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charts/chart1.xml" ContentType="application/vnd.openxmlformats-officedocument.drawingml.chart+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codeName="ThisWorkbook" defaultThemeVersion="124226"/>
  <bookViews>
    <workbookView xWindow="96" yWindow="132" windowWidth="17052" windowHeight="7308" firstSheet="1" activeTab="3"/>
  </bookViews>
  <sheets>
    <sheet name="Scoring" sheetId="5" state="hidden" r:id="rId1"/>
    <sheet name="Scott's Method Summary" sheetId="6" r:id="rId2"/>
    <sheet name="Pick Summary (by Player)" sheetId="7" r:id="rId3"/>
    <sheet name="Placings" sheetId="8" r:id="rId4"/>
    <sheet name="Master" sheetId="9" r:id="rId5"/>
  </sheets>
  <definedNames>
    <definedName name="_xlnm.Print_Area" localSheetId="2">'Pick Summary (by Player)'!$A$1:$IV$65</definedName>
    <definedName name="_xlnm.Print_Area" localSheetId="3">Placings!$A$1:$AE$47</definedName>
    <definedName name="_xlnm.Print_Area" localSheetId="0">Scoring!#REF!</definedName>
    <definedName name="_xlnm.Print_Area" localSheetId="1">'Scott''s Method Summary'!$A$1:$S$69</definedName>
    <definedName name="_xlnm.Print_Titles" localSheetId="2">'Pick Summary (by Player)'!$A$1:$A$65536</definedName>
    <definedName name="_xlnm.Print_Titles" localSheetId="0">Scoring!$A$2:$IV$2</definedName>
    <definedName name="Z_60A18377_E983_4725_BC26_D121101D8BD0_.wvu.Cols" localSheetId="2" hidden="1">'Pick Summary (by Player)'!#REF!</definedName>
    <definedName name="Z_60A18377_E983_4725_BC26_D121101D8BD0_.wvu.PrintArea" localSheetId="2" hidden="1">'Pick Summary (by Player)'!$A$1:$IV$65</definedName>
    <definedName name="Z_60A18377_E983_4725_BC26_D121101D8BD0_.wvu.PrintArea" localSheetId="3" hidden="1">Placings!$A$1:$AE$47</definedName>
    <definedName name="Z_60A18377_E983_4725_BC26_D121101D8BD0_.wvu.PrintArea" localSheetId="1" hidden="1">'Scott''s Method Summary'!$A$1:$S$69</definedName>
    <definedName name="Z_60A18377_E983_4725_BC26_D121101D8BD0_.wvu.PrintTitles" localSheetId="2" hidden="1">'Pick Summary (by Player)'!$A$1:$A$65536</definedName>
    <definedName name="Z_60A18377_E983_4725_BC26_D121101D8BD0_.wvu.PrintTitles" localSheetId="0" hidden="1">Scoring!$A$2:$IV$2</definedName>
  </definedNames>
  <calcPr calcId="125725"/>
</workbook>
</file>

<file path=xl/calcChain.xml><?xml version="1.0" encoding="utf-8"?>
<calcChain xmlns="http://schemas.openxmlformats.org/spreadsheetml/2006/main">
  <c r="Q48" i="9"/>
  <c r="Q82"/>
  <c r="T98"/>
  <c r="N32"/>
  <c r="N98"/>
  <c r="T32"/>
  <c r="K114" l="1"/>
  <c r="K82"/>
  <c r="Z106"/>
  <c r="W114"/>
  <c r="W82"/>
  <c r="K48"/>
  <c r="K16"/>
  <c r="W48" l="1"/>
  <c r="W16"/>
  <c r="H8"/>
  <c r="Z8"/>
  <c r="H40"/>
  <c r="Z56"/>
  <c r="Z40"/>
  <c r="Z74"/>
  <c r="H90"/>
  <c r="H74"/>
  <c r="H106" l="1"/>
  <c r="Z24"/>
  <c r="H24"/>
  <c r="H56"/>
  <c r="H122"/>
  <c r="Z90"/>
  <c r="Z122"/>
  <c r="AC110"/>
  <c r="E86"/>
  <c r="AC36"/>
  <c r="AC44"/>
  <c r="AC60"/>
  <c r="AC52"/>
  <c r="AC70"/>
  <c r="AC78"/>
  <c r="E94"/>
  <c r="E78"/>
  <c r="E70"/>
  <c r="AC12"/>
  <c r="AC4"/>
  <c r="E12"/>
  <c r="E4"/>
  <c r="E36"/>
  <c r="E44"/>
  <c r="E52"/>
  <c r="E60"/>
  <c r="E28"/>
  <c r="E20"/>
  <c r="AC28"/>
  <c r="AC20"/>
  <c r="AC86"/>
  <c r="AC126"/>
  <c r="AC118"/>
  <c r="AC102"/>
  <c r="E118"/>
  <c r="E126"/>
  <c r="E110"/>
  <c r="AC94"/>
  <c r="E102"/>
  <c r="D8" i="6" l="1"/>
  <c r="D9"/>
  <c r="D10"/>
  <c r="D11"/>
  <c r="D12"/>
  <c r="D13"/>
  <c r="D14"/>
  <c r="D15"/>
  <c r="D16"/>
  <c r="D17"/>
  <c r="D18"/>
  <c r="D19"/>
  <c r="D20"/>
  <c r="D21"/>
  <c r="D22"/>
  <c r="D23"/>
  <c r="D24"/>
  <c r="D25"/>
  <c r="D26"/>
  <c r="D27"/>
  <c r="D28"/>
  <c r="D29"/>
  <c r="D30"/>
  <c r="D31"/>
  <c r="D32"/>
  <c r="D33"/>
  <c r="D34"/>
  <c r="D35"/>
  <c r="D36"/>
  <c r="D37"/>
  <c r="D38"/>
  <c r="D39"/>
  <c r="D40"/>
  <c r="D41"/>
  <c r="D42"/>
  <c r="D43"/>
  <c r="D44"/>
  <c r="D45"/>
  <c r="D46"/>
  <c r="D47"/>
  <c r="D48"/>
  <c r="D49"/>
  <c r="D50"/>
  <c r="D51"/>
  <c r="D52"/>
  <c r="D53"/>
  <c r="D54"/>
  <c r="D55"/>
  <c r="D56"/>
  <c r="D57"/>
  <c r="D58"/>
  <c r="D59"/>
  <c r="D60"/>
  <c r="D61"/>
  <c r="D62"/>
  <c r="D63"/>
  <c r="D64"/>
  <c r="D65"/>
  <c r="D66"/>
  <c r="D67"/>
  <c r="D68"/>
  <c r="D69"/>
  <c r="C139" i="9"/>
  <c r="B139"/>
  <c r="A16" i="8"/>
  <c r="A15"/>
  <c r="A14"/>
  <c r="A13"/>
  <c r="A12"/>
  <c r="H2"/>
  <c r="G2"/>
  <c r="F2"/>
  <c r="E2"/>
  <c r="D2"/>
  <c r="C2"/>
  <c r="B2"/>
  <c r="Q69" i="6"/>
  <c r="Q68"/>
  <c r="Q67"/>
  <c r="Q66"/>
  <c r="Q65"/>
  <c r="Q64"/>
  <c r="Q63"/>
  <c r="Q62"/>
  <c r="Q61"/>
  <c r="Q60"/>
  <c r="Q59"/>
  <c r="Q58"/>
  <c r="Q57"/>
  <c r="Q56"/>
  <c r="Q55"/>
  <c r="Q54"/>
  <c r="Q53"/>
  <c r="Q52"/>
  <c r="Q51"/>
  <c r="Q50"/>
  <c r="Q49"/>
  <c r="Q48"/>
  <c r="Q47"/>
  <c r="Q46"/>
  <c r="Q44"/>
  <c r="Q43"/>
  <c r="Q42"/>
  <c r="Q41"/>
  <c r="Q40"/>
  <c r="Q39"/>
  <c r="Q38"/>
  <c r="Q37"/>
  <c r="Q36"/>
  <c r="Q35"/>
  <c r="Q34"/>
  <c r="Q33"/>
  <c r="Q32"/>
  <c r="Q31"/>
  <c r="Q30"/>
  <c r="Q29"/>
  <c r="Q28"/>
  <c r="Q27"/>
  <c r="Q26"/>
  <c r="Q25"/>
  <c r="Q24"/>
  <c r="Q23"/>
  <c r="Q22"/>
  <c r="Q21"/>
  <c r="Q20"/>
  <c r="Q19"/>
  <c r="Q18"/>
  <c r="Q17"/>
  <c r="Q16"/>
  <c r="Q15"/>
  <c r="Q14"/>
  <c r="Q13"/>
  <c r="Q12"/>
  <c r="Q11"/>
  <c r="Q10"/>
  <c r="Q9"/>
  <c r="Q8"/>
  <c r="D7"/>
  <c r="Q7" s="1"/>
  <c r="D6"/>
  <c r="Q6" s="1"/>
  <c r="BD178" i="5"/>
  <c r="BC178"/>
  <c r="BB178"/>
  <c r="AW178"/>
  <c r="T178"/>
  <c r="S178"/>
  <c r="R178"/>
  <c r="U178" l="1"/>
  <c r="V178"/>
  <c r="W178"/>
  <c r="Q45" i="6"/>
  <c r="AH177" i="5"/>
  <c r="AG177"/>
  <c r="AF177"/>
  <c r="AE177"/>
  <c r="AD177"/>
  <c r="AC177"/>
  <c r="AB177"/>
  <c r="AA177"/>
  <c r="BD169"/>
  <c r="BC169"/>
  <c r="BB169"/>
  <c r="AW169"/>
  <c r="S169"/>
  <c r="R169"/>
  <c r="T169"/>
  <c r="U169" l="1"/>
  <c r="V169"/>
  <c r="W169"/>
  <c r="BD168"/>
  <c r="BC168"/>
  <c r="BB168"/>
  <c r="AW168"/>
  <c r="T168"/>
  <c r="S168"/>
  <c r="R168"/>
  <c r="V168" l="1"/>
  <c r="U168"/>
  <c r="W168"/>
  <c r="BD167"/>
  <c r="BC167"/>
  <c r="BB167"/>
  <c r="AW167"/>
  <c r="T167"/>
  <c r="S167"/>
  <c r="R167"/>
  <c r="U167" l="1"/>
  <c r="V167"/>
  <c r="W167"/>
  <c r="AH166"/>
  <c r="AG166"/>
  <c r="AF166"/>
  <c r="AE166"/>
  <c r="AD166"/>
  <c r="AC166"/>
  <c r="AB166"/>
  <c r="AA166"/>
  <c r="BD157"/>
  <c r="BC157"/>
  <c r="BB157"/>
  <c r="AW157"/>
  <c r="T157"/>
  <c r="S157"/>
  <c r="R157"/>
  <c r="U157" l="1"/>
  <c r="V157"/>
  <c r="W157"/>
  <c r="BD156"/>
  <c r="BC156"/>
  <c r="BB156"/>
  <c r="AW156"/>
  <c r="T156"/>
  <c r="S156"/>
  <c r="R156"/>
  <c r="V156" l="1"/>
  <c r="U156"/>
  <c r="W156"/>
  <c r="BD155"/>
  <c r="BC155"/>
  <c r="BB155"/>
  <c r="AW155"/>
  <c r="T155"/>
  <c r="S155"/>
  <c r="R155"/>
  <c r="V155" l="1"/>
  <c r="U155"/>
  <c r="W155"/>
  <c r="BD154"/>
  <c r="BC154"/>
  <c r="BB154"/>
  <c r="AW154"/>
  <c r="T154"/>
  <c r="S154"/>
  <c r="R154"/>
  <c r="V154" l="1"/>
  <c r="U154"/>
  <c r="W154"/>
  <c r="BD153"/>
  <c r="BC153"/>
  <c r="BB153"/>
  <c r="AW153"/>
  <c r="T153"/>
  <c r="S153"/>
  <c r="R153"/>
  <c r="V153" l="1"/>
  <c r="U153"/>
  <c r="W153"/>
  <c r="BD152"/>
  <c r="BC152"/>
  <c r="BB152"/>
  <c r="AW152"/>
  <c r="T152"/>
  <c r="S152"/>
  <c r="R152"/>
  <c r="V152" l="1"/>
  <c r="U152"/>
  <c r="W152"/>
  <c r="BD151"/>
  <c r="BC151"/>
  <c r="BB151"/>
  <c r="AW151"/>
  <c r="T151"/>
  <c r="S151"/>
  <c r="R151"/>
  <c r="V151" l="1"/>
  <c r="U151"/>
  <c r="W151"/>
  <c r="AH150"/>
  <c r="AG150"/>
  <c r="AF150"/>
  <c r="AE150"/>
  <c r="AD150"/>
  <c r="AC150"/>
  <c r="AB150"/>
  <c r="AA150"/>
  <c r="BD140"/>
  <c r="BC140"/>
  <c r="BB140"/>
  <c r="AW140"/>
  <c r="T140"/>
  <c r="S140"/>
  <c r="R140"/>
  <c r="V140" l="1"/>
  <c r="U140"/>
  <c r="W140"/>
  <c r="BD139"/>
  <c r="BC139"/>
  <c r="BB139"/>
  <c r="AW139"/>
  <c r="T139"/>
  <c r="S139"/>
  <c r="R139"/>
  <c r="V139" l="1"/>
  <c r="U139"/>
  <c r="W139"/>
  <c r="BD138"/>
  <c r="BC138"/>
  <c r="BB138"/>
  <c r="AW138"/>
  <c r="T138"/>
  <c r="S138"/>
  <c r="R138"/>
  <c r="V138" l="1"/>
  <c r="U138"/>
  <c r="W138"/>
  <c r="BD137"/>
  <c r="BC137"/>
  <c r="BB137"/>
  <c r="AW137"/>
  <c r="T137"/>
  <c r="S137"/>
  <c r="R137"/>
  <c r="V137" l="1"/>
  <c r="U137"/>
  <c r="W137"/>
  <c r="BD136"/>
  <c r="BC136"/>
  <c r="BB136"/>
  <c r="AW136"/>
  <c r="T136"/>
  <c r="S136"/>
  <c r="R136"/>
  <c r="V136" l="1"/>
  <c r="U136"/>
  <c r="W136"/>
  <c r="BD135"/>
  <c r="BC135"/>
  <c r="BB135"/>
  <c r="AW135"/>
  <c r="T135"/>
  <c r="S135"/>
  <c r="R135"/>
  <c r="V135" l="1"/>
  <c r="U135"/>
  <c r="W135"/>
  <c r="BD134"/>
  <c r="BC134"/>
  <c r="BB134"/>
  <c r="AW134"/>
  <c r="T134"/>
  <c r="S134"/>
  <c r="R134"/>
  <c r="V134" l="1"/>
  <c r="U134"/>
  <c r="W134"/>
  <c r="BD133"/>
  <c r="BC133"/>
  <c r="BB133"/>
  <c r="AW133"/>
  <c r="T133"/>
  <c r="S133"/>
  <c r="R133"/>
  <c r="V133" l="1"/>
  <c r="U133"/>
  <c r="W133"/>
  <c r="BD132"/>
  <c r="BC132"/>
  <c r="BB132"/>
  <c r="AW132"/>
  <c r="T132"/>
  <c r="S132"/>
  <c r="R132"/>
  <c r="V132" l="1"/>
  <c r="U132"/>
  <c r="W132"/>
  <c r="BD131"/>
  <c r="BC131"/>
  <c r="BB131"/>
  <c r="AW131"/>
  <c r="T131"/>
  <c r="S131"/>
  <c r="R131"/>
  <c r="V131" l="1"/>
  <c r="U131"/>
  <c r="W131"/>
  <c r="BD130"/>
  <c r="BC130"/>
  <c r="BB130"/>
  <c r="AW130"/>
  <c r="T130"/>
  <c r="S130"/>
  <c r="R130"/>
  <c r="V130" l="1"/>
  <c r="U130"/>
  <c r="W130"/>
  <c r="BD129"/>
  <c r="BC129"/>
  <c r="BB129"/>
  <c r="AW129"/>
  <c r="T129"/>
  <c r="S129"/>
  <c r="R129"/>
  <c r="V129" l="1"/>
  <c r="U129"/>
  <c r="W129"/>
  <c r="BD128"/>
  <c r="BC128"/>
  <c r="BB128"/>
  <c r="AW128"/>
  <c r="T128"/>
  <c r="S128"/>
  <c r="R128"/>
  <c r="V128" l="1"/>
  <c r="U128"/>
  <c r="W128"/>
  <c r="BD127"/>
  <c r="BC127"/>
  <c r="BB127"/>
  <c r="AW127"/>
  <c r="T127"/>
  <c r="S127"/>
  <c r="R127"/>
  <c r="V127" l="1"/>
  <c r="U127"/>
  <c r="W127"/>
  <c r="BD126"/>
  <c r="BC126"/>
  <c r="BB126"/>
  <c r="AW126"/>
  <c r="T126"/>
  <c r="S126"/>
  <c r="R126"/>
  <c r="V126" l="1"/>
  <c r="U126"/>
  <c r="W126"/>
  <c r="AH125"/>
  <c r="AG125"/>
  <c r="AF125"/>
  <c r="AE125"/>
  <c r="AD125"/>
  <c r="AC125"/>
  <c r="AB125"/>
  <c r="AA125"/>
  <c r="BD114"/>
  <c r="BC114"/>
  <c r="BB114"/>
  <c r="AW114"/>
  <c r="T114"/>
  <c r="S114"/>
  <c r="R114"/>
  <c r="U114" l="1"/>
  <c r="V114"/>
  <c r="W114"/>
  <c r="BD113"/>
  <c r="BC113"/>
  <c r="BB113"/>
  <c r="AW113"/>
  <c r="T113"/>
  <c r="S113"/>
  <c r="R113"/>
  <c r="U113" l="1"/>
  <c r="V113"/>
  <c r="W113"/>
  <c r="BD112"/>
  <c r="BC112"/>
  <c r="BB112"/>
  <c r="AW112"/>
  <c r="T112"/>
  <c r="S112"/>
  <c r="R112"/>
  <c r="U112" l="1"/>
  <c r="V112"/>
  <c r="W112"/>
  <c r="BD111"/>
  <c r="BC111"/>
  <c r="BB111"/>
  <c r="AW111"/>
  <c r="T111"/>
  <c r="S111"/>
  <c r="R111"/>
  <c r="V111" l="1"/>
  <c r="U111"/>
  <c r="W111"/>
  <c r="BD110"/>
  <c r="BC110"/>
  <c r="BB110"/>
  <c r="AW110"/>
  <c r="T110"/>
  <c r="S110"/>
  <c r="R110"/>
  <c r="V110" l="1"/>
  <c r="U110"/>
  <c r="W110"/>
  <c r="BD109"/>
  <c r="BC109"/>
  <c r="BB109"/>
  <c r="AW109"/>
  <c r="T109"/>
  <c r="S109"/>
  <c r="R109"/>
  <c r="V109" l="1"/>
  <c r="U109"/>
  <c r="W109"/>
  <c r="BD108"/>
  <c r="BC108"/>
  <c r="BB108"/>
  <c r="AW108"/>
  <c r="T108"/>
  <c r="S108"/>
  <c r="R108"/>
  <c r="V108" l="1"/>
  <c r="U108"/>
  <c r="W108"/>
  <c r="BD107"/>
  <c r="BC107"/>
  <c r="BB107"/>
  <c r="AW107"/>
  <c r="T107"/>
  <c r="S107"/>
  <c r="R107"/>
  <c r="V107" l="1"/>
  <c r="U107"/>
  <c r="W107"/>
  <c r="BD106"/>
  <c r="BC106"/>
  <c r="BB106"/>
  <c r="AW106"/>
  <c r="T106"/>
  <c r="S106"/>
  <c r="R106"/>
  <c r="V106" l="1"/>
  <c r="U106"/>
  <c r="W106"/>
  <c r="BD105"/>
  <c r="BC105"/>
  <c r="BB105"/>
  <c r="AW105"/>
  <c r="T105"/>
  <c r="S105"/>
  <c r="R105"/>
  <c r="V105" l="1"/>
  <c r="U105"/>
  <c r="W105"/>
  <c r="BD104"/>
  <c r="BC104"/>
  <c r="BB104"/>
  <c r="AW104"/>
  <c r="T104"/>
  <c r="S104"/>
  <c r="R104"/>
  <c r="V104" l="1"/>
  <c r="U104"/>
  <c r="W104"/>
  <c r="BD103"/>
  <c r="BC103"/>
  <c r="BB103"/>
  <c r="AW103"/>
  <c r="T103"/>
  <c r="S103"/>
  <c r="R103"/>
  <c r="V103" l="1"/>
  <c r="U103"/>
  <c r="W103"/>
  <c r="BD102"/>
  <c r="BC102"/>
  <c r="BB102"/>
  <c r="AW102"/>
  <c r="T102"/>
  <c r="S102"/>
  <c r="R102"/>
  <c r="V102" l="1"/>
  <c r="U102"/>
  <c r="W102"/>
  <c r="BD101"/>
  <c r="BC101"/>
  <c r="BB101"/>
  <c r="AW101"/>
  <c r="T101"/>
  <c r="S101"/>
  <c r="R101"/>
  <c r="V101" l="1"/>
  <c r="U101"/>
  <c r="W101"/>
  <c r="BD100"/>
  <c r="BC100"/>
  <c r="BB100"/>
  <c r="AW100"/>
  <c r="T100"/>
  <c r="S100"/>
  <c r="R100"/>
  <c r="V100" l="1"/>
  <c r="U100"/>
  <c r="W100"/>
  <c r="BD99"/>
  <c r="BC99"/>
  <c r="BB99"/>
  <c r="AW99"/>
  <c r="T99"/>
  <c r="S99"/>
  <c r="R99"/>
  <c r="V99" l="1"/>
  <c r="U99"/>
  <c r="W99"/>
  <c r="BD98"/>
  <c r="BC98"/>
  <c r="BB98"/>
  <c r="AW98"/>
  <c r="T98"/>
  <c r="S98"/>
  <c r="R98"/>
  <c r="V98" l="1"/>
  <c r="U98"/>
  <c r="W98"/>
  <c r="BD97"/>
  <c r="BC97"/>
  <c r="BB97"/>
  <c r="AW97"/>
  <c r="T97"/>
  <c r="S97"/>
  <c r="R97"/>
  <c r="V97" l="1"/>
  <c r="U97"/>
  <c r="W97"/>
  <c r="BD96"/>
  <c r="BC96"/>
  <c r="BB96"/>
  <c r="AW96"/>
  <c r="T96"/>
  <c r="S96"/>
  <c r="R96"/>
  <c r="V96" l="1"/>
  <c r="U96"/>
  <c r="W96"/>
  <c r="BD95"/>
  <c r="BC95"/>
  <c r="BB95"/>
  <c r="AW95"/>
  <c r="T95"/>
  <c r="S95"/>
  <c r="R95"/>
  <c r="V95" l="1"/>
  <c r="U95"/>
  <c r="W95"/>
  <c r="BD94"/>
  <c r="BC94"/>
  <c r="BB94"/>
  <c r="AW94"/>
  <c r="T94"/>
  <c r="S94"/>
  <c r="R94"/>
  <c r="V94" l="1"/>
  <c r="U94"/>
  <c r="W94"/>
  <c r="BD93"/>
  <c r="BC93"/>
  <c r="BB93"/>
  <c r="AW93"/>
  <c r="T93"/>
  <c r="S93"/>
  <c r="R93"/>
  <c r="V93" l="1"/>
  <c r="U93"/>
  <c r="W93"/>
  <c r="BD92"/>
  <c r="BC92"/>
  <c r="BB92"/>
  <c r="AW92"/>
  <c r="T92"/>
  <c r="S92"/>
  <c r="R92"/>
  <c r="V92" l="1"/>
  <c r="U92"/>
  <c r="W92"/>
  <c r="BD91"/>
  <c r="BC91"/>
  <c r="BB91"/>
  <c r="AW91"/>
  <c r="T91"/>
  <c r="S91"/>
  <c r="R91"/>
  <c r="V91" l="1"/>
  <c r="U91"/>
  <c r="W91"/>
  <c r="BD90"/>
  <c r="BC90"/>
  <c r="BB90"/>
  <c r="AW90"/>
  <c r="T90"/>
  <c r="S90"/>
  <c r="R90"/>
  <c r="V90" l="1"/>
  <c r="U90"/>
  <c r="W90"/>
  <c r="BD89"/>
  <c r="BC89"/>
  <c r="BB89"/>
  <c r="AW89"/>
  <c r="T89"/>
  <c r="S89"/>
  <c r="R89"/>
  <c r="V89" l="1"/>
  <c r="U89"/>
  <c r="W89"/>
  <c r="BD88"/>
  <c r="BC88"/>
  <c r="BB88"/>
  <c r="AW88"/>
  <c r="T88"/>
  <c r="S88"/>
  <c r="R88"/>
  <c r="V88" l="1"/>
  <c r="U88"/>
  <c r="W88"/>
  <c r="BD87"/>
  <c r="BC87"/>
  <c r="BB87"/>
  <c r="AW87"/>
  <c r="T87"/>
  <c r="S87"/>
  <c r="R87"/>
  <c r="V87" l="1"/>
  <c r="U87"/>
  <c r="W87"/>
  <c r="BD86"/>
  <c r="BC86"/>
  <c r="BB86"/>
  <c r="AW86"/>
  <c r="T86"/>
  <c r="S86"/>
  <c r="R86"/>
  <c r="V86" l="1"/>
  <c r="U86"/>
  <c r="W86"/>
  <c r="BD85"/>
  <c r="BC85"/>
  <c r="BB85"/>
  <c r="AW85"/>
  <c r="T85"/>
  <c r="S85"/>
  <c r="R85"/>
  <c r="V85" l="1"/>
  <c r="U85"/>
  <c r="W85"/>
  <c r="BD84"/>
  <c r="BC84"/>
  <c r="BB84"/>
  <c r="AW84"/>
  <c r="T84"/>
  <c r="S84"/>
  <c r="R84"/>
  <c r="V84" l="1"/>
  <c r="U84"/>
  <c r="W84"/>
  <c r="AH83"/>
  <c r="AG83"/>
  <c r="AF83"/>
  <c r="AE83"/>
  <c r="AD83"/>
  <c r="AC83"/>
  <c r="AB83"/>
  <c r="AA83"/>
  <c r="AH82"/>
  <c r="AH124" s="1"/>
  <c r="AH149" s="1"/>
  <c r="AH165" s="1"/>
  <c r="AG82"/>
  <c r="AG124" s="1"/>
  <c r="AG149" s="1"/>
  <c r="AG165" s="1"/>
  <c r="AF82"/>
  <c r="AF124" s="1"/>
  <c r="AF149" s="1"/>
  <c r="AF165" s="1"/>
  <c r="AE82"/>
  <c r="AE124" s="1"/>
  <c r="AE149" s="1"/>
  <c r="AE165" s="1"/>
  <c r="AD82"/>
  <c r="AD124" s="1"/>
  <c r="AD149" s="1"/>
  <c r="AD165" s="1"/>
  <c r="AC82"/>
  <c r="AC124" s="1"/>
  <c r="AC149" s="1"/>
  <c r="AC165" s="1"/>
  <c r="AB82"/>
  <c r="AB124" s="1"/>
  <c r="AB149" s="1"/>
  <c r="AB165" s="1"/>
  <c r="AA82"/>
  <c r="AA124" s="1"/>
  <c r="AA149" s="1"/>
  <c r="AA165" s="1"/>
  <c r="BD66"/>
  <c r="BC66"/>
  <c r="BB66"/>
  <c r="AW66"/>
  <c r="T66"/>
  <c r="S66"/>
  <c r="R66"/>
  <c r="K65" i="7" l="1"/>
  <c r="V66" i="5"/>
  <c r="L65" i="7"/>
  <c r="W66" i="5"/>
  <c r="U66"/>
  <c r="B242" s="1"/>
  <c r="C202" i="9" s="1"/>
  <c r="M65" i="7"/>
  <c r="N65" s="1"/>
  <c r="A242" i="5"/>
  <c r="B202" i="9" s="1"/>
  <c r="N66" i="5"/>
  <c r="AA66" l="1"/>
  <c r="AA73" s="1"/>
  <c r="B65" i="7"/>
  <c r="O68" i="6"/>
  <c r="P68" s="1"/>
  <c r="O67"/>
  <c r="P67" s="1"/>
  <c r="O66"/>
  <c r="P66" s="1"/>
  <c r="O65"/>
  <c r="P65" s="1"/>
  <c r="O64"/>
  <c r="P64" s="1"/>
  <c r="O63"/>
  <c r="P63" s="1"/>
  <c r="O62"/>
  <c r="P62" s="1"/>
  <c r="O61"/>
  <c r="P61" s="1"/>
  <c r="O60"/>
  <c r="P60" s="1"/>
  <c r="O59"/>
  <c r="P59" s="1"/>
  <c r="O58"/>
  <c r="P58" s="1"/>
  <c r="O57"/>
  <c r="P57" s="1"/>
  <c r="O56"/>
  <c r="P56" s="1"/>
  <c r="O55"/>
  <c r="P55" s="1"/>
  <c r="O54"/>
  <c r="P54" s="1"/>
  <c r="O53"/>
  <c r="P53" s="1"/>
  <c r="O52"/>
  <c r="P52" s="1"/>
  <c r="O51"/>
  <c r="P51" s="1"/>
  <c r="O50"/>
  <c r="P50" s="1"/>
  <c r="O49"/>
  <c r="P49" s="1"/>
  <c r="O48"/>
  <c r="P48" s="1"/>
  <c r="O47"/>
  <c r="P47" s="1"/>
  <c r="O46"/>
  <c r="P46" s="1"/>
  <c r="F242" i="5"/>
  <c r="F249" s="1"/>
  <c r="B23" i="8" s="1"/>
  <c r="O45" i="6"/>
  <c r="P45" s="1"/>
  <c r="O69"/>
  <c r="P69" s="1"/>
  <c r="O6"/>
  <c r="O7"/>
  <c r="P7" s="1"/>
  <c r="O8"/>
  <c r="O9"/>
  <c r="P9" s="1"/>
  <c r="O10"/>
  <c r="P10" s="1"/>
  <c r="O11"/>
  <c r="P11" s="1"/>
  <c r="O12"/>
  <c r="P12" s="1"/>
  <c r="O13"/>
  <c r="P13" s="1"/>
  <c r="O14"/>
  <c r="P14" s="1"/>
  <c r="O15"/>
  <c r="P15" s="1"/>
  <c r="O16"/>
  <c r="P16" s="1"/>
  <c r="O17"/>
  <c r="P17" s="1"/>
  <c r="O18"/>
  <c r="P18" s="1"/>
  <c r="O19"/>
  <c r="P19" s="1"/>
  <c r="O20"/>
  <c r="P20" s="1"/>
  <c r="O21"/>
  <c r="P21" s="1"/>
  <c r="O22"/>
  <c r="P22" s="1"/>
  <c r="O23"/>
  <c r="P23" s="1"/>
  <c r="O24"/>
  <c r="P24" s="1"/>
  <c r="O25"/>
  <c r="P25" s="1"/>
  <c r="O26"/>
  <c r="P26" s="1"/>
  <c r="O27"/>
  <c r="P27" s="1"/>
  <c r="O28"/>
  <c r="P28" s="1"/>
  <c r="O29"/>
  <c r="P29" s="1"/>
  <c r="O30"/>
  <c r="P30" s="1"/>
  <c r="O31"/>
  <c r="P31" s="1"/>
  <c r="O32"/>
  <c r="P32" s="1"/>
  <c r="O33"/>
  <c r="P33" s="1"/>
  <c r="O34"/>
  <c r="P34" s="1"/>
  <c r="O35"/>
  <c r="P35" s="1"/>
  <c r="O36"/>
  <c r="P36" s="1"/>
  <c r="O37"/>
  <c r="P37" s="1"/>
  <c r="O38"/>
  <c r="P38" s="1"/>
  <c r="O39"/>
  <c r="P39" s="1"/>
  <c r="O40"/>
  <c r="P40" s="1"/>
  <c r="O41"/>
  <c r="P41" s="1"/>
  <c r="O42"/>
  <c r="P42" s="1"/>
  <c r="O43"/>
  <c r="P43" s="1"/>
  <c r="O44"/>
  <c r="P44" s="1"/>
  <c r="AB66" i="5"/>
  <c r="AB73" s="1"/>
  <c r="B10" i="8" s="1"/>
  <c r="C65" i="7"/>
  <c r="G242" i="5"/>
  <c r="G249" s="1"/>
  <c r="C23" i="8" s="1"/>
  <c r="AC66" i="5"/>
  <c r="AC73" s="1"/>
  <c r="C10" i="8" s="1"/>
  <c r="D65" i="7"/>
  <c r="H242" i="5"/>
  <c r="H249" s="1"/>
  <c r="D23" i="8" s="1"/>
  <c r="AD66" i="5"/>
  <c r="AD73" s="1"/>
  <c r="D10" i="8" s="1"/>
  <c r="E65" i="7"/>
  <c r="I242" i="5"/>
  <c r="I249" s="1"/>
  <c r="E23" i="8" s="1"/>
  <c r="AE66" i="5"/>
  <c r="AE73" s="1"/>
  <c r="E10" i="8" s="1"/>
  <c r="F65" i="7"/>
  <c r="J242" i="5"/>
  <c r="J249" s="1"/>
  <c r="F23" i="8" s="1"/>
  <c r="AF66" i="5"/>
  <c r="AF73" s="1"/>
  <c r="F10" i="8" s="1"/>
  <c r="G65" i="7"/>
  <c r="K242" i="5"/>
  <c r="K249" s="1"/>
  <c r="G23" i="8" s="1"/>
  <c r="AG66" i="5"/>
  <c r="AG73" s="1"/>
  <c r="G10" i="8" s="1"/>
  <c r="H65" i="7"/>
  <c r="L242" i="5"/>
  <c r="L249" s="1"/>
  <c r="H23" i="8" s="1"/>
  <c r="AH66" i="5"/>
  <c r="AH73" s="1"/>
  <c r="H10" i="8" s="1"/>
  <c r="N114" i="5"/>
  <c r="N140" s="1"/>
  <c r="N157" s="1"/>
  <c r="N169" s="1"/>
  <c r="N178" s="1"/>
  <c r="AJ66"/>
  <c r="AJ73" s="1"/>
  <c r="D66"/>
  <c r="D114" s="1"/>
  <c r="D140" s="1"/>
  <c r="D157" s="1"/>
  <c r="D169" s="1"/>
  <c r="D178" s="1"/>
  <c r="BD65"/>
  <c r="BC65"/>
  <c r="BB65"/>
  <c r="AW65"/>
  <c r="T65"/>
  <c r="S65"/>
  <c r="R65"/>
  <c r="K64" i="7" l="1"/>
  <c r="V65" i="5"/>
  <c r="L64" i="7"/>
  <c r="W65" i="5"/>
  <c r="U65"/>
  <c r="B241" s="1"/>
  <c r="C201" i="9" s="1"/>
  <c r="M64" i="7"/>
  <c r="N64" s="1"/>
  <c r="A241" i="5"/>
  <c r="B201" i="9" s="1"/>
  <c r="O70" i="6"/>
  <c r="N65" i="5"/>
  <c r="AA65" l="1"/>
  <c r="B64" i="7"/>
  <c r="F241" i="5"/>
  <c r="AB65"/>
  <c r="C64" i="7"/>
  <c r="G241" i="5"/>
  <c r="AC65"/>
  <c r="D64" i="7"/>
  <c r="H241" i="5"/>
  <c r="AD65"/>
  <c r="E64" i="7"/>
  <c r="I241" i="5"/>
  <c r="AE65"/>
  <c r="F64" i="7"/>
  <c r="J241" i="5"/>
  <c r="AF65"/>
  <c r="G64" i="7"/>
  <c r="K241" i="5"/>
  <c r="AG65"/>
  <c r="H64" i="7"/>
  <c r="L241" i="5"/>
  <c r="AH65"/>
  <c r="N113"/>
  <c r="N139" s="1"/>
  <c r="N156" s="1"/>
  <c r="N168" s="1"/>
  <c r="D65"/>
  <c r="D113" s="1"/>
  <c r="D139" s="1"/>
  <c r="D156" s="1"/>
  <c r="D168" s="1"/>
  <c r="BD64"/>
  <c r="BC64"/>
  <c r="BB64"/>
  <c r="AW64"/>
  <c r="R64"/>
  <c r="T64"/>
  <c r="S64"/>
  <c r="K63" i="7" l="1"/>
  <c r="V64" i="5"/>
  <c r="L63" i="7"/>
  <c r="W64" i="5"/>
  <c r="U64"/>
  <c r="B240" s="1"/>
  <c r="C200" i="9" s="1"/>
  <c r="M63" i="7"/>
  <c r="N63" s="1"/>
  <c r="A240" i="5"/>
  <c r="B200" i="9" s="1"/>
  <c r="N64" i="5"/>
  <c r="AA64" l="1"/>
  <c r="AA72" s="1"/>
  <c r="B63" i="7"/>
  <c r="M68" i="6"/>
  <c r="N68" s="1"/>
  <c r="M67"/>
  <c r="N67" s="1"/>
  <c r="M66"/>
  <c r="N66" s="1"/>
  <c r="M65"/>
  <c r="N65" s="1"/>
  <c r="M64"/>
  <c r="N64" s="1"/>
  <c r="M63"/>
  <c r="N63" s="1"/>
  <c r="M62"/>
  <c r="N62" s="1"/>
  <c r="M61"/>
  <c r="N61" s="1"/>
  <c r="M60"/>
  <c r="N60" s="1"/>
  <c r="M59"/>
  <c r="N59" s="1"/>
  <c r="M58"/>
  <c r="N58" s="1"/>
  <c r="M57"/>
  <c r="N57" s="1"/>
  <c r="M56"/>
  <c r="N56" s="1"/>
  <c r="M55"/>
  <c r="N55" s="1"/>
  <c r="M54"/>
  <c r="N54" s="1"/>
  <c r="M53"/>
  <c r="N53" s="1"/>
  <c r="M52"/>
  <c r="N52" s="1"/>
  <c r="M51"/>
  <c r="N51" s="1"/>
  <c r="M50"/>
  <c r="N50" s="1"/>
  <c r="M49"/>
  <c r="N49" s="1"/>
  <c r="M48"/>
  <c r="N48" s="1"/>
  <c r="M47"/>
  <c r="N47" s="1"/>
  <c r="M46"/>
  <c r="N46" s="1"/>
  <c r="F240" i="5"/>
  <c r="F248" s="1"/>
  <c r="B22" i="8" s="1"/>
  <c r="M6" i="6"/>
  <c r="M7"/>
  <c r="N7" s="1"/>
  <c r="M8"/>
  <c r="M9"/>
  <c r="M10"/>
  <c r="N10" s="1"/>
  <c r="M11"/>
  <c r="N11" s="1"/>
  <c r="M12"/>
  <c r="N12" s="1"/>
  <c r="M13"/>
  <c r="N13" s="1"/>
  <c r="M14"/>
  <c r="N14" s="1"/>
  <c r="M15"/>
  <c r="N15" s="1"/>
  <c r="M16"/>
  <c r="N16" s="1"/>
  <c r="M17"/>
  <c r="N17" s="1"/>
  <c r="M18"/>
  <c r="N18" s="1"/>
  <c r="M19"/>
  <c r="N19" s="1"/>
  <c r="M20"/>
  <c r="N20" s="1"/>
  <c r="M21"/>
  <c r="N21" s="1"/>
  <c r="M22"/>
  <c r="N22" s="1"/>
  <c r="M23"/>
  <c r="N23" s="1"/>
  <c r="M24"/>
  <c r="N24" s="1"/>
  <c r="M25"/>
  <c r="N25" s="1"/>
  <c r="M26"/>
  <c r="N26" s="1"/>
  <c r="M27"/>
  <c r="N27" s="1"/>
  <c r="M28"/>
  <c r="N28" s="1"/>
  <c r="M29"/>
  <c r="N29" s="1"/>
  <c r="M30"/>
  <c r="N30" s="1"/>
  <c r="M31"/>
  <c r="N31" s="1"/>
  <c r="M32"/>
  <c r="N32" s="1"/>
  <c r="M33"/>
  <c r="N33" s="1"/>
  <c r="M34"/>
  <c r="N34" s="1"/>
  <c r="M35"/>
  <c r="N35" s="1"/>
  <c r="M36"/>
  <c r="N36" s="1"/>
  <c r="M37"/>
  <c r="N37" s="1"/>
  <c r="M38"/>
  <c r="N38" s="1"/>
  <c r="M39"/>
  <c r="M40"/>
  <c r="N40" s="1"/>
  <c r="M41"/>
  <c r="N41" s="1"/>
  <c r="M42"/>
  <c r="N42" s="1"/>
  <c r="M43"/>
  <c r="N43" s="1"/>
  <c r="M44"/>
  <c r="N44" s="1"/>
  <c r="M45"/>
  <c r="N45" s="1"/>
  <c r="M69"/>
  <c r="N69" s="1"/>
  <c r="C63" i="7"/>
  <c r="G240" i="5"/>
  <c r="G248" s="1"/>
  <c r="C22" i="8" s="1"/>
  <c r="D63" i="7"/>
  <c r="H240" i="5"/>
  <c r="H248" s="1"/>
  <c r="D22" i="8" s="1"/>
  <c r="E63" i="7"/>
  <c r="I240" i="5"/>
  <c r="I248" s="1"/>
  <c r="E22" i="8" s="1"/>
  <c r="F63" i="7"/>
  <c r="J240" i="5"/>
  <c r="J248" s="1"/>
  <c r="F22" i="8" s="1"/>
  <c r="G63" i="7"/>
  <c r="K240" i="5"/>
  <c r="K248" s="1"/>
  <c r="G22" i="8" s="1"/>
  <c r="H63" i="7"/>
  <c r="L240" i="5"/>
  <c r="L248" s="1"/>
  <c r="H22" i="8" s="1"/>
  <c r="N112" i="5"/>
  <c r="N138" s="1"/>
  <c r="N155" s="1"/>
  <c r="N167" s="1"/>
  <c r="D64"/>
  <c r="D112" s="1"/>
  <c r="D138" s="1"/>
  <c r="D155" s="1"/>
  <c r="D167" s="1"/>
  <c r="BD63"/>
  <c r="BC63"/>
  <c r="BB63"/>
  <c r="AW63"/>
  <c r="R63"/>
  <c r="T63"/>
  <c r="S63"/>
  <c r="K62" i="7" l="1"/>
  <c r="V63" i="5"/>
  <c r="L62" i="7"/>
  <c r="U63" i="5"/>
  <c r="B239" s="1"/>
  <c r="C199" i="9" s="1"/>
  <c r="W63" i="5"/>
  <c r="M62" i="7"/>
  <c r="A239" i="5"/>
  <c r="B199" i="9" s="1"/>
  <c r="M70" i="6"/>
  <c r="N63" i="5"/>
  <c r="N62" i="7" l="1"/>
  <c r="AA63" i="5"/>
  <c r="B62" i="7"/>
  <c r="F239" i="5"/>
  <c r="C62" i="7"/>
  <c r="G239" i="5"/>
  <c r="AC63"/>
  <c r="D62" i="7"/>
  <c r="H239" i="5"/>
  <c r="AD63"/>
  <c r="E62" i="7"/>
  <c r="I239" i="5"/>
  <c r="F62" i="7"/>
  <c r="J239" i="5"/>
  <c r="AF63"/>
  <c r="G62" i="7"/>
  <c r="K239" i="5"/>
  <c r="H62" i="7"/>
  <c r="L239" i="5"/>
  <c r="AH63"/>
  <c r="N111"/>
  <c r="N137" s="1"/>
  <c r="N154" s="1"/>
  <c r="D63"/>
  <c r="D111" s="1"/>
  <c r="D137" s="1"/>
  <c r="D154" s="1"/>
  <c r="BD62"/>
  <c r="BC62"/>
  <c r="BB62"/>
  <c r="AW62"/>
  <c r="T62"/>
  <c r="S62"/>
  <c r="R62"/>
  <c r="K61" i="7" l="1"/>
  <c r="V62" i="5"/>
  <c r="L61" i="7"/>
  <c r="U62" i="5"/>
  <c r="B238" s="1"/>
  <c r="C198" i="9" s="1"/>
  <c r="W62" i="5"/>
  <c r="M61" i="7"/>
  <c r="A238" i="5"/>
  <c r="B198" i="9" s="1"/>
  <c r="N62" i="5"/>
  <c r="N61" i="7" l="1"/>
  <c r="AA62" i="5"/>
  <c r="B61" i="7"/>
  <c r="F238" i="5"/>
  <c r="AB62"/>
  <c r="C61" i="7"/>
  <c r="G238" i="5"/>
  <c r="AC62"/>
  <c r="D61" i="7"/>
  <c r="H238" i="5"/>
  <c r="AD62"/>
  <c r="E61" i="7"/>
  <c r="I238" i="5"/>
  <c r="AE62"/>
  <c r="F61" i="7"/>
  <c r="J238" i="5"/>
  <c r="AF62"/>
  <c r="G61" i="7"/>
  <c r="K238" i="5"/>
  <c r="AG62"/>
  <c r="H61" i="7"/>
  <c r="L238" i="5"/>
  <c r="AH62"/>
  <c r="N110"/>
  <c r="N136" s="1"/>
  <c r="N153" s="1"/>
  <c r="D62"/>
  <c r="D110" s="1"/>
  <c r="D136" s="1"/>
  <c r="D153" s="1"/>
  <c r="BD61"/>
  <c r="BC61"/>
  <c r="BB61"/>
  <c r="AW61"/>
  <c r="T61"/>
  <c r="S61"/>
  <c r="R61"/>
  <c r="K60" i="7" l="1"/>
  <c r="V61" i="5"/>
  <c r="L60" i="7"/>
  <c r="W61" i="5"/>
  <c r="U61"/>
  <c r="B237" s="1"/>
  <c r="C197" i="9" s="1"/>
  <c r="M60" i="7"/>
  <c r="A237" i="5"/>
  <c r="B197" i="9" s="1"/>
  <c r="N61" i="5"/>
  <c r="N60" i="7" l="1"/>
  <c r="AA61" i="5"/>
  <c r="B60" i="7"/>
  <c r="F237" i="5"/>
  <c r="AB61"/>
  <c r="C60" i="7"/>
  <c r="G237" i="5"/>
  <c r="AC61"/>
  <c r="D60" i="7"/>
  <c r="H237" i="5"/>
  <c r="E60" i="7"/>
  <c r="I237" i="5"/>
  <c r="AE61"/>
  <c r="F60" i="7"/>
  <c r="J237" i="5"/>
  <c r="AF61"/>
  <c r="G60" i="7"/>
  <c r="K237" i="5"/>
  <c r="AG61"/>
  <c r="H60" i="7"/>
  <c r="L237" i="5"/>
  <c r="AH61"/>
  <c r="N109"/>
  <c r="N135" s="1"/>
  <c r="N152" s="1"/>
  <c r="D61"/>
  <c r="D109" s="1"/>
  <c r="D135" s="1"/>
  <c r="D152" s="1"/>
  <c r="BD60"/>
  <c r="BC60"/>
  <c r="BB60"/>
  <c r="AW60"/>
  <c r="T60"/>
  <c r="S60"/>
  <c r="R60"/>
  <c r="K59" i="7" l="1"/>
  <c r="V60" i="5"/>
  <c r="L59" i="7"/>
  <c r="W60" i="5"/>
  <c r="U60"/>
  <c r="B236" s="1"/>
  <c r="C196" i="9" s="1"/>
  <c r="M59" i="7"/>
  <c r="A236" i="5"/>
  <c r="B196" i="9" s="1"/>
  <c r="N60" i="5"/>
  <c r="N59" i="7" l="1"/>
  <c r="AA60" i="5"/>
  <c r="AA71" s="1"/>
  <c r="B59" i="7"/>
  <c r="K68" i="6"/>
  <c r="L68" s="1"/>
  <c r="K67"/>
  <c r="L67" s="1"/>
  <c r="K66"/>
  <c r="L66" s="1"/>
  <c r="K65"/>
  <c r="L65" s="1"/>
  <c r="K64"/>
  <c r="L64" s="1"/>
  <c r="K63"/>
  <c r="L63" s="1"/>
  <c r="K62"/>
  <c r="L62" s="1"/>
  <c r="K61"/>
  <c r="L61" s="1"/>
  <c r="K60"/>
  <c r="L60" s="1"/>
  <c r="K59"/>
  <c r="L59" s="1"/>
  <c r="K58"/>
  <c r="L58" s="1"/>
  <c r="K57"/>
  <c r="L57" s="1"/>
  <c r="K56"/>
  <c r="L56" s="1"/>
  <c r="K55"/>
  <c r="L55" s="1"/>
  <c r="K54"/>
  <c r="L54" s="1"/>
  <c r="K53"/>
  <c r="L53" s="1"/>
  <c r="K52"/>
  <c r="L52" s="1"/>
  <c r="K51"/>
  <c r="L51" s="1"/>
  <c r="K50"/>
  <c r="L50" s="1"/>
  <c r="K49"/>
  <c r="L49" s="1"/>
  <c r="K48"/>
  <c r="L48" s="1"/>
  <c r="K47"/>
  <c r="L47" s="1"/>
  <c r="K46"/>
  <c r="L46" s="1"/>
  <c r="F236" i="5"/>
  <c r="F247" s="1"/>
  <c r="B21" i="8" s="1"/>
  <c r="K69" i="6"/>
  <c r="L69" s="1"/>
  <c r="K6"/>
  <c r="K7"/>
  <c r="K8"/>
  <c r="K9"/>
  <c r="K10"/>
  <c r="L10" s="1"/>
  <c r="K11"/>
  <c r="L11" s="1"/>
  <c r="K12"/>
  <c r="L12" s="1"/>
  <c r="K13"/>
  <c r="L13" s="1"/>
  <c r="K14"/>
  <c r="L14" s="1"/>
  <c r="K15"/>
  <c r="L15" s="1"/>
  <c r="K16"/>
  <c r="L16" s="1"/>
  <c r="K17"/>
  <c r="L17" s="1"/>
  <c r="K18"/>
  <c r="L18" s="1"/>
  <c r="K19"/>
  <c r="L19" s="1"/>
  <c r="K20"/>
  <c r="L20" s="1"/>
  <c r="K21"/>
  <c r="L21" s="1"/>
  <c r="K22"/>
  <c r="L22" s="1"/>
  <c r="K23"/>
  <c r="L23" s="1"/>
  <c r="K24"/>
  <c r="L24" s="1"/>
  <c r="K25"/>
  <c r="L25" s="1"/>
  <c r="K26"/>
  <c r="L26" s="1"/>
  <c r="K27"/>
  <c r="L27" s="1"/>
  <c r="K28"/>
  <c r="L28" s="1"/>
  <c r="K29"/>
  <c r="L29" s="1"/>
  <c r="K30"/>
  <c r="L30" s="1"/>
  <c r="K31"/>
  <c r="L31" s="1"/>
  <c r="K32"/>
  <c r="L32" s="1"/>
  <c r="K33"/>
  <c r="L33" s="1"/>
  <c r="K34"/>
  <c r="L34" s="1"/>
  <c r="K35"/>
  <c r="L35" s="1"/>
  <c r="K36"/>
  <c r="L36" s="1"/>
  <c r="K37"/>
  <c r="L37" s="1"/>
  <c r="K38"/>
  <c r="L38" s="1"/>
  <c r="K39"/>
  <c r="K40"/>
  <c r="K41"/>
  <c r="K42"/>
  <c r="L42" s="1"/>
  <c r="K43"/>
  <c r="L43" s="1"/>
  <c r="K44"/>
  <c r="L44" s="1"/>
  <c r="K45"/>
  <c r="C59" i="7"/>
  <c r="G236" i="5"/>
  <c r="G247" s="1"/>
  <c r="C21" i="8" s="1"/>
  <c r="D59" i="7"/>
  <c r="H236" i="5"/>
  <c r="H247" s="1"/>
  <c r="D21" i="8" s="1"/>
  <c r="E59" i="7"/>
  <c r="I236" i="5"/>
  <c r="I247" s="1"/>
  <c r="E21" i="8" s="1"/>
  <c r="F59" i="7"/>
  <c r="J236" i="5"/>
  <c r="J247" s="1"/>
  <c r="F21" i="8" s="1"/>
  <c r="G59" i="7"/>
  <c r="K236" i="5"/>
  <c r="K247" s="1"/>
  <c r="G21" i="8" s="1"/>
  <c r="H59" i="7"/>
  <c r="L236" i="5"/>
  <c r="L247" s="1"/>
  <c r="H21" i="8" s="1"/>
  <c r="N108" i="5"/>
  <c r="N134" s="1"/>
  <c r="N151" s="1"/>
  <c r="D60"/>
  <c r="D108" s="1"/>
  <c r="D134" s="1"/>
  <c r="D151" s="1"/>
  <c r="BD59"/>
  <c r="BC59"/>
  <c r="BB59"/>
  <c r="AW59"/>
  <c r="R59"/>
  <c r="T59"/>
  <c r="S59"/>
  <c r="K58" i="7" l="1"/>
  <c r="V59" i="5"/>
  <c r="L58" i="7"/>
  <c r="W59" i="5"/>
  <c r="U59"/>
  <c r="B235" s="1"/>
  <c r="C195" i="9" s="1"/>
  <c r="M58" i="7"/>
  <c r="A235" i="5"/>
  <c r="B195" i="9" s="1"/>
  <c r="K70" i="6"/>
  <c r="N59" i="5"/>
  <c r="N58" i="7" l="1"/>
  <c r="AA59" i="5"/>
  <c r="B58" i="7"/>
  <c r="F235" i="5"/>
  <c r="AB59"/>
  <c r="C58" i="7"/>
  <c r="G235" i="5"/>
  <c r="AC59"/>
  <c r="D58" i="7"/>
  <c r="H235" i="5"/>
  <c r="AD59"/>
  <c r="E58" i="7"/>
  <c r="I235" i="5"/>
  <c r="AE59"/>
  <c r="F58" i="7"/>
  <c r="J235" i="5"/>
  <c r="AF59"/>
  <c r="G58" i="7"/>
  <c r="K235" i="5"/>
  <c r="AG59"/>
  <c r="H58" i="7"/>
  <c r="L235" i="5"/>
  <c r="AH59"/>
  <c r="N107"/>
  <c r="N133" s="1"/>
  <c r="D59"/>
  <c r="D107" s="1"/>
  <c r="D133" s="1"/>
  <c r="BD58"/>
  <c r="BC58"/>
  <c r="BB58"/>
  <c r="AW58"/>
  <c r="S58"/>
  <c r="R58"/>
  <c r="T58"/>
  <c r="K57" i="7" l="1"/>
  <c r="V58" i="5"/>
  <c r="L57" i="7"/>
  <c r="W58" i="5"/>
  <c r="U58"/>
  <c r="B234" s="1"/>
  <c r="C194" i="9" s="1"/>
  <c r="M57" i="7"/>
  <c r="A234" i="5"/>
  <c r="B194" i="9" s="1"/>
  <c r="N58" i="5"/>
  <c r="N57" i="7" l="1"/>
  <c r="AA58" i="5"/>
  <c r="B57" i="7"/>
  <c r="F234" i="5"/>
  <c r="C57" i="7"/>
  <c r="G234" i="5"/>
  <c r="D57" i="7"/>
  <c r="H234" i="5"/>
  <c r="E57" i="7"/>
  <c r="I234" i="5"/>
  <c r="F57" i="7"/>
  <c r="J234" i="5"/>
  <c r="G57" i="7"/>
  <c r="K234" i="5"/>
  <c r="H57" i="7"/>
  <c r="L234" i="5"/>
  <c r="N106"/>
  <c r="N132" s="1"/>
  <c r="D58"/>
  <c r="D106" s="1"/>
  <c r="D132" s="1"/>
  <c r="BD57"/>
  <c r="BC57"/>
  <c r="BB57"/>
  <c r="AW57"/>
  <c r="T57"/>
  <c r="S57"/>
  <c r="R57"/>
  <c r="K56" i="7" l="1"/>
  <c r="V57" i="5"/>
  <c r="L56" i="7"/>
  <c r="W57" i="5"/>
  <c r="U57"/>
  <c r="B233" s="1"/>
  <c r="C193" i="9" s="1"/>
  <c r="M56" i="7"/>
  <c r="A233" i="5"/>
  <c r="B193" i="9" s="1"/>
  <c r="N57" i="5"/>
  <c r="N56" i="7" l="1"/>
  <c r="AA57" i="5"/>
  <c r="B56" i="7"/>
  <c r="F233" i="5"/>
  <c r="AB57"/>
  <c r="C56" i="7"/>
  <c r="G233" i="5"/>
  <c r="AC57"/>
  <c r="D56" i="7"/>
  <c r="H233" i="5"/>
  <c r="AD57"/>
  <c r="E56" i="7"/>
  <c r="I233" i="5"/>
  <c r="AE57"/>
  <c r="F56" i="7"/>
  <c r="J233" i="5"/>
  <c r="AF57"/>
  <c r="G56" i="7"/>
  <c r="K233" i="5"/>
  <c r="AG57"/>
  <c r="H56" i="7"/>
  <c r="L233" i="5"/>
  <c r="AH57"/>
  <c r="N105"/>
  <c r="N131" s="1"/>
  <c r="D57"/>
  <c r="D105" s="1"/>
  <c r="D131" s="1"/>
  <c r="BD56"/>
  <c r="BC56"/>
  <c r="BB56"/>
  <c r="AW56"/>
  <c r="T56"/>
  <c r="S56"/>
  <c r="R56"/>
  <c r="K55" i="7" l="1"/>
  <c r="V56" i="5"/>
  <c r="L55" i="7"/>
  <c r="W56" i="5"/>
  <c r="U56"/>
  <c r="B232" s="1"/>
  <c r="C192" i="9" s="1"/>
  <c r="M55" i="7"/>
  <c r="A232" i="5"/>
  <c r="B192" i="9" s="1"/>
  <c r="N56" i="5"/>
  <c r="N55" i="7" l="1"/>
  <c r="AA56" i="5"/>
  <c r="B55" i="7"/>
  <c r="F232" i="5"/>
  <c r="C55" i="7"/>
  <c r="G232" i="5"/>
  <c r="D55" i="7"/>
  <c r="H232" i="5"/>
  <c r="E55" i="7"/>
  <c r="I232" i="5"/>
  <c r="F55" i="7"/>
  <c r="J232" i="5"/>
  <c r="G55" i="7"/>
  <c r="K232" i="5"/>
  <c r="H55" i="7"/>
  <c r="L232" i="5"/>
  <c r="N104"/>
  <c r="N130" s="1"/>
  <c r="D56"/>
  <c r="D104" s="1"/>
  <c r="D130" s="1"/>
  <c r="BD55"/>
  <c r="BC55"/>
  <c r="BB55"/>
  <c r="AW55"/>
  <c r="T55"/>
  <c r="S55"/>
  <c r="R55"/>
  <c r="K54" i="7" l="1"/>
  <c r="V55" i="5"/>
  <c r="L54" i="7"/>
  <c r="W55" i="5"/>
  <c r="U55"/>
  <c r="B231" s="1"/>
  <c r="C191" i="9" s="1"/>
  <c r="M54" i="7"/>
  <c r="A231" i="5"/>
  <c r="B191" i="9" s="1"/>
  <c r="N55" i="5"/>
  <c r="N54" i="7" l="1"/>
  <c r="AA55" i="5"/>
  <c r="B54" i="7"/>
  <c r="F231" i="5"/>
  <c r="C54" i="7"/>
  <c r="G231" i="5"/>
  <c r="D54" i="7"/>
  <c r="H231" i="5"/>
  <c r="E54" i="7"/>
  <c r="I231" i="5"/>
  <c r="F54" i="7"/>
  <c r="J231" i="5"/>
  <c r="G54" i="7"/>
  <c r="K231" i="5"/>
  <c r="H54" i="7"/>
  <c r="L231" i="5"/>
  <c r="N103"/>
  <c r="N129" s="1"/>
  <c r="D55"/>
  <c r="D103" s="1"/>
  <c r="D129" s="1"/>
  <c r="BD54"/>
  <c r="BC54"/>
  <c r="BB54"/>
  <c r="AW54"/>
  <c r="T54"/>
  <c r="S54"/>
  <c r="R54"/>
  <c r="K53" i="7" l="1"/>
  <c r="V54" i="5"/>
  <c r="L53" i="7"/>
  <c r="W54" i="5"/>
  <c r="U54"/>
  <c r="B230" s="1"/>
  <c r="C190" i="9" s="1"/>
  <c r="M53" i="7"/>
  <c r="A230" i="5"/>
  <c r="B190" i="9" s="1"/>
  <c r="N54" i="5"/>
  <c r="N53" i="7" l="1"/>
  <c r="AA54" i="5"/>
  <c r="B53" i="7"/>
  <c r="F230" i="5"/>
  <c r="AB54"/>
  <c r="C53" i="7"/>
  <c r="G230" i="5"/>
  <c r="AC54"/>
  <c r="D53" i="7"/>
  <c r="H230" i="5"/>
  <c r="AD54"/>
  <c r="E53" i="7"/>
  <c r="I230" i="5"/>
  <c r="AE54"/>
  <c r="F53" i="7"/>
  <c r="J230" i="5"/>
  <c r="AF54"/>
  <c r="G53" i="7"/>
  <c r="K230" i="5"/>
  <c r="AG54"/>
  <c r="H53" i="7"/>
  <c r="L230" i="5"/>
  <c r="AH54"/>
  <c r="N102"/>
  <c r="N128" s="1"/>
  <c r="D54"/>
  <c r="D102" s="1"/>
  <c r="D128" s="1"/>
  <c r="BD53"/>
  <c r="BC53"/>
  <c r="BB53"/>
  <c r="AW53"/>
  <c r="T53"/>
  <c r="S53"/>
  <c r="R53"/>
  <c r="K52" i="7" l="1"/>
  <c r="V53" i="5"/>
  <c r="L52" i="7"/>
  <c r="W53" i="5"/>
  <c r="U53"/>
  <c r="B229" s="1"/>
  <c r="C189" i="9" s="1"/>
  <c r="M52" i="7"/>
  <c r="A229" i="5"/>
  <c r="B189" i="9" s="1"/>
  <c r="N53" i="5"/>
  <c r="N52" i="7" l="1"/>
  <c r="AA53" i="5"/>
  <c r="B52" i="7"/>
  <c r="F229" i="5"/>
  <c r="C52" i="7"/>
  <c r="G229" i="5"/>
  <c r="D52" i="7"/>
  <c r="H229" i="5"/>
  <c r="AD53"/>
  <c r="E52" i="7"/>
  <c r="I229" i="5"/>
  <c r="F52" i="7"/>
  <c r="J229" i="5"/>
  <c r="AF53"/>
  <c r="G52" i="7"/>
  <c r="K229" i="5"/>
  <c r="H52" i="7"/>
  <c r="L229" i="5"/>
  <c r="N101"/>
  <c r="N127" s="1"/>
  <c r="D53"/>
  <c r="D101" s="1"/>
  <c r="D127" s="1"/>
  <c r="BD52"/>
  <c r="BC52"/>
  <c r="BB52"/>
  <c r="AW52"/>
  <c r="T52"/>
  <c r="S52"/>
  <c r="R52"/>
  <c r="K51" i="7" l="1"/>
  <c r="V52" i="5"/>
  <c r="L51" i="7"/>
  <c r="W52" i="5"/>
  <c r="U52"/>
  <c r="B228" s="1"/>
  <c r="C188" i="9" s="1"/>
  <c r="M51" i="7"/>
  <c r="A228" i="5"/>
  <c r="B188" i="9" s="1"/>
  <c r="N52" i="5"/>
  <c r="N51" i="7" l="1"/>
  <c r="AA52" i="5"/>
  <c r="AA70" s="1"/>
  <c r="B51" i="7"/>
  <c r="I68" i="6"/>
  <c r="J68" s="1"/>
  <c r="I67"/>
  <c r="J67" s="1"/>
  <c r="I66"/>
  <c r="J66" s="1"/>
  <c r="I65"/>
  <c r="J65" s="1"/>
  <c r="I64"/>
  <c r="J64" s="1"/>
  <c r="I63"/>
  <c r="J63" s="1"/>
  <c r="I62"/>
  <c r="J62" s="1"/>
  <c r="I61"/>
  <c r="J61" s="1"/>
  <c r="I60"/>
  <c r="I59"/>
  <c r="J59" s="1"/>
  <c r="I58"/>
  <c r="J58" s="1"/>
  <c r="I57"/>
  <c r="J57" s="1"/>
  <c r="I56"/>
  <c r="J56" s="1"/>
  <c r="I55"/>
  <c r="I54"/>
  <c r="J54" s="1"/>
  <c r="I53"/>
  <c r="J53" s="1"/>
  <c r="I52"/>
  <c r="J52" s="1"/>
  <c r="I51"/>
  <c r="I50"/>
  <c r="J50" s="1"/>
  <c r="I49"/>
  <c r="J49" s="1"/>
  <c r="I48"/>
  <c r="J48" s="1"/>
  <c r="I47"/>
  <c r="J47" s="1"/>
  <c r="I46"/>
  <c r="J46" s="1"/>
  <c r="F228" i="5"/>
  <c r="F246" s="1"/>
  <c r="B20" i="8" s="1"/>
  <c r="I6" i="6"/>
  <c r="I7"/>
  <c r="I8"/>
  <c r="I9"/>
  <c r="I10"/>
  <c r="J10" s="1"/>
  <c r="I11"/>
  <c r="J11" s="1"/>
  <c r="I12"/>
  <c r="J12" s="1"/>
  <c r="I13"/>
  <c r="J13" s="1"/>
  <c r="I14"/>
  <c r="J14" s="1"/>
  <c r="I15"/>
  <c r="J15" s="1"/>
  <c r="I16"/>
  <c r="J16" s="1"/>
  <c r="I17"/>
  <c r="J17" s="1"/>
  <c r="I18"/>
  <c r="J18" s="1"/>
  <c r="I19"/>
  <c r="J19" s="1"/>
  <c r="I20"/>
  <c r="J20" s="1"/>
  <c r="I21"/>
  <c r="J21" s="1"/>
  <c r="I22"/>
  <c r="J22" s="1"/>
  <c r="I23"/>
  <c r="J23" s="1"/>
  <c r="I24"/>
  <c r="J24" s="1"/>
  <c r="I25"/>
  <c r="J25" s="1"/>
  <c r="I26"/>
  <c r="J26" s="1"/>
  <c r="I27"/>
  <c r="J27" s="1"/>
  <c r="I28"/>
  <c r="J28" s="1"/>
  <c r="I29"/>
  <c r="J29" s="1"/>
  <c r="I30"/>
  <c r="J30" s="1"/>
  <c r="I31"/>
  <c r="J31" s="1"/>
  <c r="I32"/>
  <c r="J32" s="1"/>
  <c r="I33"/>
  <c r="J33" s="1"/>
  <c r="I34"/>
  <c r="J34" s="1"/>
  <c r="I35"/>
  <c r="J35" s="1"/>
  <c r="I36"/>
  <c r="J36" s="1"/>
  <c r="I37"/>
  <c r="J37" s="1"/>
  <c r="I38"/>
  <c r="I39"/>
  <c r="I40"/>
  <c r="I41"/>
  <c r="I42"/>
  <c r="I43"/>
  <c r="J43" s="1"/>
  <c r="I44"/>
  <c r="J44" s="1"/>
  <c r="I45"/>
  <c r="I69"/>
  <c r="J69" s="1"/>
  <c r="C51" i="7"/>
  <c r="G228" i="5"/>
  <c r="G246" s="1"/>
  <c r="C20" i="8" s="1"/>
  <c r="D51" i="7"/>
  <c r="H228" i="5"/>
  <c r="H246" s="1"/>
  <c r="D20" i="8" s="1"/>
  <c r="E51" i="7"/>
  <c r="I228" i="5"/>
  <c r="I246" s="1"/>
  <c r="E20" i="8" s="1"/>
  <c r="F51" i="7"/>
  <c r="J228" i="5"/>
  <c r="J246" s="1"/>
  <c r="F20" i="8" s="1"/>
  <c r="G51" i="7"/>
  <c r="K228" i="5"/>
  <c r="K246" s="1"/>
  <c r="G20" i="8" s="1"/>
  <c r="H51" i="7"/>
  <c r="L228" i="5"/>
  <c r="L246" s="1"/>
  <c r="H20" i="8" s="1"/>
  <c r="N100" i="5"/>
  <c r="N126" s="1"/>
  <c r="D52"/>
  <c r="D100" s="1"/>
  <c r="D126" s="1"/>
  <c r="BD51"/>
  <c r="BC51"/>
  <c r="BB51"/>
  <c r="AW51"/>
  <c r="T51"/>
  <c r="S51"/>
  <c r="R51"/>
  <c r="K50" i="7" l="1"/>
  <c r="V51" i="5"/>
  <c r="L50" i="7"/>
  <c r="W51" i="5"/>
  <c r="U51"/>
  <c r="B227" s="1"/>
  <c r="C187" i="9" s="1"/>
  <c r="M50" i="7"/>
  <c r="A227" i="5"/>
  <c r="B187" i="9" s="1"/>
  <c r="I70" i="6"/>
  <c r="N51" i="5"/>
  <c r="N50" i="7" l="1"/>
  <c r="AA51" i="5"/>
  <c r="B50" i="7"/>
  <c r="F227" i="5"/>
  <c r="C50" i="7"/>
  <c r="G227" i="5"/>
  <c r="AC51"/>
  <c r="D50" i="7"/>
  <c r="H227" i="5"/>
  <c r="E50" i="7"/>
  <c r="I227" i="5"/>
  <c r="AE51"/>
  <c r="F50" i="7"/>
  <c r="J227" i="5"/>
  <c r="AF51"/>
  <c r="G50" i="7"/>
  <c r="K227" i="5"/>
  <c r="AG51"/>
  <c r="H50" i="7"/>
  <c r="L227" i="5"/>
  <c r="AH51"/>
  <c r="N99"/>
  <c r="D51"/>
  <c r="D99" s="1"/>
  <c r="BD50"/>
  <c r="BC50"/>
  <c r="BB50"/>
  <c r="AW50"/>
  <c r="S50"/>
  <c r="T50"/>
  <c r="R50"/>
  <c r="K49" i="7" l="1"/>
  <c r="V50" i="5"/>
  <c r="L49" i="7"/>
  <c r="W50" i="5"/>
  <c r="U50"/>
  <c r="B226" s="1"/>
  <c r="C186" i="9" s="1"/>
  <c r="M49" i="7"/>
  <c r="A226" i="5"/>
  <c r="B186" i="9" s="1"/>
  <c r="N50" i="5"/>
  <c r="N49" i="7" l="1"/>
  <c r="AA50" i="5"/>
  <c r="B49" i="7"/>
  <c r="F226" i="5"/>
  <c r="C49" i="7"/>
  <c r="G226" i="5"/>
  <c r="D49" i="7"/>
  <c r="H226" i="5"/>
  <c r="E49" i="7"/>
  <c r="I226" i="5"/>
  <c r="F49" i="7"/>
  <c r="J226" i="5"/>
  <c r="G49" i="7"/>
  <c r="K226" i="5"/>
  <c r="H49" i="7"/>
  <c r="L226" i="5"/>
  <c r="N98"/>
  <c r="D50"/>
  <c r="D98" s="1"/>
  <c r="BD49"/>
  <c r="BC49"/>
  <c r="BB49"/>
  <c r="AW49"/>
  <c r="T49"/>
  <c r="S49"/>
  <c r="R49"/>
  <c r="K48" i="7" l="1"/>
  <c r="V49" i="5"/>
  <c r="L48" i="7"/>
  <c r="W49" i="5"/>
  <c r="U49"/>
  <c r="B225" s="1"/>
  <c r="C185" i="9" s="1"/>
  <c r="M48" i="7"/>
  <c r="A225" i="5"/>
  <c r="B185" i="9" s="1"/>
  <c r="N49" i="5"/>
  <c r="N48" i="7" l="1"/>
  <c r="AA49" i="5"/>
  <c r="B48" i="7"/>
  <c r="F225" i="5"/>
  <c r="C48" i="7"/>
  <c r="G225" i="5"/>
  <c r="AC49"/>
  <c r="D48" i="7"/>
  <c r="H225" i="5"/>
  <c r="E48" i="7"/>
  <c r="I225" i="5"/>
  <c r="F48" i="7"/>
  <c r="J225" i="5"/>
  <c r="AF49"/>
  <c r="G48" i="7"/>
  <c r="K225" i="5"/>
  <c r="H48" i="7"/>
  <c r="L225" i="5"/>
  <c r="N97"/>
  <c r="D49"/>
  <c r="D97" s="1"/>
  <c r="BD48"/>
  <c r="BC48"/>
  <c r="BB48"/>
  <c r="AW48"/>
  <c r="T48"/>
  <c r="S48"/>
  <c r="R48"/>
  <c r="K47" i="7" l="1"/>
  <c r="V48" i="5"/>
  <c r="L47" i="7"/>
  <c r="W48" i="5"/>
  <c r="U48"/>
  <c r="B224" s="1"/>
  <c r="C184" i="9" s="1"/>
  <c r="M47" i="7"/>
  <c r="A224" i="5"/>
  <c r="B184" i="9" s="1"/>
  <c r="N48" i="5"/>
  <c r="N47" i="7" l="1"/>
  <c r="AA48" i="5"/>
  <c r="B47" i="7"/>
  <c r="F224" i="5"/>
  <c r="C47" i="7"/>
  <c r="G224" i="5"/>
  <c r="D47" i="7"/>
  <c r="H224" i="5"/>
  <c r="E47" i="7"/>
  <c r="I224" i="5"/>
  <c r="F47" i="7"/>
  <c r="J224" i="5"/>
  <c r="G47" i="7"/>
  <c r="K224" i="5"/>
  <c r="H47" i="7"/>
  <c r="L224" i="5"/>
  <c r="N96"/>
  <c r="D48"/>
  <c r="D96" s="1"/>
  <c r="BD47"/>
  <c r="BC47"/>
  <c r="BB47"/>
  <c r="AW47"/>
  <c r="T47"/>
  <c r="S47"/>
  <c r="R47"/>
  <c r="K46" i="7" l="1"/>
  <c r="V47" i="5"/>
  <c r="L46" i="7"/>
  <c r="W47" i="5"/>
  <c r="U47"/>
  <c r="B223" s="1"/>
  <c r="C183" i="9" s="1"/>
  <c r="M46" i="7"/>
  <c r="A223" i="5"/>
  <c r="B183" i="9" s="1"/>
  <c r="N47" i="5"/>
  <c r="N46" i="7" l="1"/>
  <c r="AA47" i="5"/>
  <c r="B46" i="7"/>
  <c r="F223" i="5"/>
  <c r="AB47"/>
  <c r="C46" i="7"/>
  <c r="G223" i="5"/>
  <c r="AC47"/>
  <c r="D46" i="7"/>
  <c r="H223" i="5"/>
  <c r="AD47"/>
  <c r="E46" i="7"/>
  <c r="I223" i="5"/>
  <c r="F46" i="7"/>
  <c r="J223" i="5"/>
  <c r="G46" i="7"/>
  <c r="K223" i="5"/>
  <c r="AG47"/>
  <c r="H46" i="7"/>
  <c r="L223" i="5"/>
  <c r="N95"/>
  <c r="D47"/>
  <c r="D95" s="1"/>
  <c r="BD46"/>
  <c r="BC46"/>
  <c r="BB46"/>
  <c r="AW46"/>
  <c r="T46"/>
  <c r="S46"/>
  <c r="R46"/>
  <c r="K45" i="7" l="1"/>
  <c r="V46" i="5"/>
  <c r="L45" i="7"/>
  <c r="W46" i="5"/>
  <c r="U46"/>
  <c r="B222" s="1"/>
  <c r="C182" i="9" s="1"/>
  <c r="M45" i="7"/>
  <c r="A222" i="5"/>
  <c r="B182" i="9" s="1"/>
  <c r="N46" i="5"/>
  <c r="N45" i="7" l="1"/>
  <c r="AA46" i="5"/>
  <c r="B45" i="7"/>
  <c r="F222" i="5"/>
  <c r="C45" i="7"/>
  <c r="G222" i="5"/>
  <c r="D45" i="7"/>
  <c r="H222" i="5"/>
  <c r="E45" i="7"/>
  <c r="I222" i="5"/>
  <c r="F45" i="7"/>
  <c r="J222" i="5"/>
  <c r="G45" i="7"/>
  <c r="K222" i="5"/>
  <c r="H45" i="7"/>
  <c r="L222" i="5"/>
  <c r="N94"/>
  <c r="D46"/>
  <c r="D94" s="1"/>
  <c r="BD45"/>
  <c r="BC45"/>
  <c r="BB45"/>
  <c r="AW45"/>
  <c r="T45"/>
  <c r="S45"/>
  <c r="R45"/>
  <c r="K44" i="7" l="1"/>
  <c r="V45" i="5"/>
  <c r="L44" i="7"/>
  <c r="W45" i="5"/>
  <c r="U45"/>
  <c r="B221" s="1"/>
  <c r="C181" i="9" s="1"/>
  <c r="M44" i="7"/>
  <c r="A221" i="5"/>
  <c r="B181" i="9" s="1"/>
  <c r="N45" i="5"/>
  <c r="N44" i="7" l="1"/>
  <c r="AA45" i="5"/>
  <c r="B44" i="7"/>
  <c r="F221" i="5"/>
  <c r="C44" i="7"/>
  <c r="G221" i="5"/>
  <c r="D44" i="7"/>
  <c r="H221" i="5"/>
  <c r="E44" i="7"/>
  <c r="I221" i="5"/>
  <c r="F44" i="7"/>
  <c r="J221" i="5"/>
  <c r="G44" i="7"/>
  <c r="K221" i="5"/>
  <c r="AG45"/>
  <c r="H44" i="7"/>
  <c r="L221" i="5"/>
  <c r="N93"/>
  <c r="D45"/>
  <c r="D93" s="1"/>
  <c r="BD44"/>
  <c r="BC44"/>
  <c r="BB44"/>
  <c r="AW44"/>
  <c r="T44"/>
  <c r="S44"/>
  <c r="R44"/>
  <c r="K43" i="7" l="1"/>
  <c r="V44" i="5"/>
  <c r="L43" i="7"/>
  <c r="W44" i="5"/>
  <c r="U44"/>
  <c r="B220" s="1"/>
  <c r="C180" i="9" s="1"/>
  <c r="M43" i="7"/>
  <c r="A220" i="5"/>
  <c r="B180" i="9" s="1"/>
  <c r="N44" i="5"/>
  <c r="N43" i="7" l="1"/>
  <c r="AA44" i="5"/>
  <c r="B43" i="7"/>
  <c r="F220" i="5"/>
  <c r="C43" i="7"/>
  <c r="G220" i="5"/>
  <c r="D43" i="7"/>
  <c r="H220" i="5"/>
  <c r="E43" i="7"/>
  <c r="I220" i="5"/>
  <c r="F43" i="7"/>
  <c r="J220" i="5"/>
  <c r="G43" i="7"/>
  <c r="K220" i="5"/>
  <c r="H43" i="7"/>
  <c r="L220" i="5"/>
  <c r="N92"/>
  <c r="D44"/>
  <c r="D92" s="1"/>
  <c r="BD43"/>
  <c r="BC43"/>
  <c r="BB43"/>
  <c r="AW43"/>
  <c r="T43"/>
  <c r="S43"/>
  <c r="R43"/>
  <c r="K42" i="7" l="1"/>
  <c r="V43" i="5"/>
  <c r="L42" i="7"/>
  <c r="W43" i="5"/>
  <c r="U43"/>
  <c r="B219" s="1"/>
  <c r="C179" i="9" s="1"/>
  <c r="M42" i="7"/>
  <c r="A219" i="5"/>
  <c r="B179" i="9" s="1"/>
  <c r="N43" i="5"/>
  <c r="N42" i="7" l="1"/>
  <c r="AA43" i="5"/>
  <c r="B42" i="7"/>
  <c r="F219" i="5"/>
  <c r="C42" i="7"/>
  <c r="G219" i="5"/>
  <c r="D42" i="7"/>
  <c r="H219" i="5"/>
  <c r="AD43"/>
  <c r="E42" i="7"/>
  <c r="I219" i="5"/>
  <c r="F42" i="7"/>
  <c r="J219" i="5"/>
  <c r="G42" i="7"/>
  <c r="K219" i="5"/>
  <c r="AG43"/>
  <c r="H42" i="7"/>
  <c r="L219" i="5"/>
  <c r="N91"/>
  <c r="D43"/>
  <c r="D91" s="1"/>
  <c r="BD42"/>
  <c r="BC42"/>
  <c r="BB42"/>
  <c r="AW42"/>
  <c r="T42"/>
  <c r="S42"/>
  <c r="R42"/>
  <c r="K41" i="7" l="1"/>
  <c r="V42" i="5"/>
  <c r="L41" i="7"/>
  <c r="W42" i="5"/>
  <c r="U42"/>
  <c r="B218" s="1"/>
  <c r="C178" i="9" s="1"/>
  <c r="M41" i="7"/>
  <c r="A218" i="5"/>
  <c r="B178" i="9" s="1"/>
  <c r="N42" i="5"/>
  <c r="N41" i="7" l="1"/>
  <c r="AA42" i="5"/>
  <c r="B41" i="7"/>
  <c r="F218" i="5"/>
  <c r="C41" i="7"/>
  <c r="G218" i="5"/>
  <c r="D41" i="7"/>
  <c r="H218" i="5"/>
  <c r="E41" i="7"/>
  <c r="I218" i="5"/>
  <c r="F41" i="7"/>
  <c r="J218" i="5"/>
  <c r="G41" i="7"/>
  <c r="K218" i="5"/>
  <c r="H41" i="7"/>
  <c r="L218" i="5"/>
  <c r="N90"/>
  <c r="D42"/>
  <c r="D90" s="1"/>
  <c r="BD41"/>
  <c r="BC41"/>
  <c r="BB41"/>
  <c r="AW41"/>
  <c r="T41"/>
  <c r="S41"/>
  <c r="R41"/>
  <c r="K40" i="7" l="1"/>
  <c r="V41" i="5"/>
  <c r="L40" i="7"/>
  <c r="W41" i="5"/>
  <c r="U41"/>
  <c r="B217" s="1"/>
  <c r="C177" i="9" s="1"/>
  <c r="M40" i="7"/>
  <c r="A217" i="5"/>
  <c r="B177" i="9" s="1"/>
  <c r="N41" i="5"/>
  <c r="N40" i="7" l="1"/>
  <c r="AA41" i="5"/>
  <c r="B40" i="7"/>
  <c r="F217" i="5"/>
  <c r="AB41"/>
  <c r="C40" i="7"/>
  <c r="G217" i="5"/>
  <c r="AC41"/>
  <c r="D40" i="7"/>
  <c r="H217" i="5"/>
  <c r="AD41"/>
  <c r="E40" i="7"/>
  <c r="I217" i="5"/>
  <c r="F40" i="7"/>
  <c r="J217" i="5"/>
  <c r="AF41"/>
  <c r="G40" i="7"/>
  <c r="K217" i="5"/>
  <c r="AG41"/>
  <c r="H40" i="7"/>
  <c r="L217" i="5"/>
  <c r="AH41"/>
  <c r="N89"/>
  <c r="D41"/>
  <c r="D89" s="1"/>
  <c r="BD40"/>
  <c r="BC40"/>
  <c r="BB40"/>
  <c r="AW40"/>
  <c r="T40"/>
  <c r="S40"/>
  <c r="R40"/>
  <c r="K39" i="7" l="1"/>
  <c r="V40" i="5"/>
  <c r="L39" i="7"/>
  <c r="W40" i="5"/>
  <c r="U40"/>
  <c r="B216" s="1"/>
  <c r="C176" i="9" s="1"/>
  <c r="M39" i="7"/>
  <c r="A216" i="5"/>
  <c r="B176" i="9" s="1"/>
  <c r="N40" i="5"/>
  <c r="N39" i="7" l="1"/>
  <c r="AA40" i="5"/>
  <c r="B39" i="7"/>
  <c r="F216" i="5"/>
  <c r="AB40"/>
  <c r="C39" i="7"/>
  <c r="G216" i="5"/>
  <c r="AC40"/>
  <c r="D39" i="7"/>
  <c r="H216" i="5"/>
  <c r="AD40"/>
  <c r="E39" i="7"/>
  <c r="I216" i="5"/>
  <c r="AE40"/>
  <c r="F39" i="7"/>
  <c r="J216" i="5"/>
  <c r="AF40"/>
  <c r="G39" i="7"/>
  <c r="K216" i="5"/>
  <c r="AG40"/>
  <c r="H39" i="7"/>
  <c r="L216" i="5"/>
  <c r="AH40"/>
  <c r="N88"/>
  <c r="D40"/>
  <c r="D88" s="1"/>
  <c r="BD39"/>
  <c r="BC39"/>
  <c r="BB39"/>
  <c r="AW39"/>
  <c r="T39"/>
  <c r="S39"/>
  <c r="R39"/>
  <c r="K38" i="7" l="1"/>
  <c r="V39" i="5"/>
  <c r="L38" i="7"/>
  <c r="W39" i="5"/>
  <c r="U39"/>
  <c r="B215" s="1"/>
  <c r="C175" i="9" s="1"/>
  <c r="M38" i="7"/>
  <c r="A215" i="5"/>
  <c r="B175" i="9" s="1"/>
  <c r="N39" i="5"/>
  <c r="N38" i="7" l="1"/>
  <c r="AA39" i="5"/>
  <c r="B38" i="7"/>
  <c r="F215" i="5"/>
  <c r="AB39"/>
  <c r="C38" i="7"/>
  <c r="G215" i="5"/>
  <c r="AC39"/>
  <c r="D38" i="7"/>
  <c r="H215" i="5"/>
  <c r="AD39"/>
  <c r="E38" i="7"/>
  <c r="I215" i="5"/>
  <c r="AE39"/>
  <c r="F38" i="7"/>
  <c r="J215" i="5"/>
  <c r="AF39"/>
  <c r="G38" i="7"/>
  <c r="K215" i="5"/>
  <c r="AG39"/>
  <c r="H38" i="7"/>
  <c r="L215" i="5"/>
  <c r="AH39"/>
  <c r="N87"/>
  <c r="D39"/>
  <c r="D87" s="1"/>
  <c r="BD38"/>
  <c r="BC38"/>
  <c r="BB38"/>
  <c r="AW38"/>
  <c r="T38"/>
  <c r="S38"/>
  <c r="R38"/>
  <c r="K37" i="7" l="1"/>
  <c r="V38" i="5"/>
  <c r="L37" i="7"/>
  <c r="W38" i="5"/>
  <c r="U38"/>
  <c r="B214" s="1"/>
  <c r="C174" i="9" s="1"/>
  <c r="M37" i="7"/>
  <c r="A214" i="5"/>
  <c r="B174" i="9" s="1"/>
  <c r="N38" i="5"/>
  <c r="N37" i="7" l="1"/>
  <c r="AA38" i="5"/>
  <c r="B37" i="7"/>
  <c r="F214" i="5"/>
  <c r="C37" i="7"/>
  <c r="G214" i="5"/>
  <c r="D37" i="7"/>
  <c r="H214" i="5"/>
  <c r="E37" i="7"/>
  <c r="I214" i="5"/>
  <c r="F37" i="7"/>
  <c r="J214" i="5"/>
  <c r="G37" i="7"/>
  <c r="K214" i="5"/>
  <c r="H37" i="7"/>
  <c r="L214" i="5"/>
  <c r="N86"/>
  <c r="D38"/>
  <c r="D86" s="1"/>
  <c r="BD37"/>
  <c r="BC37"/>
  <c r="BB37"/>
  <c r="AW37"/>
  <c r="T37"/>
  <c r="S37"/>
  <c r="R37"/>
  <c r="K36" i="7" l="1"/>
  <c r="V37" i="5"/>
  <c r="L36" i="7"/>
  <c r="W37" i="5"/>
  <c r="U37"/>
  <c r="B213" s="1"/>
  <c r="C173" i="9" s="1"/>
  <c r="M36" i="7"/>
  <c r="A213" i="5"/>
  <c r="B173" i="9" s="1"/>
  <c r="N37" i="5"/>
  <c r="N36" i="7" l="1"/>
  <c r="AA37" i="5"/>
  <c r="B36" i="7"/>
  <c r="F213" i="5"/>
  <c r="AB37"/>
  <c r="C36" i="7"/>
  <c r="G213" i="5"/>
  <c r="D36" i="7"/>
  <c r="H213" i="5"/>
  <c r="E36" i="7"/>
  <c r="I213" i="5"/>
  <c r="F36" i="7"/>
  <c r="J213" i="5"/>
  <c r="AF37"/>
  <c r="G36" i="7"/>
  <c r="K213" i="5"/>
  <c r="AG37"/>
  <c r="H36" i="7"/>
  <c r="L213" i="5"/>
  <c r="N85"/>
  <c r="D37"/>
  <c r="D85" s="1"/>
  <c r="BD36"/>
  <c r="BC36"/>
  <c r="BB36"/>
  <c r="AW36"/>
  <c r="T36"/>
  <c r="S36"/>
  <c r="R36"/>
  <c r="K35" i="7" l="1"/>
  <c r="V36" i="5"/>
  <c r="L35" i="7"/>
  <c r="W36" i="5"/>
  <c r="U36"/>
  <c r="B212" s="1"/>
  <c r="C172" i="9" s="1"/>
  <c r="M35" i="7"/>
  <c r="A212" i="5"/>
  <c r="B172" i="9" s="1"/>
  <c r="N36" i="5"/>
  <c r="N35" i="7" l="1"/>
  <c r="AA36" i="5"/>
  <c r="AA69" s="1"/>
  <c r="B35" i="7"/>
  <c r="G69" i="6"/>
  <c r="H69" s="1"/>
  <c r="G68"/>
  <c r="H68" s="1"/>
  <c r="G67"/>
  <c r="H67" s="1"/>
  <c r="G66"/>
  <c r="H66" s="1"/>
  <c r="G65"/>
  <c r="H65" s="1"/>
  <c r="G64"/>
  <c r="H64" s="1"/>
  <c r="G63"/>
  <c r="H63" s="1"/>
  <c r="G62"/>
  <c r="H62" s="1"/>
  <c r="G61"/>
  <c r="H61" s="1"/>
  <c r="G60"/>
  <c r="G59"/>
  <c r="H59" s="1"/>
  <c r="G58"/>
  <c r="H58" s="1"/>
  <c r="G57"/>
  <c r="G56"/>
  <c r="G55"/>
  <c r="G54"/>
  <c r="H54" s="1"/>
  <c r="G53"/>
  <c r="G52"/>
  <c r="G51"/>
  <c r="G50"/>
  <c r="G49"/>
  <c r="G48"/>
  <c r="G47"/>
  <c r="G46"/>
  <c r="F212" i="5"/>
  <c r="F245" s="1"/>
  <c r="B19" i="8" s="1"/>
  <c r="G6" i="6"/>
  <c r="G7"/>
  <c r="G8"/>
  <c r="G9"/>
  <c r="G10"/>
  <c r="H10" s="1"/>
  <c r="G11"/>
  <c r="H11" s="1"/>
  <c r="G12"/>
  <c r="H12" s="1"/>
  <c r="G13"/>
  <c r="H13" s="1"/>
  <c r="G14"/>
  <c r="H14" s="1"/>
  <c r="G15"/>
  <c r="H15" s="1"/>
  <c r="G16"/>
  <c r="H16" s="1"/>
  <c r="G17"/>
  <c r="H17" s="1"/>
  <c r="G18"/>
  <c r="H18" s="1"/>
  <c r="G19"/>
  <c r="H19" s="1"/>
  <c r="G20"/>
  <c r="H20" s="1"/>
  <c r="G21"/>
  <c r="G22"/>
  <c r="H22" s="1"/>
  <c r="G23"/>
  <c r="H23" s="1"/>
  <c r="G24"/>
  <c r="H24" s="1"/>
  <c r="G25"/>
  <c r="H25" s="1"/>
  <c r="G26"/>
  <c r="H26" s="1"/>
  <c r="G27"/>
  <c r="H27" s="1"/>
  <c r="G28"/>
  <c r="H28" s="1"/>
  <c r="G29"/>
  <c r="H29" s="1"/>
  <c r="G30"/>
  <c r="H30" s="1"/>
  <c r="G31"/>
  <c r="H31" s="1"/>
  <c r="G32"/>
  <c r="H32" s="1"/>
  <c r="G33"/>
  <c r="H33" s="1"/>
  <c r="G34"/>
  <c r="H34" s="1"/>
  <c r="G35"/>
  <c r="H35" s="1"/>
  <c r="G36"/>
  <c r="H36" s="1"/>
  <c r="G37"/>
  <c r="H37" s="1"/>
  <c r="G38"/>
  <c r="G39"/>
  <c r="G40"/>
  <c r="G41"/>
  <c r="G42"/>
  <c r="G43"/>
  <c r="G44"/>
  <c r="G45"/>
  <c r="C35" i="7"/>
  <c r="G212" i="5"/>
  <c r="G245" s="1"/>
  <c r="C19" i="8" s="1"/>
  <c r="D35" i="7"/>
  <c r="H212" i="5"/>
  <c r="H245" s="1"/>
  <c r="D19" i="8" s="1"/>
  <c r="E35" i="7"/>
  <c r="I212" i="5"/>
  <c r="I245" s="1"/>
  <c r="E19" i="8" s="1"/>
  <c r="F35" i="7"/>
  <c r="J212" i="5"/>
  <c r="J245" s="1"/>
  <c r="F19" i="8" s="1"/>
  <c r="G35" i="7"/>
  <c r="K212" i="5"/>
  <c r="K245" s="1"/>
  <c r="G19" i="8" s="1"/>
  <c r="H35" i="7"/>
  <c r="L212" i="5"/>
  <c r="L245" s="1"/>
  <c r="H19" i="8" s="1"/>
  <c r="N84" i="5"/>
  <c r="D36"/>
  <c r="D84" s="1"/>
  <c r="BD35"/>
  <c r="BC35"/>
  <c r="BB35"/>
  <c r="AW35"/>
  <c r="T35"/>
  <c r="S35"/>
  <c r="R35"/>
  <c r="K34" i="7" l="1"/>
  <c r="V35" i="5"/>
  <c r="L34" i="7"/>
  <c r="W35" i="5"/>
  <c r="U35"/>
  <c r="B211" s="1"/>
  <c r="C171" i="9" s="1"/>
  <c r="M34" i="7"/>
  <c r="A211" i="5"/>
  <c r="B171" i="9" s="1"/>
  <c r="G70" i="6"/>
  <c r="N35" i="5"/>
  <c r="N34" i="7" l="1"/>
  <c r="AA35" i="5"/>
  <c r="B34" i="7"/>
  <c r="F211" i="5"/>
  <c r="C34" i="7"/>
  <c r="G211" i="5"/>
  <c r="D34" i="7"/>
  <c r="H211" i="5"/>
  <c r="E34" i="7"/>
  <c r="I211" i="5"/>
  <c r="F34" i="7"/>
  <c r="J211" i="5"/>
  <c r="AF35"/>
  <c r="G34" i="7"/>
  <c r="K211" i="5"/>
  <c r="H34" i="7"/>
  <c r="L211" i="5"/>
  <c r="D35"/>
  <c r="BD34"/>
  <c r="BC34"/>
  <c r="BB34"/>
  <c r="AW34"/>
  <c r="T34"/>
  <c r="S34"/>
  <c r="R34"/>
  <c r="K33" i="7" l="1"/>
  <c r="V34" i="5"/>
  <c r="L33" i="7"/>
  <c r="U34" i="5"/>
  <c r="B210" s="1"/>
  <c r="C170" i="9" s="1"/>
  <c r="W34" i="5"/>
  <c r="M33" i="7"/>
  <c r="A210" i="5"/>
  <c r="B170" i="9" s="1"/>
  <c r="N34" i="5"/>
  <c r="N33" i="7" l="1"/>
  <c r="AA34" i="5"/>
  <c r="B33" i="7"/>
  <c r="F210" i="5"/>
  <c r="C33" i="7"/>
  <c r="G210" i="5"/>
  <c r="D33" i="7"/>
  <c r="H210" i="5"/>
  <c r="E33" i="7"/>
  <c r="I210" i="5"/>
  <c r="F33" i="7"/>
  <c r="J210" i="5"/>
  <c r="G33" i="7"/>
  <c r="K210" i="5"/>
  <c r="H33" i="7"/>
  <c r="L210" i="5"/>
  <c r="D34"/>
  <c r="BD33"/>
  <c r="BC33"/>
  <c r="BB33"/>
  <c r="AW33"/>
  <c r="S33"/>
  <c r="T33"/>
  <c r="R33"/>
  <c r="K32" i="7" l="1"/>
  <c r="V33" i="5"/>
  <c r="L32" i="7"/>
  <c r="W33" i="5"/>
  <c r="U33"/>
  <c r="B209" s="1"/>
  <c r="C169" i="9" s="1"/>
  <c r="M32" i="7"/>
  <c r="A209" i="5"/>
  <c r="B169" i="9" s="1"/>
  <c r="N33" i="5"/>
  <c r="N32" i="7" l="1"/>
  <c r="AA33" i="5"/>
  <c r="B32" i="7"/>
  <c r="F209" i="5"/>
  <c r="C32" i="7"/>
  <c r="G209" i="5"/>
  <c r="D32" i="7"/>
  <c r="H209" i="5"/>
  <c r="E32" i="7"/>
  <c r="I209" i="5"/>
  <c r="F32" i="7"/>
  <c r="J209" i="5"/>
  <c r="AF33"/>
  <c r="G32" i="7"/>
  <c r="K209" i="5"/>
  <c r="H32" i="7"/>
  <c r="L209" i="5"/>
  <c r="D33"/>
  <c r="BD32"/>
  <c r="BC32"/>
  <c r="BB32"/>
  <c r="AW32"/>
  <c r="R32"/>
  <c r="T32"/>
  <c r="S32"/>
  <c r="K31" i="7" l="1"/>
  <c r="V32" i="5"/>
  <c r="L31" i="7"/>
  <c r="W32" i="5"/>
  <c r="U32"/>
  <c r="B208" s="1"/>
  <c r="C168" i="9" s="1"/>
  <c r="M31" i="7"/>
  <c r="A208" i="5"/>
  <c r="B168" i="9" s="1"/>
  <c r="N32" i="5"/>
  <c r="N31" i="7" l="1"/>
  <c r="AA32" i="5"/>
  <c r="B31" i="7"/>
  <c r="F208" i="5"/>
  <c r="C31" i="7"/>
  <c r="G208" i="5"/>
  <c r="D31" i="7"/>
  <c r="H208" i="5"/>
  <c r="E31" i="7"/>
  <c r="I208" i="5"/>
  <c r="F31" i="7"/>
  <c r="J208" i="5"/>
  <c r="G31" i="7"/>
  <c r="K208" i="5"/>
  <c r="H31" i="7"/>
  <c r="L208" i="5"/>
  <c r="D32"/>
  <c r="BD31"/>
  <c r="BC31"/>
  <c r="BB31"/>
  <c r="AW31"/>
  <c r="T31"/>
  <c r="S31"/>
  <c r="R31"/>
  <c r="K30" i="7" l="1"/>
  <c r="V31" i="5"/>
  <c r="L30" i="7"/>
  <c r="W31" i="5"/>
  <c r="U31"/>
  <c r="B207" s="1"/>
  <c r="C167" i="9" s="1"/>
  <c r="M30" i="7"/>
  <c r="A207" i="5"/>
  <c r="B167" i="9" s="1"/>
  <c r="N31" i="5"/>
  <c r="N30" i="7" l="1"/>
  <c r="AA31" i="5"/>
  <c r="B30" i="7"/>
  <c r="F207" i="5"/>
  <c r="AB31"/>
  <c r="C30" i="7"/>
  <c r="G207" i="5"/>
  <c r="AC31"/>
  <c r="D30" i="7"/>
  <c r="H207" i="5"/>
  <c r="E30" i="7"/>
  <c r="I207" i="5"/>
  <c r="AE31"/>
  <c r="F30" i="7"/>
  <c r="J207" i="5"/>
  <c r="AF31"/>
  <c r="G30" i="7"/>
  <c r="K207" i="5"/>
  <c r="H30" i="7"/>
  <c r="L207" i="5"/>
  <c r="AH31"/>
  <c r="D31"/>
  <c r="BD30"/>
  <c r="BC30"/>
  <c r="BB30"/>
  <c r="AW30"/>
  <c r="T30"/>
  <c r="S30"/>
  <c r="R30"/>
  <c r="K29" i="7" l="1"/>
  <c r="V30" i="5"/>
  <c r="L29" i="7"/>
  <c r="U30" i="5"/>
  <c r="B206" s="1"/>
  <c r="C166" i="9" s="1"/>
  <c r="W30" i="5"/>
  <c r="M29" i="7"/>
  <c r="A206" i="5"/>
  <c r="B166" i="9" s="1"/>
  <c r="N30" i="5"/>
  <c r="N29" i="7" l="1"/>
  <c r="AA30" i="5"/>
  <c r="B29" i="7"/>
  <c r="F206" i="5"/>
  <c r="C29" i="7"/>
  <c r="G206" i="5"/>
  <c r="D29" i="7"/>
  <c r="H206" i="5"/>
  <c r="E29" i="7"/>
  <c r="I206" i="5"/>
  <c r="F29" i="7"/>
  <c r="J206" i="5"/>
  <c r="G29" i="7"/>
  <c r="K206" i="5"/>
  <c r="H29" i="7"/>
  <c r="L206" i="5"/>
  <c r="D30"/>
  <c r="BD29"/>
  <c r="BC29"/>
  <c r="BB29"/>
  <c r="AW29"/>
  <c r="T29"/>
  <c r="S29"/>
  <c r="R29"/>
  <c r="K28" i="7" l="1"/>
  <c r="V29" i="5"/>
  <c r="L28" i="7"/>
  <c r="W29" i="5"/>
  <c r="U29"/>
  <c r="B205" s="1"/>
  <c r="C165" i="9" s="1"/>
  <c r="M28" i="7"/>
  <c r="A205" i="5"/>
  <c r="B165" i="9" s="1"/>
  <c r="N29" i="5"/>
  <c r="N28" i="7" l="1"/>
  <c r="AA29" i="5"/>
  <c r="B28" i="7"/>
  <c r="F205" i="5"/>
  <c r="AB29"/>
  <c r="C28" i="7"/>
  <c r="G205" i="5"/>
  <c r="D28" i="7"/>
  <c r="H205" i="5"/>
  <c r="E28" i="7"/>
  <c r="I205" i="5"/>
  <c r="AE29"/>
  <c r="F28" i="7"/>
  <c r="J205" i="5"/>
  <c r="AF29"/>
  <c r="G28" i="7"/>
  <c r="K205" i="5"/>
  <c r="H28" i="7"/>
  <c r="L205" i="5"/>
  <c r="D29"/>
  <c r="BD28"/>
  <c r="BC28"/>
  <c r="BB28"/>
  <c r="AW28"/>
  <c r="T28"/>
  <c r="S28"/>
  <c r="R28"/>
  <c r="K27" i="7" l="1"/>
  <c r="V28" i="5"/>
  <c r="L27" i="7"/>
  <c r="W28" i="5"/>
  <c r="U28"/>
  <c r="B204" s="1"/>
  <c r="C164" i="9" s="1"/>
  <c r="M27" i="7"/>
  <c r="A204" i="5"/>
  <c r="B164" i="9" s="1"/>
  <c r="N28" i="5"/>
  <c r="N27" i="7" l="1"/>
  <c r="AA28" i="5"/>
  <c r="B27" i="7"/>
  <c r="F204" i="5"/>
  <c r="C27" i="7"/>
  <c r="G204" i="5"/>
  <c r="D27" i="7"/>
  <c r="H204" i="5"/>
  <c r="E27" i="7"/>
  <c r="I204" i="5"/>
  <c r="F27" i="7"/>
  <c r="J204" i="5"/>
  <c r="G27" i="7"/>
  <c r="K204" i="5"/>
  <c r="H27" i="7"/>
  <c r="L204" i="5"/>
  <c r="D28"/>
  <c r="BD27"/>
  <c r="BC27"/>
  <c r="BB27"/>
  <c r="AW27"/>
  <c r="T27"/>
  <c r="S27"/>
  <c r="R27"/>
  <c r="K26" i="7" l="1"/>
  <c r="V27" i="5"/>
  <c r="L26" i="7"/>
  <c r="U27" i="5"/>
  <c r="B203" s="1"/>
  <c r="C163" i="9" s="1"/>
  <c r="W27" i="5"/>
  <c r="M26" i="7"/>
  <c r="A203" i="5"/>
  <c r="B163" i="9" s="1"/>
  <c r="N27" i="5"/>
  <c r="N26" i="7" l="1"/>
  <c r="AA27" i="5"/>
  <c r="B26" i="7"/>
  <c r="F203" i="5"/>
  <c r="C26" i="7"/>
  <c r="G203" i="5"/>
  <c r="D26" i="7"/>
  <c r="H203" i="5"/>
  <c r="E26" i="7"/>
  <c r="I203" i="5"/>
  <c r="F26" i="7"/>
  <c r="J203" i="5"/>
  <c r="G26" i="7"/>
  <c r="K203" i="5"/>
  <c r="H26" i="7"/>
  <c r="L203" i="5"/>
  <c r="D27"/>
  <c r="BD26"/>
  <c r="BC26"/>
  <c r="BB26"/>
  <c r="AW26"/>
  <c r="S26"/>
  <c r="T26"/>
  <c r="R26"/>
  <c r="K25" i="7" l="1"/>
  <c r="V26" i="5"/>
  <c r="L25" i="7"/>
  <c r="U26" i="5"/>
  <c r="B202" s="1"/>
  <c r="C162" i="9" s="1"/>
  <c r="W26" i="5"/>
  <c r="M25" i="7"/>
  <c r="A202" i="5"/>
  <c r="B162" i="9" s="1"/>
  <c r="N26" i="5"/>
  <c r="N25" i="7" l="1"/>
  <c r="AA26" i="5"/>
  <c r="B25" i="7"/>
  <c r="F202" i="5"/>
  <c r="C25" i="7"/>
  <c r="G202" i="5"/>
  <c r="D25" i="7"/>
  <c r="H202" i="5"/>
  <c r="E25" i="7"/>
  <c r="I202" i="5"/>
  <c r="F25" i="7"/>
  <c r="J202" i="5"/>
  <c r="G25" i="7"/>
  <c r="K202" i="5"/>
  <c r="H25" i="7"/>
  <c r="L202" i="5"/>
  <c r="D26"/>
  <c r="BD25"/>
  <c r="BC25"/>
  <c r="BB25"/>
  <c r="AW25"/>
  <c r="S25"/>
  <c r="T25"/>
  <c r="R25"/>
  <c r="K24" i="7" l="1"/>
  <c r="V25" i="5"/>
  <c r="L24" i="7"/>
  <c r="W25" i="5"/>
  <c r="U25"/>
  <c r="B201" s="1"/>
  <c r="C161" i="9" s="1"/>
  <c r="M24" i="7"/>
  <c r="A201" i="5"/>
  <c r="B161" i="9" s="1"/>
  <c r="N25" i="5"/>
  <c r="N24" i="7" l="1"/>
  <c r="AA25" i="5"/>
  <c r="B24" i="7"/>
  <c r="F201" i="5"/>
  <c r="AB25"/>
  <c r="C24" i="7"/>
  <c r="G201" i="5"/>
  <c r="D24" i="7"/>
  <c r="H201" i="5"/>
  <c r="AD25"/>
  <c r="E24" i="7"/>
  <c r="I201" i="5"/>
  <c r="F24" i="7"/>
  <c r="J201" i="5"/>
  <c r="AF25"/>
  <c r="G24" i="7"/>
  <c r="K201" i="5"/>
  <c r="AG25"/>
  <c r="H24" i="7"/>
  <c r="L201" i="5"/>
  <c r="D25"/>
  <c r="BD24"/>
  <c r="BC24"/>
  <c r="BB24"/>
  <c r="AW24"/>
  <c r="T24"/>
  <c r="S24"/>
  <c r="R24"/>
  <c r="K23" i="7" l="1"/>
  <c r="V24" i="5"/>
  <c r="L23" i="7"/>
  <c r="W24" i="5"/>
  <c r="U24"/>
  <c r="B200" s="1"/>
  <c r="C160" i="9" s="1"/>
  <c r="M23" i="7"/>
  <c r="A200" i="5"/>
  <c r="B160" i="9" s="1"/>
  <c r="N24" i="5"/>
  <c r="N23" i="7" l="1"/>
  <c r="AA24" i="5"/>
  <c r="B23" i="7"/>
  <c r="F200" i="5"/>
  <c r="C23" i="7"/>
  <c r="G200" i="5"/>
  <c r="D23" i="7"/>
  <c r="H200" i="5"/>
  <c r="E23" i="7"/>
  <c r="I200" i="5"/>
  <c r="F23" i="7"/>
  <c r="J200" i="5"/>
  <c r="G23" i="7"/>
  <c r="K200" i="5"/>
  <c r="H23" i="7"/>
  <c r="L200" i="5"/>
  <c r="D24"/>
  <c r="BD23"/>
  <c r="BC23"/>
  <c r="BB23"/>
  <c r="AW23"/>
  <c r="T23"/>
  <c r="S23"/>
  <c r="R23"/>
  <c r="K22" i="7" l="1"/>
  <c r="V23" i="5"/>
  <c r="L22" i="7"/>
  <c r="W23" i="5"/>
  <c r="U23"/>
  <c r="B199" s="1"/>
  <c r="C159" i="9" s="1"/>
  <c r="M22" i="7"/>
  <c r="A199" i="5"/>
  <c r="B159" i="9" s="1"/>
  <c r="N23" i="5"/>
  <c r="N22" i="7" l="1"/>
  <c r="AA23" i="5"/>
  <c r="B22" i="7"/>
  <c r="F199" i="5"/>
  <c r="C22" i="7"/>
  <c r="G199" i="5"/>
  <c r="D22" i="7"/>
  <c r="H199" i="5"/>
  <c r="E22" i="7"/>
  <c r="I199" i="5"/>
  <c r="F22" i="7"/>
  <c r="J199" i="5"/>
  <c r="G22" i="7"/>
  <c r="K199" i="5"/>
  <c r="H22" i="7"/>
  <c r="L199" i="5"/>
  <c r="D23"/>
  <c r="BD22"/>
  <c r="BC22"/>
  <c r="BB22"/>
  <c r="AW22"/>
  <c r="T22"/>
  <c r="S22"/>
  <c r="R22"/>
  <c r="K21" i="7" l="1"/>
  <c r="V22" i="5"/>
  <c r="L21" i="7"/>
  <c r="U22" i="5"/>
  <c r="B198" s="1"/>
  <c r="C158" i="9" s="1"/>
  <c r="W22" i="5"/>
  <c r="M21" i="7"/>
  <c r="A198" i="5"/>
  <c r="B158" i="9" s="1"/>
  <c r="N22" i="5"/>
  <c r="N21" i="7" l="1"/>
  <c r="AA22" i="5"/>
  <c r="B21" i="7"/>
  <c r="F198" i="5"/>
  <c r="C21" i="7"/>
  <c r="G198" i="5"/>
  <c r="D21" i="7"/>
  <c r="H198" i="5"/>
  <c r="E21" i="7"/>
  <c r="I198" i="5"/>
  <c r="F21" i="7"/>
  <c r="J198" i="5"/>
  <c r="G21" i="7"/>
  <c r="K198" i="5"/>
  <c r="H21" i="7"/>
  <c r="L198" i="5"/>
  <c r="D22"/>
  <c r="BD21"/>
  <c r="BC21"/>
  <c r="BB21"/>
  <c r="AW21"/>
  <c r="T21"/>
  <c r="S21"/>
  <c r="R21"/>
  <c r="K20" i="7" l="1"/>
  <c r="V21" i="5"/>
  <c r="L20" i="7"/>
  <c r="U21" i="5"/>
  <c r="B197" s="1"/>
  <c r="C157" i="9" s="1"/>
  <c r="W21" i="5"/>
  <c r="M20" i="7"/>
  <c r="A197" i="5"/>
  <c r="B157" i="9" s="1"/>
  <c r="N21" i="5"/>
  <c r="N20" i="7" l="1"/>
  <c r="AA21" i="5"/>
  <c r="B20" i="7"/>
  <c r="F197" i="5"/>
  <c r="AB21"/>
  <c r="C20" i="7"/>
  <c r="G197" i="5"/>
  <c r="AC21"/>
  <c r="D20" i="7"/>
  <c r="H197" i="5"/>
  <c r="AD21"/>
  <c r="E20" i="7"/>
  <c r="I197" i="5"/>
  <c r="AE21"/>
  <c r="F20" i="7"/>
  <c r="J197" i="5"/>
  <c r="G20" i="7"/>
  <c r="K197" i="5"/>
  <c r="AG21"/>
  <c r="H20" i="7"/>
  <c r="L197" i="5"/>
  <c r="D21"/>
  <c r="BD20"/>
  <c r="BC20"/>
  <c r="BB20"/>
  <c r="AW20"/>
  <c r="T20"/>
  <c r="S20"/>
  <c r="R20"/>
  <c r="K19" i="7" l="1"/>
  <c r="V20" i="5"/>
  <c r="L19" i="7"/>
  <c r="W20" i="5"/>
  <c r="U20"/>
  <c r="B196" s="1"/>
  <c r="C156" i="9" s="1"/>
  <c r="M19" i="7"/>
  <c r="A196" i="5"/>
  <c r="B156" i="9" s="1"/>
  <c r="N20" i="5"/>
  <c r="N19" i="7" l="1"/>
  <c r="AA20" i="5"/>
  <c r="B19" i="7"/>
  <c r="F196" i="5"/>
  <c r="C19" i="7"/>
  <c r="G196" i="5"/>
  <c r="D19" i="7"/>
  <c r="H196" i="5"/>
  <c r="E19" i="7"/>
  <c r="I196" i="5"/>
  <c r="F19" i="7"/>
  <c r="J196" i="5"/>
  <c r="G19" i="7"/>
  <c r="K196" i="5"/>
  <c r="H19" i="7"/>
  <c r="L196" i="5"/>
  <c r="D20"/>
  <c r="BD19"/>
  <c r="BC19"/>
  <c r="BB19"/>
  <c r="AW19"/>
  <c r="T19"/>
  <c r="S19"/>
  <c r="R19"/>
  <c r="K18" i="7" l="1"/>
  <c r="V19" i="5"/>
  <c r="L18" i="7"/>
  <c r="U19" i="5"/>
  <c r="B195" s="1"/>
  <c r="C155" i="9" s="1"/>
  <c r="W19" i="5"/>
  <c r="M18" i="7"/>
  <c r="A195" i="5"/>
  <c r="B155" i="9" s="1"/>
  <c r="N19" i="5"/>
  <c r="N18" i="7" l="1"/>
  <c r="AA19" i="5"/>
  <c r="B18" i="7"/>
  <c r="F195" i="5"/>
  <c r="AB19"/>
  <c r="C18" i="7"/>
  <c r="G195" i="5"/>
  <c r="AC19"/>
  <c r="D18" i="7"/>
  <c r="H195" i="5"/>
  <c r="AD19"/>
  <c r="E18" i="7"/>
  <c r="I195" i="5"/>
  <c r="AE19"/>
  <c r="F18" i="7"/>
  <c r="J195" i="5"/>
  <c r="AF19"/>
  <c r="G18" i="7"/>
  <c r="K195" i="5"/>
  <c r="AG19"/>
  <c r="H18" i="7"/>
  <c r="L195" i="5"/>
  <c r="AH19"/>
  <c r="D19"/>
  <c r="BD18"/>
  <c r="BC18"/>
  <c r="BB18"/>
  <c r="AW18"/>
  <c r="T18"/>
  <c r="S18"/>
  <c r="R18"/>
  <c r="K17" i="7" l="1"/>
  <c r="V18" i="5"/>
  <c r="L17" i="7"/>
  <c r="W18" i="5"/>
  <c r="U18"/>
  <c r="B194" s="1"/>
  <c r="C154" i="9" s="1"/>
  <c r="M17" i="7"/>
  <c r="A194" i="5"/>
  <c r="B154" i="9" s="1"/>
  <c r="N18" i="5"/>
  <c r="N17" i="7" l="1"/>
  <c r="AA18" i="5"/>
  <c r="B17" i="7"/>
  <c r="F194" i="5"/>
  <c r="C17" i="7"/>
  <c r="G194" i="5"/>
  <c r="D17" i="7"/>
  <c r="H194" i="5"/>
  <c r="E17" i="7"/>
  <c r="I194" i="5"/>
  <c r="F17" i="7"/>
  <c r="J194" i="5"/>
  <c r="G17" i="7"/>
  <c r="K194" i="5"/>
  <c r="H17" i="7"/>
  <c r="L194" i="5"/>
  <c r="D18"/>
  <c r="BD17"/>
  <c r="BC17"/>
  <c r="BB17"/>
  <c r="AW17"/>
  <c r="T17"/>
  <c r="S17"/>
  <c r="R17"/>
  <c r="K16" i="7" l="1"/>
  <c r="V17" i="5"/>
  <c r="L16" i="7"/>
  <c r="U17" i="5"/>
  <c r="B193" s="1"/>
  <c r="C153" i="9" s="1"/>
  <c r="W17" i="5"/>
  <c r="M16" i="7"/>
  <c r="A193" i="5"/>
  <c r="B153" i="9" s="1"/>
  <c r="N17" i="5"/>
  <c r="N16" i="7" l="1"/>
  <c r="AA17" i="5"/>
  <c r="B16" i="7"/>
  <c r="F193" i="5"/>
  <c r="AB17"/>
  <c r="C16" i="7"/>
  <c r="G193" i="5"/>
  <c r="AC17"/>
  <c r="D16" i="7"/>
  <c r="H193" i="5"/>
  <c r="E16" i="7"/>
  <c r="I193" i="5"/>
  <c r="AE17"/>
  <c r="F16" i="7"/>
  <c r="J193" i="5"/>
  <c r="G16" i="7"/>
  <c r="K193" i="5"/>
  <c r="H16" i="7"/>
  <c r="L193" i="5"/>
  <c r="AH17"/>
  <c r="D17"/>
  <c r="BD16"/>
  <c r="BC16"/>
  <c r="BB16"/>
  <c r="AW16"/>
  <c r="T16"/>
  <c r="S16"/>
  <c r="R16"/>
  <c r="K15" i="7" l="1"/>
  <c r="V16" i="5"/>
  <c r="L15" i="7"/>
  <c r="W16" i="5"/>
  <c r="U16"/>
  <c r="B192" s="1"/>
  <c r="C152" i="9" s="1"/>
  <c r="M15" i="7"/>
  <c r="A192" i="5"/>
  <c r="B152" i="9" s="1"/>
  <c r="N16" i="5"/>
  <c r="N15" i="7" l="1"/>
  <c r="AA16" i="5"/>
  <c r="B15" i="7"/>
  <c r="F192" i="5"/>
  <c r="C15" i="7"/>
  <c r="G192" i="5"/>
  <c r="D15" i="7"/>
  <c r="H192" i="5"/>
  <c r="E15" i="7"/>
  <c r="I192" i="5"/>
  <c r="F15" i="7"/>
  <c r="J192" i="5"/>
  <c r="G15" i="7"/>
  <c r="K192" i="5"/>
  <c r="H15" i="7"/>
  <c r="L192" i="5"/>
  <c r="D16"/>
  <c r="BD15"/>
  <c r="BC15"/>
  <c r="BB15"/>
  <c r="AW15"/>
  <c r="T15"/>
  <c r="S15"/>
  <c r="R15"/>
  <c r="K14" i="7" l="1"/>
  <c r="V15" i="5"/>
  <c r="L14" i="7"/>
  <c r="U15" i="5"/>
  <c r="B191" s="1"/>
  <c r="C151" i="9" s="1"/>
  <c r="W15" i="5"/>
  <c r="M14" i="7"/>
  <c r="A191" i="5"/>
  <c r="B151" i="9" s="1"/>
  <c r="N15" i="5"/>
  <c r="N14" i="7" l="1"/>
  <c r="AA15" i="5"/>
  <c r="B14" i="7"/>
  <c r="F191" i="5"/>
  <c r="AB15"/>
  <c r="C14" i="7"/>
  <c r="G191" i="5"/>
  <c r="AC15"/>
  <c r="D14" i="7"/>
  <c r="H191" i="5"/>
  <c r="AD15"/>
  <c r="E14" i="7"/>
  <c r="I191" i="5"/>
  <c r="AE15"/>
  <c r="F14" i="7"/>
  <c r="J191" i="5"/>
  <c r="AF15"/>
  <c r="G14" i="7"/>
  <c r="K191" i="5"/>
  <c r="AG15"/>
  <c r="H14" i="7"/>
  <c r="L191" i="5"/>
  <c r="AH15"/>
  <c r="D15"/>
  <c r="BD14"/>
  <c r="BC14"/>
  <c r="BB14"/>
  <c r="AW14"/>
  <c r="T14"/>
  <c r="S14"/>
  <c r="R14"/>
  <c r="K13" i="7" l="1"/>
  <c r="V14" i="5"/>
  <c r="L13" i="7"/>
  <c r="W14" i="5"/>
  <c r="U14"/>
  <c r="B190" s="1"/>
  <c r="C150" i="9" s="1"/>
  <c r="M13" i="7"/>
  <c r="A190" i="5"/>
  <c r="B150" i="9" s="1"/>
  <c r="N14" i="5"/>
  <c r="N13" i="7" l="1"/>
  <c r="AA14" i="5"/>
  <c r="B13" i="7"/>
  <c r="F190" i="5"/>
  <c r="C13" i="7"/>
  <c r="G190" i="5"/>
  <c r="D13" i="7"/>
  <c r="H190" i="5"/>
  <c r="E13" i="7"/>
  <c r="I190" i="5"/>
  <c r="F13" i="7"/>
  <c r="J190" i="5"/>
  <c r="G13" i="7"/>
  <c r="K190" i="5"/>
  <c r="H13" i="7"/>
  <c r="L190" i="5"/>
  <c r="D14"/>
  <c r="BD13"/>
  <c r="BC13"/>
  <c r="BB13"/>
  <c r="AW13"/>
  <c r="T13"/>
  <c r="S13"/>
  <c r="R13"/>
  <c r="K12" i="7" l="1"/>
  <c r="V13" i="5"/>
  <c r="L12" i="7"/>
  <c r="W13" i="5"/>
  <c r="U13"/>
  <c r="B189" s="1"/>
  <c r="C149" i="9" s="1"/>
  <c r="M12" i="7"/>
  <c r="A189" i="5"/>
  <c r="B149" i="9" s="1"/>
  <c r="N13" i="5"/>
  <c r="N12" i="7" l="1"/>
  <c r="AA13" i="5"/>
  <c r="B12" i="7"/>
  <c r="F189" i="5"/>
  <c r="C12" i="7"/>
  <c r="G189" i="5"/>
  <c r="D12" i="7"/>
  <c r="H189" i="5"/>
  <c r="E12" i="7"/>
  <c r="I189" i="5"/>
  <c r="AE13"/>
  <c r="F12" i="7"/>
  <c r="J189" i="5"/>
  <c r="G12" i="7"/>
  <c r="K189" i="5"/>
  <c r="H12" i="7"/>
  <c r="L189" i="5"/>
  <c r="D13"/>
  <c r="BD12"/>
  <c r="BC12"/>
  <c r="BB12"/>
  <c r="AW12"/>
  <c r="T12"/>
  <c r="S12"/>
  <c r="R12"/>
  <c r="K11" i="7" l="1"/>
  <c r="V12" i="5"/>
  <c r="L11" i="7"/>
  <c r="U12" i="5"/>
  <c r="B188" s="1"/>
  <c r="C148" i="9" s="1"/>
  <c r="W12" i="5"/>
  <c r="M11" i="7"/>
  <c r="A188" i="5"/>
  <c r="B148" i="9" s="1"/>
  <c r="N12" i="5"/>
  <c r="N11" i="7" l="1"/>
  <c r="AA12" i="5"/>
  <c r="B11" i="7"/>
  <c r="F188" i="5"/>
  <c r="C11" i="7"/>
  <c r="G188" i="5"/>
  <c r="D11" i="7"/>
  <c r="H188" i="5"/>
  <c r="E11" i="7"/>
  <c r="I188" i="5"/>
  <c r="F11" i="7"/>
  <c r="J188" i="5"/>
  <c r="G11" i="7"/>
  <c r="K188" i="5"/>
  <c r="H11" i="7"/>
  <c r="L188" i="5"/>
  <c r="D12"/>
  <c r="BD11"/>
  <c r="BC11"/>
  <c r="BB11"/>
  <c r="AW11"/>
  <c r="T11"/>
  <c r="S11"/>
  <c r="R11"/>
  <c r="K10" i="7" l="1"/>
  <c r="V11" i="5"/>
  <c r="L10" i="7"/>
  <c r="W11" i="5"/>
  <c r="U11"/>
  <c r="B187" s="1"/>
  <c r="C147" i="9" s="1"/>
  <c r="M10" i="7"/>
  <c r="A187" i="5"/>
  <c r="B147" i="9" s="1"/>
  <c r="N11" i="5"/>
  <c r="N10" i="7" l="1"/>
  <c r="AA11" i="5"/>
  <c r="B10" i="7"/>
  <c r="F187" i="5"/>
  <c r="C10" i="7"/>
  <c r="G187" i="5"/>
  <c r="D10" i="7"/>
  <c r="H187" i="5"/>
  <c r="E10" i="7"/>
  <c r="I187" i="5"/>
  <c r="F10" i="7"/>
  <c r="J187" i="5"/>
  <c r="G10" i="7"/>
  <c r="K187" i="5"/>
  <c r="AG11"/>
  <c r="H10" i="7"/>
  <c r="L187" i="5"/>
  <c r="D11"/>
  <c r="BD10"/>
  <c r="BC10"/>
  <c r="BB10"/>
  <c r="AW10"/>
  <c r="T10"/>
  <c r="S10"/>
  <c r="R10"/>
  <c r="K9" i="7" l="1"/>
  <c r="V10" i="5"/>
  <c r="L9" i="7"/>
  <c r="W10" i="5"/>
  <c r="U10"/>
  <c r="B186" s="1"/>
  <c r="C146" i="9" s="1"/>
  <c r="M9" i="7"/>
  <c r="A186" i="5"/>
  <c r="B146" i="9" s="1"/>
  <c r="N10" i="5"/>
  <c r="N9" i="7" l="1"/>
  <c r="AA10" i="5"/>
  <c r="B9" i="7"/>
  <c r="F186" i="5"/>
  <c r="C9" i="7"/>
  <c r="G186" i="5"/>
  <c r="D9" i="7"/>
  <c r="H186" i="5"/>
  <c r="E9" i="7"/>
  <c r="I186" i="5"/>
  <c r="F9" i="7"/>
  <c r="J186" i="5"/>
  <c r="G9" i="7"/>
  <c r="K186" i="5"/>
  <c r="H9" i="7"/>
  <c r="L186" i="5"/>
  <c r="D10"/>
  <c r="BD9"/>
  <c r="BC9"/>
  <c r="BB9"/>
  <c r="AW9"/>
  <c r="T9"/>
  <c r="S9"/>
  <c r="R9"/>
  <c r="K8" i="7" l="1"/>
  <c r="V9" i="5"/>
  <c r="L8" i="7"/>
  <c r="U9" i="5"/>
  <c r="B185" s="1"/>
  <c r="C145" i="9" s="1"/>
  <c r="W9" i="5"/>
  <c r="M8" i="7"/>
  <c r="A185" i="5"/>
  <c r="B145" i="9" s="1"/>
  <c r="N9" i="5"/>
  <c r="N8" i="7" l="1"/>
  <c r="AA9" i="5"/>
  <c r="B8" i="7"/>
  <c r="F185" i="5"/>
  <c r="AB9"/>
  <c r="C8" i="7"/>
  <c r="G185" i="5"/>
  <c r="AC9"/>
  <c r="D8" i="7"/>
  <c r="H185" i="5"/>
  <c r="E8" i="7"/>
  <c r="I185" i="5"/>
  <c r="AE9"/>
  <c r="F8" i="7"/>
  <c r="J185" i="5"/>
  <c r="G8" i="7"/>
  <c r="K185" i="5"/>
  <c r="H8" i="7"/>
  <c r="L185" i="5"/>
  <c r="D9"/>
  <c r="BD8"/>
  <c r="BC8"/>
  <c r="BB8"/>
  <c r="AW8"/>
  <c r="T8"/>
  <c r="S8"/>
  <c r="R8"/>
  <c r="K7" i="7" l="1"/>
  <c r="V8" i="5"/>
  <c r="L7" i="7"/>
  <c r="W8" i="5"/>
  <c r="U8"/>
  <c r="B184" s="1"/>
  <c r="C144" i="9" s="1"/>
  <c r="M7" i="7"/>
  <c r="A184" i="5"/>
  <c r="B144" i="9" s="1"/>
  <c r="N8" i="5"/>
  <c r="N7" i="7" l="1"/>
  <c r="AA8" i="5"/>
  <c r="B7" i="7"/>
  <c r="F184" i="5"/>
  <c r="C7" i="7"/>
  <c r="G184" i="5"/>
  <c r="D7" i="7"/>
  <c r="H184" i="5"/>
  <c r="E7" i="7"/>
  <c r="I184" i="5"/>
  <c r="F7" i="7"/>
  <c r="J184" i="5"/>
  <c r="G7" i="7"/>
  <c r="K184" i="5"/>
  <c r="H7" i="7"/>
  <c r="L184" i="5"/>
  <c r="D8"/>
  <c r="BD7"/>
  <c r="BC7"/>
  <c r="BB7"/>
  <c r="AW7"/>
  <c r="T7"/>
  <c r="S7"/>
  <c r="R7"/>
  <c r="K6" i="7" l="1"/>
  <c r="V7" i="5"/>
  <c r="L6" i="7"/>
  <c r="U7" i="5"/>
  <c r="B183" s="1"/>
  <c r="C143" i="9" s="1"/>
  <c r="W7" i="5"/>
  <c r="M6" i="7"/>
  <c r="A183" i="5"/>
  <c r="B143" i="9" s="1"/>
  <c r="N7" i="5"/>
  <c r="N6" i="7" l="1"/>
  <c r="AA7" i="5"/>
  <c r="B6" i="7"/>
  <c r="F183" i="5"/>
  <c r="AB7"/>
  <c r="C6" i="7"/>
  <c r="G183" i="5"/>
  <c r="D6" i="7"/>
  <c r="H183" i="5"/>
  <c r="E6" i="7"/>
  <c r="I183" i="5"/>
  <c r="F6" i="7"/>
  <c r="J183" i="5"/>
  <c r="G6" i="7"/>
  <c r="K183" i="5"/>
  <c r="H6" i="7"/>
  <c r="L183" i="5"/>
  <c r="D7"/>
  <c r="BD6"/>
  <c r="BC6"/>
  <c r="BB6"/>
  <c r="AW6"/>
  <c r="T6"/>
  <c r="S6"/>
  <c r="R6"/>
  <c r="K5" i="7" l="1"/>
  <c r="V6" i="5"/>
  <c r="L5" i="7"/>
  <c r="W6" i="5"/>
  <c r="U6"/>
  <c r="B182" s="1"/>
  <c r="C142" i="9" s="1"/>
  <c r="M5" i="7"/>
  <c r="A182" i="5"/>
  <c r="B142" i="9" s="1"/>
  <c r="N6" i="5"/>
  <c r="N5" i="7" l="1"/>
  <c r="AA6" i="5"/>
  <c r="B5" i="7"/>
  <c r="F182" i="5"/>
  <c r="C5" i="7"/>
  <c r="G182" i="5"/>
  <c r="D5" i="7"/>
  <c r="H182" i="5"/>
  <c r="E5" i="7"/>
  <c r="I182" i="5"/>
  <c r="F5" i="7"/>
  <c r="J182" i="5"/>
  <c r="G5" i="7"/>
  <c r="K182" i="5"/>
  <c r="H5" i="7"/>
  <c r="L182" i="5"/>
  <c r="D6"/>
  <c r="BD5"/>
  <c r="BC5"/>
  <c r="BB5"/>
  <c r="AW5"/>
  <c r="T5"/>
  <c r="S5"/>
  <c r="R5"/>
  <c r="K4" i="7" l="1"/>
  <c r="V5" i="5"/>
  <c r="L4" i="7"/>
  <c r="W5" i="5"/>
  <c r="U5"/>
  <c r="B181" s="1"/>
  <c r="C141" i="9" s="1"/>
  <c r="M4" i="7"/>
  <c r="A181" i="5"/>
  <c r="B141" i="9" s="1"/>
  <c r="N5" i="5"/>
  <c r="N4" i="7" l="1"/>
  <c r="AA5" i="5"/>
  <c r="B4" i="7"/>
  <c r="F181" i="5"/>
  <c r="C4" i="7"/>
  <c r="G181" i="5"/>
  <c r="D4" i="7"/>
  <c r="H181" i="5"/>
  <c r="AD5"/>
  <c r="E4" i="7"/>
  <c r="I181" i="5"/>
  <c r="F4" i="7"/>
  <c r="J181" i="5"/>
  <c r="G4" i="7"/>
  <c r="K181" i="5"/>
  <c r="H4" i="7"/>
  <c r="L181" i="5"/>
  <c r="AH5"/>
  <c r="D5"/>
  <c r="BD4"/>
  <c r="BC4"/>
  <c r="BB4"/>
  <c r="AW4"/>
  <c r="T4"/>
  <c r="S4"/>
  <c r="R4"/>
  <c r="K3" i="7" l="1"/>
  <c r="V4" i="5"/>
  <c r="L3" i="7"/>
  <c r="W4" i="5"/>
  <c r="U4"/>
  <c r="B180" s="1"/>
  <c r="C140" i="9" s="1"/>
  <c r="M3" i="7"/>
  <c r="A180" i="5"/>
  <c r="B140" i="9" s="1"/>
  <c r="N4" i="5"/>
  <c r="N3" i="7" l="1"/>
  <c r="AA4" i="5"/>
  <c r="B3" i="7"/>
  <c r="E69" i="6"/>
  <c r="E68"/>
  <c r="E67"/>
  <c r="E66"/>
  <c r="E65"/>
  <c r="E64"/>
  <c r="E63"/>
  <c r="E62"/>
  <c r="E61"/>
  <c r="E60"/>
  <c r="E59"/>
  <c r="E58"/>
  <c r="E57"/>
  <c r="E56"/>
  <c r="E55"/>
  <c r="E54"/>
  <c r="E53"/>
  <c r="E52"/>
  <c r="E51"/>
  <c r="E50"/>
  <c r="E49"/>
  <c r="E48"/>
  <c r="E47"/>
  <c r="E46"/>
  <c r="F180" i="5"/>
  <c r="F244" s="1"/>
  <c r="B18" i="8" s="1"/>
  <c r="B24" s="1"/>
  <c r="E6" i="6"/>
  <c r="E7"/>
  <c r="E8"/>
  <c r="E9"/>
  <c r="E10"/>
  <c r="E11"/>
  <c r="E12"/>
  <c r="E13"/>
  <c r="E14"/>
  <c r="E15"/>
  <c r="F15" s="1"/>
  <c r="E16"/>
  <c r="E17"/>
  <c r="F17" s="1"/>
  <c r="E18"/>
  <c r="F18" s="1"/>
  <c r="E19"/>
  <c r="F19" s="1"/>
  <c r="E20"/>
  <c r="E21"/>
  <c r="E22"/>
  <c r="F22" s="1"/>
  <c r="E23"/>
  <c r="F23" s="1"/>
  <c r="E24"/>
  <c r="F24" s="1"/>
  <c r="E25"/>
  <c r="F25" s="1"/>
  <c r="E26"/>
  <c r="F26" s="1"/>
  <c r="E27"/>
  <c r="F27" s="1"/>
  <c r="E28"/>
  <c r="F28" s="1"/>
  <c r="E29"/>
  <c r="F29" s="1"/>
  <c r="E30"/>
  <c r="F30" s="1"/>
  <c r="E31"/>
  <c r="F31" s="1"/>
  <c r="E32"/>
  <c r="F32" s="1"/>
  <c r="E33"/>
  <c r="F33" s="1"/>
  <c r="E34"/>
  <c r="F34" s="1"/>
  <c r="E35"/>
  <c r="F35" s="1"/>
  <c r="E36"/>
  <c r="F36" s="1"/>
  <c r="E37"/>
  <c r="F37" s="1"/>
  <c r="E38"/>
  <c r="E39"/>
  <c r="E40"/>
  <c r="E41"/>
  <c r="E42"/>
  <c r="E43"/>
  <c r="E44"/>
  <c r="E45"/>
  <c r="C3" i="7"/>
  <c r="G180" i="5"/>
  <c r="G244" s="1"/>
  <c r="C18" i="8" s="1"/>
  <c r="C24" s="1"/>
  <c r="D3" i="7"/>
  <c r="H180" i="5"/>
  <c r="H244" s="1"/>
  <c r="D18" i="8" s="1"/>
  <c r="D24" s="1"/>
  <c r="E3" i="7"/>
  <c r="I180" i="5"/>
  <c r="I244" s="1"/>
  <c r="E18" i="8" s="1"/>
  <c r="E24" s="1"/>
  <c r="F3" i="7"/>
  <c r="J180" i="5"/>
  <c r="J244" s="1"/>
  <c r="F18" i="8" s="1"/>
  <c r="F24" s="1"/>
  <c r="G3" i="7"/>
  <c r="K180" i="5"/>
  <c r="K244" s="1"/>
  <c r="G18" i="8" s="1"/>
  <c r="G24" s="1"/>
  <c r="H3" i="7"/>
  <c r="L180" i="5"/>
  <c r="L244" s="1"/>
  <c r="H18" i="8" s="1"/>
  <c r="H24" s="1"/>
  <c r="D4" i="5"/>
  <c r="AB3"/>
  <c r="AC3" s="1"/>
  <c r="H1" i="7"/>
  <c r="G1"/>
  <c r="F1"/>
  <c r="E1"/>
  <c r="D1"/>
  <c r="C1"/>
  <c r="B1"/>
  <c r="G25" i="8" l="1"/>
  <c r="H25"/>
  <c r="F25"/>
  <c r="D25"/>
  <c r="B25"/>
  <c r="E25"/>
  <c r="C25"/>
  <c r="AD3" i="5"/>
  <c r="AA67"/>
  <c r="AA68"/>
  <c r="E70" i="6"/>
  <c r="AE3" i="5" l="1"/>
  <c r="AF3" l="1"/>
  <c r="AG3" l="1"/>
  <c r="AH3" l="1"/>
  <c r="AJ3" l="1"/>
  <c r="N3" l="1"/>
  <c r="N83" s="1"/>
  <c r="N125" s="1"/>
  <c r="N150" s="1"/>
  <c r="N166" s="1"/>
  <c r="N177" s="1"/>
  <c r="P9" l="1"/>
  <c r="Q9"/>
  <c r="P17"/>
  <c r="Q17"/>
  <c r="Q25"/>
  <c r="P25"/>
  <c r="P33"/>
  <c r="Q33"/>
  <c r="Q41"/>
  <c r="Q89" s="1"/>
  <c r="P41"/>
  <c r="Q45"/>
  <c r="Q93" s="1"/>
  <c r="P45"/>
  <c r="P53"/>
  <c r="Q53"/>
  <c r="Q101" s="1"/>
  <c r="Q127" s="1"/>
  <c r="Q61"/>
  <c r="P61"/>
  <c r="P109" s="1"/>
  <c r="P135" s="1"/>
  <c r="P152" s="1"/>
  <c r="AJ86"/>
  <c r="AE86"/>
  <c r="AA86"/>
  <c r="AF86"/>
  <c r="AB86"/>
  <c r="AG86"/>
  <c r="AC86"/>
  <c r="AH86"/>
  <c r="AD86"/>
  <c r="AJ94"/>
  <c r="AE94"/>
  <c r="AA94"/>
  <c r="AF94"/>
  <c r="AB94"/>
  <c r="AG94"/>
  <c r="AC94"/>
  <c r="AH94"/>
  <c r="AD94"/>
  <c r="AJ98"/>
  <c r="AE98"/>
  <c r="AA98"/>
  <c r="AH98"/>
  <c r="AD98"/>
  <c r="AG98"/>
  <c r="AC98"/>
  <c r="AF98"/>
  <c r="AB98"/>
  <c r="AJ106"/>
  <c r="AE106"/>
  <c r="AA106"/>
  <c r="AF106"/>
  <c r="AB106"/>
  <c r="AG106"/>
  <c r="AC106"/>
  <c r="AH106"/>
  <c r="AD106"/>
  <c r="AJ112"/>
  <c r="AF112"/>
  <c r="AB112"/>
  <c r="AG112"/>
  <c r="AC112"/>
  <c r="AH112"/>
  <c r="AD112"/>
  <c r="AE112"/>
  <c r="AA112"/>
  <c r="AJ130"/>
  <c r="AA130"/>
  <c r="AB130"/>
  <c r="AC130"/>
  <c r="AD130"/>
  <c r="AJ133"/>
  <c r="AA133"/>
  <c r="AB133"/>
  <c r="AC133"/>
  <c r="AD133"/>
  <c r="AJ139"/>
  <c r="AA139"/>
  <c r="AB139"/>
  <c r="AC139"/>
  <c r="AD139"/>
  <c r="AJ157"/>
  <c r="AJ161" s="1"/>
  <c r="AB157"/>
  <c r="AB161" s="1"/>
  <c r="AC157"/>
  <c r="AC161" s="1"/>
  <c r="AD157"/>
  <c r="AD161" s="1"/>
  <c r="AA157"/>
  <c r="AA161" s="1"/>
  <c r="Q14"/>
  <c r="P14"/>
  <c r="P7"/>
  <c r="Q7"/>
  <c r="Q11"/>
  <c r="P11"/>
  <c r="P15"/>
  <c r="Q15"/>
  <c r="AJ15" s="1"/>
  <c r="Q19"/>
  <c r="AJ19" s="1"/>
  <c r="P19"/>
  <c r="Q23"/>
  <c r="P23"/>
  <c r="P27"/>
  <c r="Q27"/>
  <c r="Q31"/>
  <c r="P31"/>
  <c r="Q35"/>
  <c r="P35"/>
  <c r="Q39"/>
  <c r="P39"/>
  <c r="P87" s="1"/>
  <c r="Q43"/>
  <c r="Q91" s="1"/>
  <c r="P43"/>
  <c r="P47"/>
  <c r="Q47"/>
  <c r="Q95" s="1"/>
  <c r="P51"/>
  <c r="P99" s="1"/>
  <c r="Q51"/>
  <c r="P55"/>
  <c r="Q55"/>
  <c r="Q103" s="1"/>
  <c r="Q129" s="1"/>
  <c r="Q59"/>
  <c r="P59"/>
  <c r="P107" s="1"/>
  <c r="P133" s="1"/>
  <c r="AE133" s="1"/>
  <c r="Q63"/>
  <c r="Q111" s="1"/>
  <c r="Q137" s="1"/>
  <c r="Q154" s="1"/>
  <c r="P63"/>
  <c r="AJ84"/>
  <c r="AE84"/>
  <c r="AA84"/>
  <c r="AH84"/>
  <c r="AD84"/>
  <c r="AG84"/>
  <c r="AC84"/>
  <c r="AB84"/>
  <c r="AF84"/>
  <c r="AJ88"/>
  <c r="AE88"/>
  <c r="AA88"/>
  <c r="AF88"/>
  <c r="AB88"/>
  <c r="AG88"/>
  <c r="AC88"/>
  <c r="AH88"/>
  <c r="AD88"/>
  <c r="AJ90"/>
  <c r="AE90"/>
  <c r="AA90"/>
  <c r="AH90"/>
  <c r="AD90"/>
  <c r="AG90"/>
  <c r="AC90"/>
  <c r="AF90"/>
  <c r="AB90"/>
  <c r="AJ96"/>
  <c r="AE96"/>
  <c r="AA96"/>
  <c r="AH96"/>
  <c r="AD96"/>
  <c r="AG96"/>
  <c r="AC96"/>
  <c r="AF96"/>
  <c r="AB96"/>
  <c r="AJ100"/>
  <c r="AE100"/>
  <c r="AA100"/>
  <c r="AB100"/>
  <c r="AD100"/>
  <c r="AG100"/>
  <c r="AC100"/>
  <c r="AF100"/>
  <c r="AH100"/>
  <c r="AJ104"/>
  <c r="AE104"/>
  <c r="AA104"/>
  <c r="AF104"/>
  <c r="AB104"/>
  <c r="AG104"/>
  <c r="AC104"/>
  <c r="AH104"/>
  <c r="AD104"/>
  <c r="AJ108"/>
  <c r="AE108"/>
  <c r="AA108"/>
  <c r="AD108"/>
  <c r="AF108"/>
  <c r="AG108"/>
  <c r="AC108"/>
  <c r="AH108"/>
  <c r="AB108"/>
  <c r="AJ111"/>
  <c r="AA111"/>
  <c r="AF111"/>
  <c r="AB111"/>
  <c r="AG111"/>
  <c r="AC111"/>
  <c r="AH111"/>
  <c r="AD111"/>
  <c r="AE111"/>
  <c r="AJ114"/>
  <c r="AJ120" s="1"/>
  <c r="AF114"/>
  <c r="AF120" s="1"/>
  <c r="AB114"/>
  <c r="AB120" s="1"/>
  <c r="AG114"/>
  <c r="AG120" s="1"/>
  <c r="AC114"/>
  <c r="AC120" s="1"/>
  <c r="AH114"/>
  <c r="AH120" s="1"/>
  <c r="AD114"/>
  <c r="AD120" s="1"/>
  <c r="AE114"/>
  <c r="AE120" s="1"/>
  <c r="AA114"/>
  <c r="AA120" s="1"/>
  <c r="AJ129"/>
  <c r="AA129"/>
  <c r="AB129"/>
  <c r="AC129"/>
  <c r="AD129"/>
  <c r="AJ131"/>
  <c r="AA131"/>
  <c r="AB131"/>
  <c r="AC131"/>
  <c r="AD131"/>
  <c r="AJ134"/>
  <c r="AC134"/>
  <c r="AD134"/>
  <c r="AB134"/>
  <c r="AA134"/>
  <c r="AJ137"/>
  <c r="AA137"/>
  <c r="AD137"/>
  <c r="AC137"/>
  <c r="AB137"/>
  <c r="AJ151"/>
  <c r="AA151"/>
  <c r="AB151"/>
  <c r="AC151"/>
  <c r="AD151"/>
  <c r="AJ155"/>
  <c r="AA155"/>
  <c r="AD155"/>
  <c r="AC155"/>
  <c r="AB155"/>
  <c r="AJ168"/>
  <c r="AA168"/>
  <c r="AB168"/>
  <c r="AC168"/>
  <c r="F5" i="6"/>
  <c r="Q4" i="5"/>
  <c r="P4"/>
  <c r="P8"/>
  <c r="Q8"/>
  <c r="Q12"/>
  <c r="P12"/>
  <c r="P16"/>
  <c r="Q16"/>
  <c r="P20"/>
  <c r="Q20"/>
  <c r="P24"/>
  <c r="Q24"/>
  <c r="Q28"/>
  <c r="P28"/>
  <c r="Q32"/>
  <c r="P32"/>
  <c r="H5" i="6"/>
  <c r="Q36" i="5"/>
  <c r="P36"/>
  <c r="P40"/>
  <c r="P88" s="1"/>
  <c r="Q40"/>
  <c r="Q44"/>
  <c r="Q92" s="1"/>
  <c r="P44"/>
  <c r="P48"/>
  <c r="Q48"/>
  <c r="Q96" s="1"/>
  <c r="J5" i="6"/>
  <c r="Q52" i="5"/>
  <c r="Q100" s="1"/>
  <c r="Q126" s="1"/>
  <c r="P52"/>
  <c r="Q56"/>
  <c r="Q104" s="1"/>
  <c r="Q130" s="1"/>
  <c r="P56"/>
  <c r="L5" i="6"/>
  <c r="Q60" i="5"/>
  <c r="Q108" s="1"/>
  <c r="Q134" s="1"/>
  <c r="Q151" s="1"/>
  <c r="P60"/>
  <c r="N5" i="6"/>
  <c r="P64" i="5"/>
  <c r="Q64"/>
  <c r="AJ85"/>
  <c r="AG85"/>
  <c r="AC85"/>
  <c r="AD85"/>
  <c r="AF85"/>
  <c r="AE85"/>
  <c r="AA85"/>
  <c r="AH85"/>
  <c r="AB85"/>
  <c r="AJ91"/>
  <c r="AG91"/>
  <c r="AC91"/>
  <c r="AB91"/>
  <c r="AF91"/>
  <c r="AE91"/>
  <c r="AA91"/>
  <c r="AH91"/>
  <c r="AD91"/>
  <c r="AJ93"/>
  <c r="AG93"/>
  <c r="AC93"/>
  <c r="AF93"/>
  <c r="AH93"/>
  <c r="AE93"/>
  <c r="AA93"/>
  <c r="AB93"/>
  <c r="AD93"/>
  <c r="AJ97"/>
  <c r="AG97"/>
  <c r="AC97"/>
  <c r="AF97"/>
  <c r="AB97"/>
  <c r="AE97"/>
  <c r="AA97"/>
  <c r="AH97"/>
  <c r="AD97"/>
  <c r="AJ101"/>
  <c r="AG101"/>
  <c r="AC101"/>
  <c r="AF101"/>
  <c r="AB101"/>
  <c r="AE101"/>
  <c r="AA101"/>
  <c r="AH101"/>
  <c r="AD101"/>
  <c r="AJ105"/>
  <c r="AG105"/>
  <c r="AC105"/>
  <c r="AB105"/>
  <c r="AF105"/>
  <c r="AE105"/>
  <c r="AA105"/>
  <c r="AH105"/>
  <c r="AD105"/>
  <c r="AJ109"/>
  <c r="AG109"/>
  <c r="AC109"/>
  <c r="AB109"/>
  <c r="AF109"/>
  <c r="AE109"/>
  <c r="AA109"/>
  <c r="AH109"/>
  <c r="AD109"/>
  <c r="AJ126"/>
  <c r="AC126"/>
  <c r="AD126"/>
  <c r="AA126"/>
  <c r="AB126"/>
  <c r="AJ132"/>
  <c r="AC132"/>
  <c r="AD132"/>
  <c r="AA132"/>
  <c r="AB132"/>
  <c r="AJ138"/>
  <c r="AC138"/>
  <c r="AD138"/>
  <c r="AA138"/>
  <c r="AB138"/>
  <c r="AJ152"/>
  <c r="AC152"/>
  <c r="AD152"/>
  <c r="AA152"/>
  <c r="AB152"/>
  <c r="AJ156"/>
  <c r="AC156"/>
  <c r="AB156"/>
  <c r="AA156"/>
  <c r="AD156"/>
  <c r="AJ169"/>
  <c r="AJ172" s="1"/>
  <c r="AA169"/>
  <c r="AA172" s="1"/>
  <c r="AB169"/>
  <c r="AB172" s="1"/>
  <c r="AC169"/>
  <c r="AC172" s="1"/>
  <c r="P5"/>
  <c r="Q5"/>
  <c r="P13"/>
  <c r="Q13"/>
  <c r="Q21"/>
  <c r="P21"/>
  <c r="P29"/>
  <c r="Q29"/>
  <c r="Q37"/>
  <c r="Q85" s="1"/>
  <c r="P37"/>
  <c r="Q49"/>
  <c r="Q97" s="1"/>
  <c r="P49"/>
  <c r="P57"/>
  <c r="P105" s="1"/>
  <c r="P131" s="1"/>
  <c r="AE131" s="1"/>
  <c r="Q57"/>
  <c r="Q65"/>
  <c r="Q113" s="1"/>
  <c r="Q139" s="1"/>
  <c r="Q156" s="1"/>
  <c r="Q168" s="1"/>
  <c r="P65"/>
  <c r="AJ89"/>
  <c r="AG89"/>
  <c r="AC89"/>
  <c r="AD89"/>
  <c r="AH89"/>
  <c r="AB89"/>
  <c r="AE89"/>
  <c r="AA89"/>
  <c r="AF89"/>
  <c r="AJ102"/>
  <c r="AE102"/>
  <c r="AA102"/>
  <c r="AH102"/>
  <c r="AD102"/>
  <c r="AG102"/>
  <c r="AC102"/>
  <c r="AF102"/>
  <c r="AB102"/>
  <c r="AJ110"/>
  <c r="AE110"/>
  <c r="AA110"/>
  <c r="AH110"/>
  <c r="AD110"/>
  <c r="AG110"/>
  <c r="AC110"/>
  <c r="AF110"/>
  <c r="AB110"/>
  <c r="AJ127"/>
  <c r="AA127"/>
  <c r="AB127"/>
  <c r="AC127"/>
  <c r="AD127"/>
  <c r="AJ135"/>
  <c r="AA135"/>
  <c r="AB135"/>
  <c r="AC135"/>
  <c r="AD135"/>
  <c r="AJ153"/>
  <c r="AA153"/>
  <c r="AB153"/>
  <c r="AC153"/>
  <c r="AD153"/>
  <c r="AJ178"/>
  <c r="AB178"/>
  <c r="AC178"/>
  <c r="AA178"/>
  <c r="Q6"/>
  <c r="P6"/>
  <c r="Q10"/>
  <c r="P10"/>
  <c r="Q18"/>
  <c r="P18"/>
  <c r="P22"/>
  <c r="Q22"/>
  <c r="Q26"/>
  <c r="P26"/>
  <c r="Q30"/>
  <c r="P30"/>
  <c r="Q34"/>
  <c r="P34"/>
  <c r="Q38"/>
  <c r="Q86" s="1"/>
  <c r="P38"/>
  <c r="Q42"/>
  <c r="Q90" s="1"/>
  <c r="P42"/>
  <c r="P46"/>
  <c r="Q46"/>
  <c r="Q94" s="1"/>
  <c r="P50"/>
  <c r="Q50"/>
  <c r="Q54"/>
  <c r="P54"/>
  <c r="P102" s="1"/>
  <c r="P128" s="1"/>
  <c r="AE128" s="1"/>
  <c r="Q58"/>
  <c r="Q106" s="1"/>
  <c r="Q132" s="1"/>
  <c r="P58"/>
  <c r="Q62"/>
  <c r="P62"/>
  <c r="P110" s="1"/>
  <c r="P136" s="1"/>
  <c r="P153" s="1"/>
  <c r="AE153" s="1"/>
  <c r="P5" i="6"/>
  <c r="Q66" i="5"/>
  <c r="Q114" s="1"/>
  <c r="Q140" s="1"/>
  <c r="Q157" s="1"/>
  <c r="Q169" s="1"/>
  <c r="Q178" s="1"/>
  <c r="P66"/>
  <c r="P114" s="1"/>
  <c r="P140" s="1"/>
  <c r="P157" s="1"/>
  <c r="P169" s="1"/>
  <c r="P178" s="1"/>
  <c r="AD178" s="1"/>
  <c r="AJ87"/>
  <c r="AG87"/>
  <c r="AC87"/>
  <c r="AH87"/>
  <c r="AD87"/>
  <c r="AE87"/>
  <c r="AA87"/>
  <c r="AF87"/>
  <c r="AB87"/>
  <c r="AJ92"/>
  <c r="AE92"/>
  <c r="AA92"/>
  <c r="AF92"/>
  <c r="AG92"/>
  <c r="AC92"/>
  <c r="AD92"/>
  <c r="AH92"/>
  <c r="AB92"/>
  <c r="AJ95"/>
  <c r="AG95"/>
  <c r="AC95"/>
  <c r="AH95"/>
  <c r="AD95"/>
  <c r="AE95"/>
  <c r="AA95"/>
  <c r="AF95"/>
  <c r="AB95"/>
  <c r="AJ99"/>
  <c r="AG99"/>
  <c r="AC99"/>
  <c r="AH99"/>
  <c r="AB99"/>
  <c r="AE99"/>
  <c r="AA99"/>
  <c r="AD99"/>
  <c r="AF99"/>
  <c r="AJ103"/>
  <c r="AG103"/>
  <c r="AC103"/>
  <c r="AH103"/>
  <c r="AD103"/>
  <c r="AE103"/>
  <c r="AA103"/>
  <c r="AF103"/>
  <c r="AB103"/>
  <c r="AJ107"/>
  <c r="AG107"/>
  <c r="AC107"/>
  <c r="AH107"/>
  <c r="AD107"/>
  <c r="AE107"/>
  <c r="AA107"/>
  <c r="AF107"/>
  <c r="AB107"/>
  <c r="AJ113"/>
  <c r="AH113"/>
  <c r="AD113"/>
  <c r="AE113"/>
  <c r="AA113"/>
  <c r="AF113"/>
  <c r="AB113"/>
  <c r="AG113"/>
  <c r="AC113"/>
  <c r="AJ128"/>
  <c r="AC128"/>
  <c r="AD128"/>
  <c r="AA128"/>
  <c r="AB128"/>
  <c r="AJ136"/>
  <c r="AC136"/>
  <c r="AB136"/>
  <c r="AA136"/>
  <c r="AD136"/>
  <c r="AJ140"/>
  <c r="AJ145" s="1"/>
  <c r="AC140"/>
  <c r="AC145" s="1"/>
  <c r="AD140"/>
  <c r="AD145" s="1"/>
  <c r="AA140"/>
  <c r="AA145" s="1"/>
  <c r="AB140"/>
  <c r="AB145" s="1"/>
  <c r="AJ154"/>
  <c r="AC154"/>
  <c r="AD154"/>
  <c r="AA154"/>
  <c r="AB154"/>
  <c r="AJ167"/>
  <c r="AA167"/>
  <c r="AB167"/>
  <c r="AC167"/>
  <c r="P112" l="1"/>
  <c r="P138" s="1"/>
  <c r="P155" s="1"/>
  <c r="P167" s="1"/>
  <c r="AD167" s="1"/>
  <c r="AC64"/>
  <c r="AC72" s="1"/>
  <c r="C9" i="8" s="1"/>
  <c r="AE64" i="5"/>
  <c r="AE72" s="1"/>
  <c r="E9" i="8" s="1"/>
  <c r="AG64" i="5"/>
  <c r="AG72" s="1"/>
  <c r="G9" i="8" s="1"/>
  <c r="AB64" i="5"/>
  <c r="AB72" s="1"/>
  <c r="B9" i="8" s="1"/>
  <c r="AD64" i="5"/>
  <c r="AD72" s="1"/>
  <c r="D9" i="8" s="1"/>
  <c r="AF64" i="5"/>
  <c r="AF72" s="1"/>
  <c r="F9" i="8" s="1"/>
  <c r="AH64" i="5"/>
  <c r="AH72" s="1"/>
  <c r="H9" i="8" s="1"/>
  <c r="Q112" i="5"/>
  <c r="Q138" s="1"/>
  <c r="Q155" s="1"/>
  <c r="Q167" s="1"/>
  <c r="AJ64"/>
  <c r="P113"/>
  <c r="P139" s="1"/>
  <c r="P156" s="1"/>
  <c r="P168" s="1"/>
  <c r="AJ65"/>
  <c r="AJ72" s="1"/>
  <c r="P111"/>
  <c r="P137" s="1"/>
  <c r="P154" s="1"/>
  <c r="AE154" s="1"/>
  <c r="AE63"/>
  <c r="AG63"/>
  <c r="AB63"/>
  <c r="AJ63"/>
  <c r="P108"/>
  <c r="P134" s="1"/>
  <c r="P151" s="1"/>
  <c r="AE151" s="1"/>
  <c r="AF60"/>
  <c r="AF71" s="1"/>
  <c r="F8" i="8" s="1"/>
  <c r="AJ60" i="5"/>
  <c r="AC60"/>
  <c r="AC71" s="1"/>
  <c r="C8" i="8" s="1"/>
  <c r="AE60" i="5"/>
  <c r="AE71" s="1"/>
  <c r="E8" i="8" s="1"/>
  <c r="AG60" i="5"/>
  <c r="AG71" s="1"/>
  <c r="G8" i="8" s="1"/>
  <c r="AB60" i="5"/>
  <c r="AB71" s="1"/>
  <c r="B8" i="8" s="1"/>
  <c r="AD60" i="5"/>
  <c r="AH60"/>
  <c r="AH71" s="1"/>
  <c r="H8" i="8" s="1"/>
  <c r="Q109" i="5"/>
  <c r="Q135" s="1"/>
  <c r="Q152" s="1"/>
  <c r="AG152" s="1"/>
  <c r="AD61"/>
  <c r="AJ61"/>
  <c r="Q110"/>
  <c r="Q136" s="1"/>
  <c r="Q153" s="1"/>
  <c r="AG153" s="1"/>
  <c r="AJ62"/>
  <c r="AE138"/>
  <c r="P103"/>
  <c r="P129" s="1"/>
  <c r="AE129" s="1"/>
  <c r="AB55"/>
  <c r="AD55"/>
  <c r="AF55"/>
  <c r="AH55"/>
  <c r="AJ55"/>
  <c r="AC55"/>
  <c r="AE55"/>
  <c r="AG55"/>
  <c r="Q102"/>
  <c r="Q128" s="1"/>
  <c r="AH128" s="1"/>
  <c r="AJ54"/>
  <c r="Q98"/>
  <c r="AB50"/>
  <c r="Q107"/>
  <c r="Q133" s="1"/>
  <c r="AG133" s="1"/>
  <c r="AJ59"/>
  <c r="P106"/>
  <c r="P132" s="1"/>
  <c r="AE132" s="1"/>
  <c r="AC58"/>
  <c r="AE58"/>
  <c r="AG58"/>
  <c r="AB58"/>
  <c r="AD58"/>
  <c r="AF58"/>
  <c r="AH58"/>
  <c r="AJ58"/>
  <c r="P101"/>
  <c r="P127" s="1"/>
  <c r="AE127" s="1"/>
  <c r="AC53"/>
  <c r="AE53"/>
  <c r="AG53"/>
  <c r="AB53"/>
  <c r="AH53"/>
  <c r="AJ53"/>
  <c r="P100"/>
  <c r="P126" s="1"/>
  <c r="AG126" s="1"/>
  <c r="AJ52"/>
  <c r="AC52"/>
  <c r="AE52"/>
  <c r="AG52"/>
  <c r="AB52"/>
  <c r="AD52"/>
  <c r="AF52"/>
  <c r="AH52"/>
  <c r="AC144"/>
  <c r="AA144"/>
  <c r="AE137"/>
  <c r="Q105"/>
  <c r="Q131" s="1"/>
  <c r="AG131" s="1"/>
  <c r="AJ57"/>
  <c r="P104"/>
  <c r="P130" s="1"/>
  <c r="AE130" s="1"/>
  <c r="AC56"/>
  <c r="AE56"/>
  <c r="AG56"/>
  <c r="AB56"/>
  <c r="AD56"/>
  <c r="AF56"/>
  <c r="AH56"/>
  <c r="AJ56"/>
  <c r="AG154"/>
  <c r="P84"/>
  <c r="AB36"/>
  <c r="AC36"/>
  <c r="AE36"/>
  <c r="AG36"/>
  <c r="AD36"/>
  <c r="AF36"/>
  <c r="AH36"/>
  <c r="P86"/>
  <c r="AC38"/>
  <c r="AE38"/>
  <c r="AG38"/>
  <c r="AB38"/>
  <c r="AD38"/>
  <c r="AF38"/>
  <c r="AH38"/>
  <c r="AJ38"/>
  <c r="P92"/>
  <c r="AC44"/>
  <c r="AE44"/>
  <c r="AG44"/>
  <c r="AB44"/>
  <c r="AD44"/>
  <c r="AF44"/>
  <c r="AH44"/>
  <c r="AJ44"/>
  <c r="Q88"/>
  <c r="AJ40"/>
  <c r="P94"/>
  <c r="AB46"/>
  <c r="AD46"/>
  <c r="AF46"/>
  <c r="AH46"/>
  <c r="AJ46"/>
  <c r="AC46"/>
  <c r="AE46"/>
  <c r="AG46"/>
  <c r="P96"/>
  <c r="AC48"/>
  <c r="AE48"/>
  <c r="AG48"/>
  <c r="AB48"/>
  <c r="AD48"/>
  <c r="AF48"/>
  <c r="AH48"/>
  <c r="AJ48"/>
  <c r="Q84"/>
  <c r="AJ36"/>
  <c r="P95"/>
  <c r="AE47"/>
  <c r="AF47"/>
  <c r="AH47"/>
  <c r="AJ47"/>
  <c r="P89"/>
  <c r="AE41"/>
  <c r="AJ41"/>
  <c r="AF154"/>
  <c r="AH154"/>
  <c r="P85"/>
  <c r="AC37"/>
  <c r="AE37"/>
  <c r="AD37"/>
  <c r="AH37"/>
  <c r="AJ37"/>
  <c r="P90"/>
  <c r="AC42"/>
  <c r="AE42"/>
  <c r="AG42"/>
  <c r="AB42"/>
  <c r="AD42"/>
  <c r="AF42"/>
  <c r="AH42"/>
  <c r="AJ42"/>
  <c r="P93"/>
  <c r="AC45"/>
  <c r="AE45"/>
  <c r="AB45"/>
  <c r="AD45"/>
  <c r="AF45"/>
  <c r="AH45"/>
  <c r="AJ45"/>
  <c r="P97"/>
  <c r="AB49"/>
  <c r="AD49"/>
  <c r="AH49"/>
  <c r="AE49"/>
  <c r="AG49"/>
  <c r="AJ49"/>
  <c r="Q99"/>
  <c r="AB51"/>
  <c r="AD51"/>
  <c r="AJ51"/>
  <c r="P91"/>
  <c r="AH43"/>
  <c r="AC43"/>
  <c r="AE43"/>
  <c r="AB43"/>
  <c r="AF43"/>
  <c r="AJ43"/>
  <c r="P98"/>
  <c r="AH50"/>
  <c r="AC50"/>
  <c r="AE50"/>
  <c r="AG50"/>
  <c r="AD50"/>
  <c r="AF50"/>
  <c r="AJ50"/>
  <c r="Q87"/>
  <c r="AJ39"/>
  <c r="AC26"/>
  <c r="AE26"/>
  <c r="AG26"/>
  <c r="AJ26"/>
  <c r="AB26"/>
  <c r="AD26"/>
  <c r="AF26"/>
  <c r="AH26"/>
  <c r="AC29"/>
  <c r="AG29"/>
  <c r="AJ29"/>
  <c r="AD29"/>
  <c r="AH29"/>
  <c r="AC24"/>
  <c r="AE24"/>
  <c r="AG24"/>
  <c r="AJ24"/>
  <c r="AB24"/>
  <c r="AD24"/>
  <c r="AF24"/>
  <c r="AH24"/>
  <c r="AC14"/>
  <c r="AE14"/>
  <c r="AG14"/>
  <c r="AJ14"/>
  <c r="AB14"/>
  <c r="AD14"/>
  <c r="AF14"/>
  <c r="AH14"/>
  <c r="AC33"/>
  <c r="AE33"/>
  <c r="AG33"/>
  <c r="AJ33"/>
  <c r="AB33"/>
  <c r="AD33"/>
  <c r="AH33"/>
  <c r="AC28"/>
  <c r="AE28"/>
  <c r="AG28"/>
  <c r="AJ28"/>
  <c r="AB28"/>
  <c r="AD28"/>
  <c r="AF28"/>
  <c r="AH28"/>
  <c r="AC27"/>
  <c r="AE27"/>
  <c r="AG27"/>
  <c r="AJ27"/>
  <c r="AB27"/>
  <c r="AD27"/>
  <c r="AF27"/>
  <c r="AH27"/>
  <c r="AC25"/>
  <c r="AE25"/>
  <c r="AJ25"/>
  <c r="AH25"/>
  <c r="AC13"/>
  <c r="AG13"/>
  <c r="AJ13"/>
  <c r="AB13"/>
  <c r="AD13"/>
  <c r="AF13"/>
  <c r="AH13"/>
  <c r="AC20"/>
  <c r="AE20"/>
  <c r="AG20"/>
  <c r="AJ20"/>
  <c r="AB20"/>
  <c r="AD20"/>
  <c r="AF20"/>
  <c r="AH20"/>
  <c r="AC8"/>
  <c r="AE8"/>
  <c r="AG8"/>
  <c r="AJ8"/>
  <c r="AB8"/>
  <c r="AD8"/>
  <c r="AF8"/>
  <c r="AH8"/>
  <c r="AJ21"/>
  <c r="AF21"/>
  <c r="AH21"/>
  <c r="AC5"/>
  <c r="AE5"/>
  <c r="AG5"/>
  <c r="AJ5"/>
  <c r="AB5"/>
  <c r="AF5"/>
  <c r="AC12"/>
  <c r="AE12"/>
  <c r="AG12"/>
  <c r="AJ12"/>
  <c r="AB12"/>
  <c r="AD12"/>
  <c r="AF12"/>
  <c r="AH12"/>
  <c r="AB4"/>
  <c r="AH4"/>
  <c r="AC4"/>
  <c r="AE4"/>
  <c r="AG4"/>
  <c r="AJ4"/>
  <c r="AD4"/>
  <c r="AF4"/>
  <c r="AG9"/>
  <c r="AJ9"/>
  <c r="AD9"/>
  <c r="AF9"/>
  <c r="AH9"/>
  <c r="AB34"/>
  <c r="AD34"/>
  <c r="AF34"/>
  <c r="AH34"/>
  <c r="AC34"/>
  <c r="AE34"/>
  <c r="AG34"/>
  <c r="AJ34"/>
  <c r="AC30"/>
  <c r="AE30"/>
  <c r="AG30"/>
  <c r="AJ30"/>
  <c r="AB30"/>
  <c r="AD30"/>
  <c r="AF30"/>
  <c r="AH30"/>
  <c r="AC18"/>
  <c r="AE18"/>
  <c r="AG18"/>
  <c r="AJ18"/>
  <c r="AB18"/>
  <c r="AD18"/>
  <c r="AF18"/>
  <c r="AH18"/>
  <c r="AC10"/>
  <c r="AE10"/>
  <c r="AG10"/>
  <c r="AJ10"/>
  <c r="AB10"/>
  <c r="AD10"/>
  <c r="AF10"/>
  <c r="AH10"/>
  <c r="AC6"/>
  <c r="AE6"/>
  <c r="AG6"/>
  <c r="AJ6"/>
  <c r="AB6"/>
  <c r="AD6"/>
  <c r="AF6"/>
  <c r="AH6"/>
  <c r="AC16"/>
  <c r="AE16"/>
  <c r="AG16"/>
  <c r="AJ16"/>
  <c r="AB16"/>
  <c r="AD16"/>
  <c r="AF16"/>
  <c r="AH16"/>
  <c r="AC35"/>
  <c r="AE35"/>
  <c r="AG35"/>
  <c r="AJ35"/>
  <c r="AB35"/>
  <c r="AD35"/>
  <c r="AH35"/>
  <c r="AC23"/>
  <c r="AE23"/>
  <c r="AG23"/>
  <c r="AJ23"/>
  <c r="AB23"/>
  <c r="AD23"/>
  <c r="AF23"/>
  <c r="AH23"/>
  <c r="AC11"/>
  <c r="AE11"/>
  <c r="AJ11"/>
  <c r="AB11"/>
  <c r="AD11"/>
  <c r="AF11"/>
  <c r="AH11"/>
  <c r="AC22"/>
  <c r="AE22"/>
  <c r="AG22"/>
  <c r="AJ22"/>
  <c r="AB22"/>
  <c r="AD22"/>
  <c r="AF22"/>
  <c r="AH22"/>
  <c r="AC32"/>
  <c r="AE32"/>
  <c r="AG32"/>
  <c r="AJ32"/>
  <c r="AB32"/>
  <c r="AD32"/>
  <c r="AF32"/>
  <c r="AH32"/>
  <c r="AG31"/>
  <c r="AJ31"/>
  <c r="AD31"/>
  <c r="AC7"/>
  <c r="AE7"/>
  <c r="AG7"/>
  <c r="AJ7"/>
  <c r="AD7"/>
  <c r="AF7"/>
  <c r="AH7"/>
  <c r="AG17"/>
  <c r="AJ17"/>
  <c r="AD17"/>
  <c r="AF17"/>
  <c r="AH167"/>
  <c r="AG167"/>
  <c r="AF167"/>
  <c r="AE167"/>
  <c r="AG136"/>
  <c r="AH135"/>
  <c r="AE135"/>
  <c r="AE152"/>
  <c r="AE136"/>
  <c r="AF138"/>
  <c r="AH138"/>
  <c r="AG138"/>
  <c r="AF140"/>
  <c r="AF145" s="1"/>
  <c r="AE140"/>
  <c r="AE145" s="1"/>
  <c r="AH140"/>
  <c r="AH145" s="1"/>
  <c r="AG140"/>
  <c r="AG145" s="1"/>
  <c r="AB144"/>
  <c r="AD144"/>
  <c r="AJ144"/>
  <c r="AH137"/>
  <c r="AG137"/>
  <c r="AF137"/>
  <c r="N8" i="6"/>
  <c r="N9"/>
  <c r="N39"/>
  <c r="N6"/>
  <c r="J42"/>
  <c r="J38"/>
  <c r="J60"/>
  <c r="J41"/>
  <c r="J9"/>
  <c r="J51"/>
  <c r="J6"/>
  <c r="J40"/>
  <c r="J8"/>
  <c r="J45"/>
  <c r="J39"/>
  <c r="J7"/>
  <c r="J55"/>
  <c r="F45"/>
  <c r="F41"/>
  <c r="F21"/>
  <c r="F11"/>
  <c r="F7"/>
  <c r="F47"/>
  <c r="F51"/>
  <c r="F55"/>
  <c r="F59"/>
  <c r="F63"/>
  <c r="F67"/>
  <c r="F44"/>
  <c r="F40"/>
  <c r="F20"/>
  <c r="F14"/>
  <c r="F10"/>
  <c r="F46"/>
  <c r="F50"/>
  <c r="F54"/>
  <c r="F58"/>
  <c r="F62"/>
  <c r="F66"/>
  <c r="F6"/>
  <c r="F43"/>
  <c r="F39"/>
  <c r="F13"/>
  <c r="F9"/>
  <c r="F49"/>
  <c r="F53"/>
  <c r="F57"/>
  <c r="F61"/>
  <c r="F65"/>
  <c r="F69"/>
  <c r="F42"/>
  <c r="F38"/>
  <c r="F16"/>
  <c r="F12"/>
  <c r="F8"/>
  <c r="F48"/>
  <c r="F52"/>
  <c r="F56"/>
  <c r="F60"/>
  <c r="F64"/>
  <c r="F68"/>
  <c r="AE168" i="5"/>
  <c r="P8" i="6"/>
  <c r="P6"/>
  <c r="L41"/>
  <c r="L9"/>
  <c r="L40"/>
  <c r="L6"/>
  <c r="L45"/>
  <c r="L39"/>
  <c r="L7"/>
  <c r="L8"/>
  <c r="H45"/>
  <c r="H41"/>
  <c r="H21"/>
  <c r="H7"/>
  <c r="H49"/>
  <c r="H53"/>
  <c r="H57"/>
  <c r="H42"/>
  <c r="H38"/>
  <c r="H46"/>
  <c r="H50"/>
  <c r="H56"/>
  <c r="H6"/>
  <c r="H43"/>
  <c r="H39"/>
  <c r="H9"/>
  <c r="H47"/>
  <c r="H51"/>
  <c r="H55"/>
  <c r="H44"/>
  <c r="H40"/>
  <c r="H8"/>
  <c r="H48"/>
  <c r="H52"/>
  <c r="H60"/>
  <c r="AD180" i="5"/>
  <c r="AD78" s="1"/>
  <c r="D16" i="8" s="1"/>
  <c r="AD179" i="5"/>
  <c r="AC170"/>
  <c r="AC171"/>
  <c r="AC77" s="1"/>
  <c r="C15" i="8" s="1"/>
  <c r="AB171" i="5"/>
  <c r="AB77" s="1"/>
  <c r="B15" i="8" s="1"/>
  <c r="AB170" i="5"/>
  <c r="AA170"/>
  <c r="AA171"/>
  <c r="AA77" s="1"/>
  <c r="AJ170"/>
  <c r="AJ171"/>
  <c r="AJ77" s="1"/>
  <c r="AD159"/>
  <c r="AD158"/>
  <c r="AC158"/>
  <c r="AC159"/>
  <c r="AB159"/>
  <c r="AB158"/>
  <c r="AA158"/>
  <c r="AA159"/>
  <c r="AJ158"/>
  <c r="AJ159"/>
  <c r="AB116"/>
  <c r="AB115"/>
  <c r="AG115"/>
  <c r="AG116"/>
  <c r="AH116"/>
  <c r="AH115"/>
  <c r="AE115"/>
  <c r="AE116"/>
  <c r="AE178"/>
  <c r="AH178"/>
  <c r="AG178"/>
  <c r="AF178"/>
  <c r="AD169"/>
  <c r="AD172" s="1"/>
  <c r="AE156"/>
  <c r="AH156"/>
  <c r="AG156"/>
  <c r="AD168"/>
  <c r="AF155"/>
  <c r="AG155"/>
  <c r="AH155"/>
  <c r="AE155"/>
  <c r="AF134"/>
  <c r="AH134"/>
  <c r="AC143"/>
  <c r="AJ143"/>
  <c r="AH118"/>
  <c r="AG118"/>
  <c r="AD118"/>
  <c r="AE118"/>
  <c r="AF117"/>
  <c r="AG117"/>
  <c r="AB117"/>
  <c r="AE117"/>
  <c r="AH139"/>
  <c r="AG139"/>
  <c r="AF139"/>
  <c r="AE139"/>
  <c r="AA119"/>
  <c r="AD119"/>
  <c r="AC119"/>
  <c r="AB119"/>
  <c r="AJ119"/>
  <c r="AA180"/>
  <c r="AA78" s="1"/>
  <c r="AA179"/>
  <c r="AC180"/>
  <c r="AC78" s="1"/>
  <c r="C16" i="8" s="1"/>
  <c r="AC179" i="5"/>
  <c r="AB180"/>
  <c r="AB78" s="1"/>
  <c r="B16" i="8" s="1"/>
  <c r="AB179" i="5"/>
  <c r="AJ180"/>
  <c r="AJ78" s="1"/>
  <c r="AJ179"/>
  <c r="AB141"/>
  <c r="AB142"/>
  <c r="AA142"/>
  <c r="AA141"/>
  <c r="AD141"/>
  <c r="AD142"/>
  <c r="AC142"/>
  <c r="AC141"/>
  <c r="AJ142"/>
  <c r="AJ141"/>
  <c r="AF116"/>
  <c r="AF115"/>
  <c r="AC115"/>
  <c r="AC116"/>
  <c r="AD116"/>
  <c r="AD115"/>
  <c r="AA115"/>
  <c r="AA116"/>
  <c r="AJ115"/>
  <c r="AJ116"/>
  <c r="AG169"/>
  <c r="AG172" s="1"/>
  <c r="AF169"/>
  <c r="AF172" s="1"/>
  <c r="AE169"/>
  <c r="AE172" s="1"/>
  <c r="AH169"/>
  <c r="AH172" s="1"/>
  <c r="AF156"/>
  <c r="AH168"/>
  <c r="AG168"/>
  <c r="AF168"/>
  <c r="AB160"/>
  <c r="AC160"/>
  <c r="AD160"/>
  <c r="AA160"/>
  <c r="AJ160"/>
  <c r="AG151"/>
  <c r="AA143"/>
  <c r="AB143"/>
  <c r="AD143"/>
  <c r="AB118"/>
  <c r="AC118"/>
  <c r="AF118"/>
  <c r="AA118"/>
  <c r="AJ118"/>
  <c r="AH117"/>
  <c r="AC117"/>
  <c r="AD117"/>
  <c r="AA117"/>
  <c r="AJ117"/>
  <c r="AE157"/>
  <c r="AE161" s="1"/>
  <c r="AH157"/>
  <c r="AH161" s="1"/>
  <c r="AG157"/>
  <c r="AG161" s="1"/>
  <c r="AF157"/>
  <c r="AF161" s="1"/>
  <c r="AE119"/>
  <c r="AH119"/>
  <c r="AG119"/>
  <c r="AF119"/>
  <c r="AG134" l="1"/>
  <c r="AF151"/>
  <c r="AH151"/>
  <c r="AE134"/>
  <c r="AE159"/>
  <c r="AJ71"/>
  <c r="AD71"/>
  <c r="D8" i="8" s="1"/>
  <c r="AH152" i="5"/>
  <c r="AF152"/>
  <c r="AF135"/>
  <c r="AH153"/>
  <c r="AH136"/>
  <c r="AH143" s="1"/>
  <c r="AG135"/>
  <c r="AG143" s="1"/>
  <c r="AF153"/>
  <c r="AF136"/>
  <c r="AF128"/>
  <c r="AH126"/>
  <c r="AE144"/>
  <c r="AH133"/>
  <c r="AH132"/>
  <c r="AF133"/>
  <c r="AF132"/>
  <c r="AH131"/>
  <c r="AG132"/>
  <c r="AF130"/>
  <c r="AF126"/>
  <c r="AG128"/>
  <c r="AE126"/>
  <c r="AE142" s="1"/>
  <c r="AH70"/>
  <c r="H7" i="8" s="1"/>
  <c r="AD70" i="5"/>
  <c r="D7" i="8" s="1"/>
  <c r="AG70" i="5"/>
  <c r="G7" i="8" s="1"/>
  <c r="AC70" i="5"/>
  <c r="C7" i="8" s="1"/>
  <c r="AG129" i="5"/>
  <c r="AF129"/>
  <c r="AF70"/>
  <c r="F7" i="8" s="1"/>
  <c r="AB70" i="5"/>
  <c r="B7" i="8" s="1"/>
  <c r="AE70" i="5"/>
  <c r="E7" i="8" s="1"/>
  <c r="AH129" i="5"/>
  <c r="AG127"/>
  <c r="AF127"/>
  <c r="AH127"/>
  <c r="AH130"/>
  <c r="AF131"/>
  <c r="AF144"/>
  <c r="AG130"/>
  <c r="AE171"/>
  <c r="AE77" s="1"/>
  <c r="E15" i="8" s="1"/>
  <c r="AJ70" i="5"/>
  <c r="AG144"/>
  <c r="AE143"/>
  <c r="AG171"/>
  <c r="AG77" s="1"/>
  <c r="G15" i="8" s="1"/>
  <c r="AJ75" i="5"/>
  <c r="AC75"/>
  <c r="C13" i="8" s="1"/>
  <c r="AH144" i="5"/>
  <c r="AJ69"/>
  <c r="AB69"/>
  <c r="B6" i="8" s="1"/>
  <c r="AC69" i="5"/>
  <c r="C6" i="8" s="1"/>
  <c r="AG69" i="5"/>
  <c r="G6" i="8" s="1"/>
  <c r="AF69" i="5"/>
  <c r="F6" i="8" s="1"/>
  <c r="AE69" i="5"/>
  <c r="E6" i="8" s="1"/>
  <c r="AH69" i="5"/>
  <c r="H6" i="8" s="1"/>
  <c r="AD69" i="5"/>
  <c r="D6" i="8" s="1"/>
  <c r="AF68" i="5"/>
  <c r="F5" i="8" s="1"/>
  <c r="AF67" i="5"/>
  <c r="F4" i="8" s="1"/>
  <c r="AB68" i="5"/>
  <c r="B5" i="8" s="1"/>
  <c r="AB67" i="5"/>
  <c r="B4" i="8" s="1"/>
  <c r="AG67" i="5"/>
  <c r="G4" i="8" s="1"/>
  <c r="AG68" i="5"/>
  <c r="G5" i="8" s="1"/>
  <c r="AC67" i="5"/>
  <c r="C4" i="8" s="1"/>
  <c r="AC68" i="5"/>
  <c r="C5" i="8" s="1"/>
  <c r="AH68" i="5"/>
  <c r="H5" i="8" s="1"/>
  <c r="AH67" i="5"/>
  <c r="H4" i="8" s="1"/>
  <c r="AD68" i="5"/>
  <c r="D5" i="8" s="1"/>
  <c r="AD67" i="5"/>
  <c r="D4" i="8" s="1"/>
  <c r="AJ67" i="5"/>
  <c r="AJ68"/>
  <c r="AE67"/>
  <c r="E4" i="8" s="1"/>
  <c r="AE68" i="5"/>
  <c r="E5" i="8" s="1"/>
  <c r="AF170" i="5"/>
  <c r="AH170"/>
  <c r="AH160"/>
  <c r="AD170"/>
  <c r="AG158"/>
  <c r="AG159"/>
  <c r="AG180"/>
  <c r="AG78" s="1"/>
  <c r="G16" i="8" s="1"/>
  <c r="AG179" i="5"/>
  <c r="AE180"/>
  <c r="AE78" s="1"/>
  <c r="E16" i="8" s="1"/>
  <c r="AE179" i="5"/>
  <c r="AD74"/>
  <c r="D12" i="8" s="1"/>
  <c r="AF74" i="5"/>
  <c r="F12" i="8" s="1"/>
  <c r="AA75" i="5"/>
  <c r="AH171"/>
  <c r="AH77" s="1"/>
  <c r="H15" i="8" s="1"/>
  <c r="AE170" i="5"/>
  <c r="AF171"/>
  <c r="AF77" s="1"/>
  <c r="F15" i="8" s="1"/>
  <c r="AG170" i="5"/>
  <c r="AE160"/>
  <c r="AE76" s="1"/>
  <c r="E14" i="8" s="1"/>
  <c r="AG160" i="5"/>
  <c r="AH74"/>
  <c r="H12" i="8" s="1"/>
  <c r="AB74" i="5"/>
  <c r="B12" i="8" s="1"/>
  <c r="AB76" i="5"/>
  <c r="B14" i="8" s="1"/>
  <c r="AD76" i="5"/>
  <c r="D14" i="8" s="1"/>
  <c r="AD171" i="5"/>
  <c r="AD77" s="1"/>
  <c r="D15" i="8" s="1"/>
  <c r="AE158" i="5"/>
  <c r="AF180"/>
  <c r="AF78" s="1"/>
  <c r="F16" i="8" s="1"/>
  <c r="AF179" i="5"/>
  <c r="AH180"/>
  <c r="AH78" s="1"/>
  <c r="H16" i="8" s="1"/>
  <c r="AH179" i="5"/>
  <c r="AJ74"/>
  <c r="AA74"/>
  <c r="AC74"/>
  <c r="C12" i="8" s="1"/>
  <c r="AD75" i="5"/>
  <c r="D13" i="8" s="1"/>
  <c r="AB75" i="5"/>
  <c r="B13" i="8" s="1"/>
  <c r="AF160" i="5"/>
  <c r="AE74"/>
  <c r="E12" i="8" s="1"/>
  <c r="AG74" i="5"/>
  <c r="G12" i="8" s="1"/>
  <c r="AJ76" i="5"/>
  <c r="AA76"/>
  <c r="AC76"/>
  <c r="C14" i="8" s="1"/>
  <c r="AF159" i="5" l="1"/>
  <c r="AF76" s="1"/>
  <c r="F14" i="8" s="1"/>
  <c r="AH158" i="5"/>
  <c r="AH159"/>
  <c r="AH76" s="1"/>
  <c r="H14" i="8" s="1"/>
  <c r="AF158" i="5"/>
  <c r="AF143"/>
  <c r="AE141"/>
  <c r="AG142"/>
  <c r="AG75" s="1"/>
  <c r="G13" i="8" s="1"/>
  <c r="AF141" i="5"/>
  <c r="AH142"/>
  <c r="AH75" s="1"/>
  <c r="H13" i="8" s="1"/>
  <c r="AH141" i="5"/>
  <c r="AG141"/>
  <c r="AF142"/>
  <c r="AE75"/>
  <c r="E13" i="8" s="1"/>
  <c r="D3"/>
  <c r="E3"/>
  <c r="C3"/>
  <c r="G3"/>
  <c r="H3"/>
  <c r="B3"/>
  <c r="F3"/>
  <c r="AG76" i="5"/>
  <c r="G14" i="8" s="1"/>
  <c r="AF75" i="5" l="1"/>
  <c r="F13" i="8" s="1"/>
</calcChain>
</file>

<file path=xl/sharedStrings.xml><?xml version="1.0" encoding="utf-8"?>
<sst xmlns="http://schemas.openxmlformats.org/spreadsheetml/2006/main" count="1657" uniqueCount="292">
  <si>
    <t>AnthonyP</t>
  </si>
  <si>
    <t>ChrisR</t>
  </si>
  <si>
    <t>EricP</t>
  </si>
  <si>
    <t>JoeG</t>
  </si>
  <si>
    <t>JohnP</t>
  </si>
  <si>
    <t>JoshF</t>
  </si>
  <si>
    <t>ScottP</t>
  </si>
  <si>
    <t>1 CONN</t>
  </si>
  <si>
    <t>HiSeeds</t>
  </si>
  <si>
    <t>Master</t>
  </si>
  <si>
    <t>Wstyle</t>
  </si>
  <si>
    <t>1 DUKE</t>
  </si>
  <si>
    <t>Round 1</t>
  </si>
  <si>
    <t>Best Possible</t>
  </si>
  <si>
    <t>1 MD</t>
  </si>
  <si>
    <t>Player</t>
  </si>
  <si>
    <t>Insert3</t>
  </si>
  <si>
    <t>Favorite</t>
  </si>
  <si>
    <t>Underdog</t>
  </si>
  <si>
    <t>Player1</t>
  </si>
  <si>
    <t>Player2</t>
  </si>
  <si>
    <t>Winner</t>
  </si>
  <si>
    <t>Loser</t>
  </si>
  <si>
    <t>SeedFav</t>
  </si>
  <si>
    <t>SeedUdr</t>
  </si>
  <si>
    <t>RndPts</t>
  </si>
  <si>
    <t>Weighted Total</t>
  </si>
  <si>
    <t>Insert1</t>
  </si>
  <si>
    <t>Player 1</t>
  </si>
  <si>
    <t>Player 2</t>
  </si>
  <si>
    <t>1 OKLA</t>
  </si>
  <si>
    <t>E1</t>
  </si>
  <si>
    <t>Redrag4</t>
  </si>
  <si>
    <t>E4</t>
  </si>
  <si>
    <t>B2</t>
  </si>
  <si>
    <t>B6</t>
  </si>
  <si>
    <t>2 A&amp;M</t>
  </si>
  <si>
    <t>E2</t>
  </si>
  <si>
    <t>E12</t>
  </si>
  <si>
    <t>B10</t>
  </si>
  <si>
    <t>B14</t>
  </si>
  <si>
    <t>2 AUB</t>
  </si>
  <si>
    <t>E3</t>
  </si>
  <si>
    <t>E20</t>
  </si>
  <si>
    <t>B18</t>
  </si>
  <si>
    <t>B22</t>
  </si>
  <si>
    <t>2 BAY</t>
  </si>
  <si>
    <t>E28</t>
  </si>
  <si>
    <t>B26</t>
  </si>
  <si>
    <t>B30</t>
  </si>
  <si>
    <t>2 STAN</t>
  </si>
  <si>
    <t>E5</t>
  </si>
  <si>
    <t>E36</t>
  </si>
  <si>
    <t>B34</t>
  </si>
  <si>
    <t>B38</t>
  </si>
  <si>
    <t>3 FSU</t>
  </si>
  <si>
    <t>E6</t>
  </si>
  <si>
    <t>E44</t>
  </si>
  <si>
    <t>B42</t>
  </si>
  <si>
    <t>B46</t>
  </si>
  <si>
    <t>3 OSU</t>
  </si>
  <si>
    <t>E7</t>
  </si>
  <si>
    <t>E52</t>
  </si>
  <si>
    <t>B50</t>
  </si>
  <si>
    <t>B54</t>
  </si>
  <si>
    <t>3 UL</t>
  </si>
  <si>
    <t>E8</t>
  </si>
  <si>
    <t>E60</t>
  </si>
  <si>
    <t>B58</t>
  </si>
  <si>
    <t>B62</t>
  </si>
  <si>
    <t>3 UNC</t>
  </si>
  <si>
    <t>W1</t>
  </si>
  <si>
    <t>E70</t>
  </si>
  <si>
    <t>B68</t>
  </si>
  <si>
    <t>B72</t>
  </si>
  <si>
    <t>4 CAL</t>
  </si>
  <si>
    <t>W2</t>
  </si>
  <si>
    <t>E78</t>
  </si>
  <si>
    <t>B76</t>
  </si>
  <si>
    <t>B80</t>
  </si>
  <si>
    <t>4 ISU</t>
  </si>
  <si>
    <t>W3</t>
  </si>
  <si>
    <t>E86</t>
  </si>
  <si>
    <t>B84</t>
  </si>
  <si>
    <t>B88</t>
  </si>
  <si>
    <t>4 PITT</t>
  </si>
  <si>
    <t>W4</t>
  </si>
  <si>
    <t>E94</t>
  </si>
  <si>
    <t>B92</t>
  </si>
  <si>
    <t>B96</t>
  </si>
  <si>
    <t>4 VAN</t>
  </si>
  <si>
    <t>W5</t>
  </si>
  <si>
    <t>E102</t>
  </si>
  <si>
    <t>B100</t>
  </si>
  <si>
    <t>B104</t>
  </si>
  <si>
    <t>5 KSU</t>
  </si>
  <si>
    <t>W6</t>
  </si>
  <si>
    <t>E110</t>
  </si>
  <si>
    <t>B108</t>
  </si>
  <si>
    <t>B112</t>
  </si>
  <si>
    <t>5 TENN</t>
  </si>
  <si>
    <t>W7</t>
  </si>
  <si>
    <t>E118</t>
  </si>
  <si>
    <t>B116</t>
  </si>
  <si>
    <t>B120</t>
  </si>
  <si>
    <t>5 UVA</t>
  </si>
  <si>
    <t>W8</t>
  </si>
  <si>
    <t>E126</t>
  </si>
  <si>
    <t>B124</t>
  </si>
  <si>
    <t>B128</t>
  </si>
  <si>
    <t>5 XAV</t>
  </si>
  <si>
    <t>S1</t>
  </si>
  <si>
    <t>AC4</t>
  </si>
  <si>
    <t>AF2</t>
  </si>
  <si>
    <t>AF6</t>
  </si>
  <si>
    <t>6 ASU</t>
  </si>
  <si>
    <t>S2</t>
  </si>
  <si>
    <t>AC12</t>
  </si>
  <si>
    <t>AF10</t>
  </si>
  <si>
    <t>AF14</t>
  </si>
  <si>
    <t>6 LSU</t>
  </si>
  <si>
    <t>S3</t>
  </si>
  <si>
    <t>AC20</t>
  </si>
  <si>
    <t>AF18</t>
  </si>
  <si>
    <t>AF22</t>
  </si>
  <si>
    <t>6 PUR</t>
  </si>
  <si>
    <t>S4</t>
  </si>
  <si>
    <t>AC28</t>
  </si>
  <si>
    <t>AF26</t>
  </si>
  <si>
    <t>AF30</t>
  </si>
  <si>
    <t>6 TEX</t>
  </si>
  <si>
    <t>S5</t>
  </si>
  <si>
    <t>AC36</t>
  </si>
  <si>
    <t>AF34</t>
  </si>
  <si>
    <t>AF38</t>
  </si>
  <si>
    <t>7 DEP</t>
  </si>
  <si>
    <t>S6</t>
  </si>
  <si>
    <t>AC44</t>
  </si>
  <si>
    <t>AF42</t>
  </si>
  <si>
    <t>AF46</t>
  </si>
  <si>
    <t>7 ND</t>
  </si>
  <si>
    <t>S7</t>
  </si>
  <si>
    <t>AC52</t>
  </si>
  <si>
    <t>AF50</t>
  </si>
  <si>
    <t>AF54</t>
  </si>
  <si>
    <t>7 RUT</t>
  </si>
  <si>
    <t>S8</t>
  </si>
  <si>
    <t>AC60</t>
  </si>
  <si>
    <t>AF58</t>
  </si>
  <si>
    <t>AF62</t>
  </si>
  <si>
    <t>7 SDS</t>
  </si>
  <si>
    <t>MW1</t>
  </si>
  <si>
    <t>AC70</t>
  </si>
  <si>
    <t>AF68</t>
  </si>
  <si>
    <t>AF72</t>
  </si>
  <si>
    <t>8 FLA</t>
  </si>
  <si>
    <t>MW2</t>
  </si>
  <si>
    <t>AC78</t>
  </si>
  <si>
    <t>AF76</t>
  </si>
  <si>
    <t>AF80</t>
  </si>
  <si>
    <t>8 IOWA</t>
  </si>
  <si>
    <t>MW3</t>
  </si>
  <si>
    <t>AC86</t>
  </si>
  <si>
    <t>AF84</t>
  </si>
  <si>
    <t>AF88</t>
  </si>
  <si>
    <t>8 MTSU</t>
  </si>
  <si>
    <t>MW4</t>
  </si>
  <si>
    <t>AC94</t>
  </si>
  <si>
    <t>AF92</t>
  </si>
  <si>
    <t>AF96</t>
  </si>
  <si>
    <t>8 VILL</t>
  </si>
  <si>
    <t>MW5</t>
  </si>
  <si>
    <t>AC102</t>
  </si>
  <si>
    <t>AF100</t>
  </si>
  <si>
    <t>AF104</t>
  </si>
  <si>
    <t>9 GT</t>
  </si>
  <si>
    <t>MW6</t>
  </si>
  <si>
    <t>AC110</t>
  </si>
  <si>
    <t>AF108</t>
  </si>
  <si>
    <t>AF112</t>
  </si>
  <si>
    <t>9 MSU</t>
  </si>
  <si>
    <t>MW7</t>
  </si>
  <si>
    <t>AC118</t>
  </si>
  <si>
    <t>AF116</t>
  </si>
  <si>
    <t>AF120</t>
  </si>
  <si>
    <t>9 TEM</t>
  </si>
  <si>
    <t>MW8</t>
  </si>
  <si>
    <t>AC126</t>
  </si>
  <si>
    <t>AF124</t>
  </si>
  <si>
    <t>AF128</t>
  </si>
  <si>
    <t>9 UTAH</t>
  </si>
  <si>
    <t>H8</t>
  </si>
  <si>
    <t>10 MINN</t>
  </si>
  <si>
    <t>H24</t>
  </si>
  <si>
    <t>10 SDSU</t>
  </si>
  <si>
    <t>H40</t>
  </si>
  <si>
    <t>10 TCU</t>
  </si>
  <si>
    <t>H56</t>
  </si>
  <si>
    <t>10 VCU</t>
  </si>
  <si>
    <t>H74</t>
  </si>
  <si>
    <t>11 CHAR</t>
  </si>
  <si>
    <t>H90</t>
  </si>
  <si>
    <t>11 MSU</t>
  </si>
  <si>
    <t>H106</t>
  </si>
  <si>
    <t>11 UGA</t>
  </si>
  <si>
    <t>H122</t>
  </si>
  <si>
    <t>11 UWGB</t>
  </si>
  <si>
    <t>Z8</t>
  </si>
  <si>
    <t>12 BALL</t>
  </si>
  <si>
    <t>Z24</t>
  </si>
  <si>
    <t>12 DREX</t>
  </si>
  <si>
    <t>Z40</t>
  </si>
  <si>
    <t>12 GONZ</t>
  </si>
  <si>
    <t>Z56</t>
  </si>
  <si>
    <t>12 MRST</t>
  </si>
  <si>
    <t>Z74</t>
  </si>
  <si>
    <t>13 ETSU</t>
  </si>
  <si>
    <t>Z90</t>
  </si>
  <si>
    <t>13 FRES</t>
  </si>
  <si>
    <t>Z106</t>
  </si>
  <si>
    <t>13 MONT</t>
  </si>
  <si>
    <t>Z122</t>
  </si>
  <si>
    <t>13 WCU</t>
  </si>
  <si>
    <t>K16</t>
  </si>
  <si>
    <t>14 LIB</t>
  </si>
  <si>
    <t>K48</t>
  </si>
  <si>
    <t>14 NCAT</t>
  </si>
  <si>
    <t>K82</t>
  </si>
  <si>
    <t>14 SHU</t>
  </si>
  <si>
    <t>K114</t>
  </si>
  <si>
    <t>14 UCF</t>
  </si>
  <si>
    <t>W16</t>
  </si>
  <si>
    <t>15 EVAN</t>
  </si>
  <si>
    <t>W48</t>
  </si>
  <si>
    <t>15 LEH</t>
  </si>
  <si>
    <t>W82</t>
  </si>
  <si>
    <t>15 UCSB</t>
  </si>
  <si>
    <t>W114</t>
  </si>
  <si>
    <t>15 UTSA</t>
  </si>
  <si>
    <t>N32</t>
  </si>
  <si>
    <t>16 APSU</t>
  </si>
  <si>
    <t>N98</t>
  </si>
  <si>
    <t>16 DART</t>
  </si>
  <si>
    <t>T32</t>
  </si>
  <si>
    <t>16 PV</t>
  </si>
  <si>
    <t>T98</t>
  </si>
  <si>
    <t>16 UVM</t>
  </si>
  <si>
    <t>EW1</t>
  </si>
  <si>
    <t>Q48</t>
  </si>
  <si>
    <t>SMW1</t>
  </si>
  <si>
    <t>Q82</t>
  </si>
  <si>
    <t>FINAL</t>
  </si>
  <si>
    <t>Q64</t>
  </si>
  <si>
    <t>Totals</t>
  </si>
  <si>
    <t>Round 2</t>
  </si>
  <si>
    <t>Round 3</t>
  </si>
  <si>
    <t>Round 4</t>
  </si>
  <si>
    <t>Round 5</t>
  </si>
  <si>
    <t>Round 6</t>
  </si>
  <si>
    <t>Points Left For Rd 2-6</t>
  </si>
  <si>
    <t>Points Left For Rd 3-6</t>
  </si>
  <si>
    <t>Points Left For Rd 4-6</t>
  </si>
  <si>
    <t>Points Left For Rd 5-6</t>
  </si>
  <si>
    <t>Points Left For Rd    6</t>
  </si>
  <si>
    <t>Anthony$</t>
  </si>
  <si>
    <t>Summary</t>
  </si>
  <si>
    <t>Only Valid if Scott's scoring system is being used</t>
  </si>
  <si>
    <t># of players who chose team to win</t>
  </si>
  <si>
    <t xml:space="preserve"># of points team is worth if they win </t>
  </si>
  <si>
    <t>Seed</t>
  </si>
  <si>
    <t>Team</t>
  </si>
  <si>
    <t>Worth=</t>
  </si>
  <si>
    <t xml:space="preserve">             Round1</t>
  </si>
  <si>
    <t xml:space="preserve">    Round 2</t>
  </si>
  <si>
    <t xml:space="preserve">  Round 3</t>
  </si>
  <si>
    <t>ROUND 4</t>
  </si>
  <si>
    <t>ROUND 5</t>
  </si>
  <si>
    <t>Scoring: Seeds</t>
  </si>
  <si>
    <t>Current Place</t>
  </si>
  <si>
    <t>Total</t>
  </si>
  <si>
    <t>Number of Wins Rd 1</t>
  </si>
  <si>
    <t>Number of Wins Rd 2</t>
  </si>
  <si>
    <t>Number of Wins Rd 3</t>
  </si>
  <si>
    <t>Number of Wins Rd 4</t>
  </si>
  <si>
    <t>Number of Wins Rd 5</t>
  </si>
  <si>
    <t>Number of Wins Rd 6</t>
  </si>
  <si>
    <t>Total Wins</t>
  </si>
  <si>
    <t>Tot Rank for Wins</t>
  </si>
  <si>
    <t>Indianapolis</t>
  </si>
  <si>
    <t>Boston MA</t>
  </si>
  <si>
    <t>Glendale AZ</t>
  </si>
  <si>
    <t>Memhis</t>
  </si>
</sst>
</file>

<file path=xl/styles.xml><?xml version="1.0" encoding="utf-8"?>
<styleSheet xmlns="http://schemas.openxmlformats.org/spreadsheetml/2006/main">
  <fonts count="11">
    <font>
      <sz val="11"/>
      <color theme="1"/>
      <name val="Calibri"/>
      <family val="2"/>
      <scheme val="minor"/>
    </font>
    <font>
      <sz val="10"/>
      <name val="Arial"/>
      <family val="2"/>
    </font>
    <font>
      <sz val="10"/>
      <color indexed="9"/>
      <name val="Arial"/>
      <family val="2"/>
    </font>
    <font>
      <b/>
      <sz val="10"/>
      <name val="Arial"/>
      <family val="2"/>
    </font>
    <font>
      <sz val="6"/>
      <name val="Arial"/>
      <family val="2"/>
    </font>
    <font>
      <sz val="36"/>
      <name val="Arial"/>
      <family val="2"/>
    </font>
    <font>
      <sz val="24"/>
      <name val="Arial"/>
      <family val="2"/>
    </font>
    <font>
      <sz val="16"/>
      <name val="Arial"/>
      <family val="2"/>
    </font>
    <font>
      <sz val="4"/>
      <name val="Arial"/>
      <family val="2"/>
    </font>
    <font>
      <b/>
      <sz val="16"/>
      <name val="Arial"/>
      <family val="2"/>
    </font>
    <font>
      <sz val="14"/>
      <name val="Arial"/>
      <family val="2"/>
    </font>
  </fonts>
  <fills count="14">
    <fill>
      <patternFill patternType="none"/>
    </fill>
    <fill>
      <patternFill patternType="gray125"/>
    </fill>
    <fill>
      <patternFill patternType="solid">
        <fgColor indexed="22"/>
        <bgColor indexed="64"/>
      </patternFill>
    </fill>
    <fill>
      <patternFill patternType="solid">
        <fgColor indexed="44"/>
        <bgColor indexed="64"/>
      </patternFill>
    </fill>
    <fill>
      <patternFill patternType="solid">
        <fgColor indexed="40"/>
        <bgColor indexed="64"/>
      </patternFill>
    </fill>
    <fill>
      <patternFill patternType="solid">
        <fgColor indexed="42"/>
        <bgColor indexed="64"/>
      </patternFill>
    </fill>
    <fill>
      <patternFill patternType="solid">
        <fgColor indexed="13"/>
        <bgColor indexed="64"/>
      </patternFill>
    </fill>
    <fill>
      <patternFill patternType="solid">
        <fgColor indexed="41"/>
        <bgColor indexed="64"/>
      </patternFill>
    </fill>
    <fill>
      <patternFill patternType="solid">
        <fgColor indexed="45"/>
        <bgColor indexed="64"/>
      </patternFill>
    </fill>
    <fill>
      <patternFill patternType="solid">
        <fgColor indexed="47"/>
        <bgColor indexed="64"/>
      </patternFill>
    </fill>
    <fill>
      <patternFill patternType="solid">
        <fgColor indexed="52"/>
        <bgColor indexed="64"/>
      </patternFill>
    </fill>
    <fill>
      <patternFill patternType="solid">
        <fgColor indexed="43"/>
        <bgColor indexed="64"/>
      </patternFill>
    </fill>
    <fill>
      <patternFill patternType="solid">
        <fgColor indexed="51"/>
        <bgColor indexed="64"/>
      </patternFill>
    </fill>
    <fill>
      <patternFill patternType="solid">
        <fgColor theme="0"/>
        <bgColor indexed="64"/>
      </patternFill>
    </fill>
  </fills>
  <borders count="43">
    <border>
      <left/>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bottom style="medium">
        <color indexed="64"/>
      </bottom>
      <diagonal/>
    </border>
    <border>
      <left/>
      <right/>
      <top style="medium">
        <color indexed="64"/>
      </top>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style="medium">
        <color indexed="64"/>
      </top>
      <bottom/>
      <diagonal/>
    </border>
  </borders>
  <cellStyleXfs count="3">
    <xf numFmtId="0" fontId="0" fillId="0" borderId="0"/>
    <xf numFmtId="0" fontId="1" fillId="0" borderId="0"/>
    <xf numFmtId="9" fontId="1" fillId="0" borderId="0" applyFont="0" applyFill="0" applyBorder="0" applyAlignment="0" applyProtection="0"/>
  </cellStyleXfs>
  <cellXfs count="174">
    <xf numFmtId="0" fontId="0" fillId="0" borderId="0" xfId="0"/>
    <xf numFmtId="0" fontId="1" fillId="0" borderId="0" xfId="1"/>
    <xf numFmtId="0" fontId="1" fillId="2" borderId="1" xfId="1" applyFill="1" applyBorder="1"/>
    <xf numFmtId="0" fontId="1" fillId="0" borderId="0" xfId="1" applyFill="1"/>
    <xf numFmtId="0" fontId="1" fillId="0" borderId="0" xfId="1" applyFont="1"/>
    <xf numFmtId="0" fontId="1" fillId="0" borderId="0" xfId="1" applyFill="1" applyBorder="1"/>
    <xf numFmtId="0" fontId="1" fillId="0" borderId="0" xfId="1" applyAlignment="1"/>
    <xf numFmtId="0" fontId="1" fillId="2" borderId="5" xfId="1" applyFill="1" applyBorder="1"/>
    <xf numFmtId="0" fontId="1" fillId="4" borderId="1" xfId="1" applyFill="1" applyBorder="1"/>
    <xf numFmtId="0" fontId="1" fillId="2" borderId="0" xfId="1" applyFill="1"/>
    <xf numFmtId="0" fontId="1" fillId="0" borderId="0" xfId="1" applyBorder="1" applyAlignment="1"/>
    <xf numFmtId="0" fontId="1" fillId="0" borderId="0" xfId="1" applyBorder="1"/>
    <xf numFmtId="0" fontId="1" fillId="0" borderId="6" xfId="1" applyFill="1" applyBorder="1"/>
    <xf numFmtId="0" fontId="1" fillId="5" borderId="6" xfId="1" applyFill="1" applyBorder="1"/>
    <xf numFmtId="0" fontId="1" fillId="5" borderId="0" xfId="1" applyFill="1" applyBorder="1"/>
    <xf numFmtId="0" fontId="1" fillId="0" borderId="6" xfId="1" applyBorder="1"/>
    <xf numFmtId="0" fontId="1" fillId="0" borderId="7" xfId="1" applyBorder="1"/>
    <xf numFmtId="0" fontId="1" fillId="0" borderId="1" xfId="1" applyBorder="1" applyAlignment="1"/>
    <xf numFmtId="0" fontId="1" fillId="0" borderId="1" xfId="1" applyBorder="1"/>
    <xf numFmtId="0" fontId="1" fillId="0" borderId="8" xfId="1" applyBorder="1"/>
    <xf numFmtId="0" fontId="1" fillId="0" borderId="9" xfId="1" applyBorder="1"/>
    <xf numFmtId="0" fontId="1" fillId="0" borderId="10" xfId="1" applyBorder="1"/>
    <xf numFmtId="0" fontId="1" fillId="0" borderId="1" xfId="1" applyFill="1" applyBorder="1"/>
    <xf numFmtId="0" fontId="1" fillId="0" borderId="11" xfId="1" applyBorder="1"/>
    <xf numFmtId="0" fontId="1" fillId="0" borderId="12" xfId="1" applyBorder="1"/>
    <xf numFmtId="0" fontId="1" fillId="2" borderId="8" xfId="1" applyFill="1" applyBorder="1"/>
    <xf numFmtId="0" fontId="1" fillId="0" borderId="5" xfId="1" applyBorder="1" applyAlignment="1"/>
    <xf numFmtId="0" fontId="1" fillId="0" borderId="9" xfId="1" applyBorder="1" applyAlignment="1"/>
    <xf numFmtId="0" fontId="1" fillId="0" borderId="13" xfId="1" applyBorder="1"/>
    <xf numFmtId="0" fontId="1" fillId="0" borderId="5" xfId="1" applyBorder="1"/>
    <xf numFmtId="0" fontId="1" fillId="6" borderId="9" xfId="1" applyFill="1" applyBorder="1"/>
    <xf numFmtId="0" fontId="1" fillId="2" borderId="13" xfId="1" applyFill="1" applyBorder="1"/>
    <xf numFmtId="0" fontId="1" fillId="2" borderId="14" xfId="1" applyFill="1" applyBorder="1"/>
    <xf numFmtId="0" fontId="1" fillId="2" borderId="15" xfId="1" applyFill="1" applyBorder="1"/>
    <xf numFmtId="0" fontId="1" fillId="0" borderId="14" xfId="1" applyBorder="1" applyAlignment="1"/>
    <xf numFmtId="0" fontId="1" fillId="0" borderId="16" xfId="1" applyBorder="1" applyAlignment="1"/>
    <xf numFmtId="0" fontId="1" fillId="0" borderId="16" xfId="1" applyBorder="1"/>
    <xf numFmtId="0" fontId="1" fillId="0" borderId="15" xfId="1" applyBorder="1"/>
    <xf numFmtId="0" fontId="1" fillId="0" borderId="14" xfId="1" applyBorder="1"/>
    <xf numFmtId="0" fontId="1" fillId="6" borderId="16" xfId="1" applyFill="1" applyBorder="1"/>
    <xf numFmtId="0" fontId="1" fillId="2" borderId="0" xfId="1" applyFill="1" applyBorder="1"/>
    <xf numFmtId="0" fontId="1" fillId="0" borderId="17" xfId="1" applyBorder="1" applyAlignment="1"/>
    <xf numFmtId="0" fontId="1" fillId="5" borderId="16" xfId="1" applyFill="1" applyBorder="1"/>
    <xf numFmtId="0" fontId="1" fillId="7" borderId="16" xfId="1" applyFill="1" applyBorder="1"/>
    <xf numFmtId="0" fontId="1" fillId="2" borderId="17" xfId="1" applyFill="1" applyBorder="1"/>
    <xf numFmtId="0" fontId="1" fillId="8" borderId="16" xfId="1" applyFill="1" applyBorder="1"/>
    <xf numFmtId="0" fontId="1" fillId="9" borderId="16" xfId="1" applyFill="1" applyBorder="1"/>
    <xf numFmtId="0" fontId="1" fillId="2" borderId="18" xfId="1" applyFill="1" applyBorder="1"/>
    <xf numFmtId="0" fontId="1" fillId="0" borderId="19" xfId="1" applyBorder="1" applyAlignment="1"/>
    <xf numFmtId="0" fontId="1" fillId="0" borderId="19" xfId="1" applyBorder="1"/>
    <xf numFmtId="0" fontId="1" fillId="0" borderId="18" xfId="1" applyBorder="1"/>
    <xf numFmtId="0" fontId="1" fillId="0" borderId="17" xfId="1" applyBorder="1"/>
    <xf numFmtId="0" fontId="1" fillId="10" borderId="19" xfId="1" applyFill="1" applyBorder="1"/>
    <xf numFmtId="0" fontId="1" fillId="7" borderId="1" xfId="1" applyFill="1" applyBorder="1"/>
    <xf numFmtId="0" fontId="1" fillId="11" borderId="7" xfId="1" applyFill="1" applyBorder="1"/>
    <xf numFmtId="0" fontId="1" fillId="11" borderId="20" xfId="1" applyFill="1" applyBorder="1"/>
    <xf numFmtId="0" fontId="1" fillId="11" borderId="21" xfId="1" applyFill="1" applyBorder="1"/>
    <xf numFmtId="0" fontId="1" fillId="11" borderId="13" xfId="1" applyFill="1" applyBorder="1"/>
    <xf numFmtId="0" fontId="1" fillId="11" borderId="9" xfId="1" applyFill="1" applyBorder="1"/>
    <xf numFmtId="0" fontId="1" fillId="0" borderId="22" xfId="1" applyFill="1" applyBorder="1"/>
    <xf numFmtId="0" fontId="1" fillId="0" borderId="23" xfId="1" applyFill="1" applyBorder="1"/>
    <xf numFmtId="0" fontId="1" fillId="0" borderId="24" xfId="1" applyFill="1" applyBorder="1"/>
    <xf numFmtId="0" fontId="1" fillId="0" borderId="25" xfId="1" applyFill="1" applyBorder="1"/>
    <xf numFmtId="0" fontId="1" fillId="0" borderId="26" xfId="1" applyBorder="1"/>
    <xf numFmtId="0" fontId="1" fillId="0" borderId="2" xfId="1" applyBorder="1"/>
    <xf numFmtId="0" fontId="1" fillId="0" borderId="27" xfId="1" applyBorder="1"/>
    <xf numFmtId="0" fontId="1" fillId="0" borderId="28" xfId="1" applyBorder="1"/>
    <xf numFmtId="0" fontId="1" fillId="0" borderId="29" xfId="1" applyBorder="1"/>
    <xf numFmtId="0" fontId="1" fillId="0" borderId="30" xfId="1" applyBorder="1"/>
    <xf numFmtId="0" fontId="1" fillId="0" borderId="31" xfId="1" applyBorder="1"/>
    <xf numFmtId="0" fontId="1" fillId="0" borderId="32" xfId="1" applyBorder="1"/>
    <xf numFmtId="0" fontId="1" fillId="9" borderId="6" xfId="1" applyFill="1" applyBorder="1"/>
    <xf numFmtId="0" fontId="1" fillId="9" borderId="0" xfId="1" applyFill="1" applyBorder="1"/>
    <xf numFmtId="0" fontId="1" fillId="0" borderId="7" xfId="1" applyBorder="1" applyAlignment="1"/>
    <xf numFmtId="0" fontId="1" fillId="0" borderId="0" xfId="1" applyFill="1" applyBorder="1" applyAlignment="1"/>
    <xf numFmtId="0" fontId="1" fillId="0" borderId="12" xfId="1" applyFill="1" applyBorder="1" applyAlignment="1"/>
    <xf numFmtId="0" fontId="1" fillId="6" borderId="5" xfId="1" applyFill="1" applyBorder="1"/>
    <xf numFmtId="0" fontId="1" fillId="6" borderId="14" xfId="1" applyFill="1" applyBorder="1"/>
    <xf numFmtId="0" fontId="1" fillId="5" borderId="14" xfId="1" applyFill="1" applyBorder="1"/>
    <xf numFmtId="0" fontId="1" fillId="7" borderId="14" xfId="1" applyFill="1" applyBorder="1"/>
    <xf numFmtId="0" fontId="1" fillId="8" borderId="14" xfId="1" applyFill="1" applyBorder="1"/>
    <xf numFmtId="0" fontId="1" fillId="9" borderId="14" xfId="1" applyFill="1" applyBorder="1"/>
    <xf numFmtId="0" fontId="1" fillId="10" borderId="17" xfId="1" applyFill="1" applyBorder="1"/>
    <xf numFmtId="0" fontId="1" fillId="2" borderId="0" xfId="1" applyFill="1" applyBorder="1" applyAlignment="1"/>
    <xf numFmtId="0" fontId="1" fillId="0" borderId="0" xfId="1" applyAlignment="1">
      <alignment horizontal="center"/>
    </xf>
    <xf numFmtId="0" fontId="2" fillId="0" borderId="0" xfId="1" applyFont="1" applyFill="1" applyAlignment="1"/>
    <xf numFmtId="0" fontId="1" fillId="3" borderId="3" xfId="1" applyFill="1" applyBorder="1"/>
    <xf numFmtId="0" fontId="1" fillId="0" borderId="0" xfId="1" applyAlignment="1">
      <alignment horizontal="left"/>
    </xf>
    <xf numFmtId="0" fontId="1" fillId="11" borderId="4" xfId="1" applyFill="1" applyBorder="1"/>
    <xf numFmtId="0" fontId="1" fillId="0" borderId="18" xfId="1" applyBorder="1" applyAlignment="1"/>
    <xf numFmtId="0" fontId="1" fillId="0" borderId="12" xfId="1" applyBorder="1" applyAlignment="1"/>
    <xf numFmtId="0" fontId="1" fillId="0" borderId="33" xfId="1" applyBorder="1" applyAlignment="1">
      <alignment horizontal="center"/>
    </xf>
    <xf numFmtId="0" fontId="1" fillId="0" borderId="34" xfId="1" applyBorder="1"/>
    <xf numFmtId="0" fontId="1" fillId="0" borderId="35" xfId="1" applyBorder="1" applyAlignment="1"/>
    <xf numFmtId="0" fontId="1" fillId="0" borderId="36" xfId="1" applyBorder="1" applyAlignment="1"/>
    <xf numFmtId="0" fontId="1" fillId="0" borderId="22" xfId="1" applyBorder="1" applyAlignment="1"/>
    <xf numFmtId="0" fontId="1" fillId="0" borderId="37" xfId="1" applyBorder="1" applyAlignment="1"/>
    <xf numFmtId="0" fontId="1" fillId="0" borderId="26" xfId="1" applyBorder="1" applyAlignment="1">
      <alignment horizontal="center"/>
    </xf>
    <xf numFmtId="0" fontId="1" fillId="0" borderId="38" xfId="1" applyBorder="1"/>
    <xf numFmtId="0" fontId="1" fillId="0" borderId="39" xfId="1" applyBorder="1" applyAlignment="1"/>
    <xf numFmtId="0" fontId="1" fillId="0" borderId="38" xfId="1" applyBorder="1" applyAlignment="1"/>
    <xf numFmtId="0" fontId="1" fillId="0" borderId="29" xfId="1" applyBorder="1" applyAlignment="1">
      <alignment horizontal="center"/>
    </xf>
    <xf numFmtId="0" fontId="1" fillId="0" borderId="41" xfId="1" applyBorder="1" applyAlignment="1"/>
    <xf numFmtId="0" fontId="1" fillId="0" borderId="40" xfId="1" applyBorder="1" applyAlignment="1"/>
    <xf numFmtId="0" fontId="1" fillId="0" borderId="0" xfId="1" applyFont="1" applyAlignment="1">
      <alignment horizontal="center"/>
    </xf>
    <xf numFmtId="0" fontId="1" fillId="0" borderId="0" xfId="1" applyFont="1" applyBorder="1" applyAlignment="1"/>
    <xf numFmtId="0" fontId="1" fillId="0" borderId="0" xfId="1" applyFont="1" applyAlignment="1"/>
    <xf numFmtId="0" fontId="4" fillId="0" borderId="0" xfId="1" applyFont="1"/>
    <xf numFmtId="0" fontId="1" fillId="0" borderId="13" xfId="1" applyBorder="1" applyAlignment="1"/>
    <xf numFmtId="0" fontId="4" fillId="0" borderId="5" xfId="1" applyFont="1" applyBorder="1"/>
    <xf numFmtId="0" fontId="4" fillId="0" borderId="14" xfId="1" applyFont="1" applyBorder="1"/>
    <xf numFmtId="0" fontId="4" fillId="0" borderId="17" xfId="1" applyFont="1" applyBorder="1"/>
    <xf numFmtId="0" fontId="1" fillId="6" borderId="17" xfId="1" applyFill="1" applyBorder="1"/>
    <xf numFmtId="0" fontId="1" fillId="5" borderId="19" xfId="1" applyFill="1" applyBorder="1"/>
    <xf numFmtId="0" fontId="1" fillId="7" borderId="19" xfId="1" applyFill="1" applyBorder="1"/>
    <xf numFmtId="0" fontId="1" fillId="8" borderId="19" xfId="1" applyFill="1" applyBorder="1"/>
    <xf numFmtId="0" fontId="1" fillId="12" borderId="16" xfId="1" applyFill="1" applyBorder="1"/>
    <xf numFmtId="0" fontId="1" fillId="0" borderId="1" xfId="1" applyBorder="1" applyAlignment="1">
      <alignment horizontal="center"/>
    </xf>
    <xf numFmtId="0" fontId="4" fillId="0" borderId="1" xfId="1" applyFont="1" applyBorder="1"/>
    <xf numFmtId="0" fontId="1" fillId="9" borderId="10" xfId="1" applyFill="1" applyBorder="1"/>
    <xf numFmtId="0" fontId="1" fillId="0" borderId="0" xfId="1" applyAlignment="1">
      <alignment shrinkToFit="1"/>
    </xf>
    <xf numFmtId="2" fontId="1" fillId="0" borderId="0" xfId="1" applyNumberFormat="1"/>
    <xf numFmtId="0" fontId="1" fillId="0" borderId="20" xfId="1" applyFill="1" applyBorder="1" applyAlignment="1">
      <alignment horizontal="center" textRotation="90" shrinkToFit="1"/>
    </xf>
    <xf numFmtId="0" fontId="1" fillId="0" borderId="0" xfId="1" applyFill="1" applyBorder="1" applyAlignment="1">
      <alignment horizontal="center" textRotation="90"/>
    </xf>
    <xf numFmtId="0" fontId="1" fillId="0" borderId="6" xfId="1" applyFill="1" applyBorder="1" applyAlignment="1">
      <alignment horizontal="left" shrinkToFit="1"/>
    </xf>
    <xf numFmtId="0" fontId="3" fillId="0" borderId="20" xfId="1" applyFont="1" applyFill="1" applyBorder="1" applyAlignment="1">
      <alignment horizontal="center" vertical="center" shrinkToFit="1"/>
    </xf>
    <xf numFmtId="0" fontId="1" fillId="0" borderId="1" xfId="1" applyBorder="1" applyAlignment="1">
      <alignment shrinkToFit="1"/>
    </xf>
    <xf numFmtId="0" fontId="1" fillId="5" borderId="42" xfId="1" applyFill="1" applyBorder="1" applyAlignment="1">
      <alignment horizontal="center" shrinkToFit="1"/>
    </xf>
    <xf numFmtId="0" fontId="1" fillId="2" borderId="8" xfId="1" applyFill="1" applyBorder="1" applyAlignment="1">
      <alignment horizontal="right" shrinkToFit="1"/>
    </xf>
    <xf numFmtId="0" fontId="1" fillId="0" borderId="33" xfId="1" applyFill="1" applyBorder="1" applyAlignment="1">
      <alignment shrinkToFit="1"/>
    </xf>
    <xf numFmtId="0" fontId="1" fillId="2" borderId="15" xfId="1" applyFill="1" applyBorder="1" applyAlignment="1">
      <alignment horizontal="right" shrinkToFit="1"/>
    </xf>
    <xf numFmtId="0" fontId="1" fillId="0" borderId="26" xfId="1" applyFill="1" applyBorder="1" applyAlignment="1">
      <alignment shrinkToFit="1"/>
    </xf>
    <xf numFmtId="0" fontId="1" fillId="2" borderId="18" xfId="1" applyFill="1" applyBorder="1" applyAlignment="1">
      <alignment horizontal="right" shrinkToFit="1"/>
    </xf>
    <xf numFmtId="0" fontId="1" fillId="0" borderId="20" xfId="1" applyBorder="1" applyAlignment="1">
      <alignment shrinkToFit="1"/>
    </xf>
    <xf numFmtId="0" fontId="1" fillId="0" borderId="0" xfId="1" applyAlignment="1">
      <alignment horizontal="right" shrinkToFit="1"/>
    </xf>
    <xf numFmtId="0" fontId="1" fillId="0" borderId="0" xfId="1" applyBorder="1" applyAlignment="1">
      <alignment shrinkToFit="1"/>
    </xf>
    <xf numFmtId="0" fontId="8" fillId="0" borderId="0" xfId="1" applyFont="1"/>
    <xf numFmtId="0" fontId="10" fillId="0" borderId="0" xfId="1" applyFont="1" applyAlignment="1">
      <alignment horizontal="center"/>
    </xf>
    <xf numFmtId="0" fontId="1" fillId="0" borderId="0" xfId="1" applyFont="1" applyFill="1" applyBorder="1" applyAlignment="1">
      <alignment horizontal="center" vertical="center"/>
    </xf>
    <xf numFmtId="0" fontId="8" fillId="0" borderId="0" xfId="1" applyFont="1" applyAlignment="1"/>
    <xf numFmtId="0" fontId="1" fillId="13" borderId="0" xfId="1" applyFill="1" applyBorder="1" applyAlignment="1">
      <alignment horizontal="center" shrinkToFit="1"/>
    </xf>
    <xf numFmtId="2" fontId="1" fillId="13" borderId="0" xfId="1" applyNumberFormat="1" applyFill="1" applyBorder="1" applyAlignment="1">
      <alignment shrinkToFit="1"/>
    </xf>
    <xf numFmtId="0" fontId="1" fillId="13" borderId="0" xfId="1" applyFill="1" applyBorder="1"/>
    <xf numFmtId="0" fontId="3" fillId="0" borderId="13" xfId="1" applyFont="1" applyBorder="1" applyAlignment="1">
      <alignment horizontal="center"/>
    </xf>
    <xf numFmtId="0" fontId="3" fillId="0" borderId="9" xfId="1" applyFont="1" applyBorder="1" applyAlignment="1">
      <alignment horizontal="center"/>
    </xf>
    <xf numFmtId="0" fontId="3" fillId="0" borderId="8" xfId="1" applyFont="1" applyBorder="1" applyAlignment="1">
      <alignment horizontal="center"/>
    </xf>
    <xf numFmtId="0" fontId="5" fillId="0" borderId="5" xfId="1" applyFont="1" applyBorder="1" applyAlignment="1">
      <alignment horizontal="center" textRotation="90"/>
    </xf>
    <xf numFmtId="0" fontId="1" fillId="0" borderId="14" xfId="1" applyBorder="1" applyAlignment="1">
      <alignment horizontal="center" textRotation="90"/>
    </xf>
    <xf numFmtId="0" fontId="1" fillId="0" borderId="17" xfId="1" applyBorder="1" applyAlignment="1">
      <alignment horizontal="center" textRotation="90"/>
    </xf>
    <xf numFmtId="0" fontId="6" fillId="0" borderId="5" xfId="1" applyFont="1" applyBorder="1" applyAlignment="1">
      <alignment horizontal="center" textRotation="90"/>
    </xf>
    <xf numFmtId="0" fontId="1" fillId="0" borderId="14" xfId="1" applyBorder="1" applyAlignment="1">
      <alignment horizontal="center"/>
    </xf>
    <xf numFmtId="0" fontId="1" fillId="0" borderId="17" xfId="1" applyBorder="1" applyAlignment="1">
      <alignment horizontal="center"/>
    </xf>
    <xf numFmtId="0" fontId="7" fillId="0" borderId="5" xfId="1" applyFont="1" applyBorder="1" applyAlignment="1">
      <alignment horizontal="center" textRotation="90"/>
    </xf>
    <xf numFmtId="0" fontId="1" fillId="0" borderId="5" xfId="1" applyBorder="1" applyAlignment="1">
      <alignment horizontal="center" textRotation="90"/>
    </xf>
    <xf numFmtId="0" fontId="1" fillId="0" borderId="5" xfId="1" applyBorder="1" applyAlignment="1">
      <alignment horizontal="center"/>
    </xf>
    <xf numFmtId="0" fontId="9" fillId="0" borderId="0" xfId="1" applyFont="1" applyAlignment="1">
      <alignment vertical="center" textRotation="255"/>
    </xf>
    <xf numFmtId="0" fontId="1" fillId="6" borderId="8" xfId="1" applyFont="1" applyFill="1" applyBorder="1" applyAlignment="1">
      <alignment horizontal="left" vertical="center"/>
    </xf>
    <xf numFmtId="0" fontId="1" fillId="6" borderId="15" xfId="1" applyFont="1" applyFill="1" applyBorder="1" applyAlignment="1">
      <alignment horizontal="left" vertical="center"/>
    </xf>
    <xf numFmtId="0" fontId="1" fillId="6" borderId="18" xfId="1" applyFont="1" applyFill="1" applyBorder="1" applyAlignment="1">
      <alignment horizontal="left" vertical="center"/>
    </xf>
    <xf numFmtId="0" fontId="1" fillId="6" borderId="9" xfId="1" applyFont="1" applyFill="1" applyBorder="1" applyAlignment="1">
      <alignment horizontal="right" vertical="center"/>
    </xf>
    <xf numFmtId="0" fontId="1" fillId="6" borderId="16" xfId="1" applyFont="1" applyFill="1" applyBorder="1" applyAlignment="1">
      <alignment horizontal="right" vertical="center"/>
    </xf>
    <xf numFmtId="0" fontId="1" fillId="6" borderId="19" xfId="1" applyFont="1" applyFill="1" applyBorder="1" applyAlignment="1">
      <alignment horizontal="right" vertical="center"/>
    </xf>
    <xf numFmtId="0" fontId="1" fillId="6" borderId="8" xfId="1" applyFont="1" applyFill="1" applyBorder="1" applyAlignment="1">
      <alignment horizontal="center" vertical="center"/>
    </xf>
    <xf numFmtId="0" fontId="1" fillId="6" borderId="9" xfId="1" applyFont="1" applyFill="1" applyBorder="1" applyAlignment="1">
      <alignment horizontal="center" vertical="center"/>
    </xf>
    <xf numFmtId="0" fontId="1" fillId="6" borderId="15" xfId="1" applyFont="1" applyFill="1" applyBorder="1" applyAlignment="1">
      <alignment horizontal="center" vertical="center"/>
    </xf>
    <xf numFmtId="0" fontId="1" fillId="6" borderId="16" xfId="1" applyFont="1" applyFill="1" applyBorder="1" applyAlignment="1">
      <alignment horizontal="center" vertical="center"/>
    </xf>
    <xf numFmtId="0" fontId="1" fillId="6" borderId="18" xfId="1" applyFont="1" applyFill="1" applyBorder="1" applyAlignment="1">
      <alignment horizontal="center" vertical="center"/>
    </xf>
    <xf numFmtId="0" fontId="1" fillId="6" borderId="19" xfId="1" applyFont="1" applyFill="1" applyBorder="1" applyAlignment="1">
      <alignment horizontal="center" vertical="center"/>
    </xf>
    <xf numFmtId="0" fontId="3" fillId="6" borderId="8" xfId="1" applyFont="1" applyFill="1" applyBorder="1" applyAlignment="1">
      <alignment horizontal="center" vertical="center"/>
    </xf>
    <xf numFmtId="0" fontId="3" fillId="6" borderId="9" xfId="1" applyFont="1" applyFill="1" applyBorder="1" applyAlignment="1">
      <alignment horizontal="center" vertical="center"/>
    </xf>
    <xf numFmtId="0" fontId="3" fillId="6" borderId="15" xfId="1" applyFont="1" applyFill="1" applyBorder="1" applyAlignment="1">
      <alignment horizontal="center" vertical="center"/>
    </xf>
    <xf numFmtId="0" fontId="3" fillId="6" borderId="16" xfId="1" applyFont="1" applyFill="1" applyBorder="1" applyAlignment="1">
      <alignment horizontal="center" vertical="center"/>
    </xf>
    <xf numFmtId="0" fontId="3" fillId="6" borderId="18" xfId="1" applyFont="1" applyFill="1" applyBorder="1" applyAlignment="1">
      <alignment horizontal="center" vertical="center"/>
    </xf>
    <xf numFmtId="0" fontId="3" fillId="6" borderId="19" xfId="1" applyFont="1" applyFill="1" applyBorder="1" applyAlignment="1">
      <alignment horizontal="center" vertical="center"/>
    </xf>
  </cellXfs>
  <cellStyles count="3">
    <cellStyle name="Normal" xfId="0" builtinId="0"/>
    <cellStyle name="Normal 2" xfId="1"/>
    <cellStyle name="Percent 2" xfId="2"/>
  </cellStyles>
  <dxfs count="462">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44"/>
        </patternFill>
      </fill>
    </dxf>
    <dxf>
      <fill>
        <patternFill>
          <bgColor indexed="44"/>
        </patternFill>
      </fill>
    </dxf>
    <dxf>
      <fill>
        <patternFill>
          <bgColor indexed="44"/>
        </patternFill>
      </fill>
    </dxf>
    <dxf>
      <fill>
        <patternFill>
          <bgColor indexed="44"/>
        </patternFill>
      </fill>
    </dxf>
    <dxf>
      <fill>
        <patternFill>
          <bgColor indexed="44"/>
        </patternFill>
      </fill>
    </dxf>
    <dxf>
      <fill>
        <patternFill>
          <bgColor indexed="44"/>
        </patternFill>
      </fill>
    </dxf>
    <dxf>
      <fill>
        <patternFill>
          <bgColor indexed="44"/>
        </patternFill>
      </fill>
    </dxf>
    <dxf>
      <fill>
        <patternFill>
          <bgColor indexed="44"/>
        </patternFill>
      </fill>
    </dxf>
    <dxf>
      <fill>
        <patternFill>
          <bgColor indexed="44"/>
        </patternFill>
      </fill>
    </dxf>
    <dxf>
      <fill>
        <patternFill>
          <bgColor indexed="44"/>
        </patternFill>
      </fill>
    </dxf>
    <dxf>
      <fill>
        <patternFill>
          <bgColor indexed="44"/>
        </patternFill>
      </fill>
    </dxf>
    <dxf>
      <fill>
        <patternFill>
          <bgColor indexed="44"/>
        </patternFill>
      </fill>
    </dxf>
    <dxf>
      <fill>
        <patternFill>
          <bgColor indexed="44"/>
        </patternFill>
      </fill>
    </dxf>
    <dxf>
      <fill>
        <patternFill>
          <bgColor indexed="44"/>
        </patternFill>
      </fill>
    </dxf>
    <dxf>
      <fill>
        <patternFill>
          <bgColor indexed="44"/>
        </patternFill>
      </fill>
    </dxf>
    <dxf>
      <fill>
        <patternFill>
          <bgColor indexed="44"/>
        </patternFill>
      </fill>
    </dxf>
    <dxf>
      <fill>
        <patternFill>
          <bgColor indexed="44"/>
        </patternFill>
      </fill>
    </dxf>
    <dxf>
      <fill>
        <patternFill>
          <bgColor indexed="44"/>
        </patternFill>
      </fill>
    </dxf>
    <dxf>
      <fill>
        <patternFill>
          <bgColor indexed="44"/>
        </patternFill>
      </fill>
    </dxf>
    <dxf>
      <fill>
        <patternFill>
          <bgColor indexed="44"/>
        </patternFill>
      </fill>
    </dxf>
    <dxf>
      <fill>
        <patternFill>
          <bgColor indexed="31"/>
        </patternFill>
      </fill>
    </dxf>
    <dxf>
      <fill>
        <patternFill>
          <bgColor indexed="47"/>
        </patternFill>
      </fill>
    </dxf>
    <dxf>
      <fill>
        <patternFill>
          <bgColor indexed="43"/>
        </patternFill>
      </fill>
    </dxf>
    <dxf>
      <fill>
        <patternFill>
          <bgColor indexed="9"/>
        </patternFill>
      </fill>
    </dxf>
    <dxf>
      <font>
        <strike/>
        <condense val="0"/>
        <extend val="0"/>
        <color indexed="10"/>
      </font>
    </dxf>
    <dxf>
      <fill>
        <patternFill>
          <bgColor indexed="43"/>
        </patternFill>
      </fill>
    </dxf>
    <dxf>
      <fill>
        <patternFill>
          <bgColor indexed="44"/>
        </patternFill>
      </fill>
    </dxf>
    <dxf>
      <font>
        <strike/>
        <condense val="0"/>
        <extend val="0"/>
        <color indexed="10"/>
      </font>
    </dxf>
    <dxf>
      <fill>
        <patternFill>
          <bgColor indexed="43"/>
        </patternFill>
      </fill>
    </dxf>
    <dxf>
      <fill>
        <patternFill>
          <bgColor indexed="44"/>
        </patternFill>
      </fill>
    </dxf>
    <dxf>
      <font>
        <strike/>
        <condense val="0"/>
        <extend val="0"/>
        <color indexed="10"/>
      </font>
    </dxf>
    <dxf>
      <fill>
        <patternFill>
          <bgColor indexed="43"/>
        </patternFill>
      </fill>
    </dxf>
    <dxf>
      <fill>
        <patternFill>
          <bgColor indexed="44"/>
        </patternFill>
      </fill>
    </dxf>
    <dxf>
      <font>
        <strike/>
        <condense val="0"/>
        <extend val="0"/>
        <color indexed="10"/>
      </font>
    </dxf>
    <dxf>
      <fill>
        <patternFill>
          <bgColor indexed="43"/>
        </patternFill>
      </fill>
    </dxf>
    <dxf>
      <fill>
        <patternFill>
          <bgColor indexed="44"/>
        </patternFill>
      </fill>
    </dxf>
    <dxf>
      <font>
        <strike/>
        <condense val="0"/>
        <extend val="0"/>
        <color indexed="10"/>
      </font>
    </dxf>
    <dxf>
      <fill>
        <patternFill>
          <bgColor indexed="43"/>
        </patternFill>
      </fill>
    </dxf>
    <dxf>
      <fill>
        <patternFill>
          <bgColor indexed="44"/>
        </patternFill>
      </fill>
    </dxf>
    <dxf>
      <fill>
        <patternFill>
          <bgColor indexed="43"/>
        </patternFill>
      </fill>
    </dxf>
    <dxf>
      <fill>
        <patternFill>
          <bgColor indexed="44"/>
        </patternFill>
      </fill>
    </dxf>
    <dxf>
      <font>
        <strike/>
        <condense val="0"/>
        <extend val="0"/>
        <color indexed="10"/>
      </font>
    </dxf>
    <dxf>
      <fill>
        <patternFill>
          <bgColor indexed="43"/>
        </patternFill>
      </fill>
    </dxf>
    <dxf>
      <fill>
        <patternFill>
          <bgColor indexed="44"/>
        </patternFill>
      </fill>
    </dxf>
    <dxf>
      <font>
        <strike/>
        <condense val="0"/>
        <extend val="0"/>
        <color indexed="10"/>
      </font>
    </dxf>
    <dxf>
      <fill>
        <patternFill>
          <bgColor indexed="43"/>
        </patternFill>
      </fill>
    </dxf>
    <dxf>
      <fill>
        <patternFill>
          <bgColor indexed="44"/>
        </patternFill>
      </fill>
    </dxf>
    <dxf>
      <font>
        <strike/>
        <condense val="0"/>
        <extend val="0"/>
        <color indexed="10"/>
      </font>
    </dxf>
    <dxf>
      <fill>
        <patternFill>
          <bgColor indexed="43"/>
        </patternFill>
      </fill>
    </dxf>
    <dxf>
      <fill>
        <patternFill>
          <bgColor indexed="44"/>
        </patternFill>
      </fill>
    </dxf>
    <dxf>
      <font>
        <strike/>
        <condense val="0"/>
        <extend val="0"/>
        <color indexed="10"/>
      </font>
    </dxf>
    <dxf>
      <fill>
        <patternFill>
          <bgColor indexed="43"/>
        </patternFill>
      </fill>
    </dxf>
    <dxf>
      <fill>
        <patternFill>
          <bgColor indexed="44"/>
        </patternFill>
      </fill>
    </dxf>
    <dxf>
      <font>
        <strike/>
        <condense val="0"/>
        <extend val="0"/>
        <color indexed="10"/>
      </font>
    </dxf>
    <dxf>
      <fill>
        <patternFill>
          <bgColor indexed="43"/>
        </patternFill>
      </fill>
    </dxf>
    <dxf>
      <fill>
        <patternFill>
          <bgColor indexed="44"/>
        </patternFill>
      </fill>
    </dxf>
    <dxf>
      <fill>
        <patternFill>
          <bgColor indexed="43"/>
        </patternFill>
      </fill>
    </dxf>
    <dxf>
      <fill>
        <patternFill>
          <bgColor indexed="44"/>
        </patternFill>
      </fill>
    </dxf>
    <dxf>
      <font>
        <strike/>
        <condense val="0"/>
        <extend val="0"/>
        <color indexed="10"/>
      </font>
    </dxf>
    <dxf>
      <fill>
        <patternFill>
          <bgColor indexed="43"/>
        </patternFill>
      </fill>
    </dxf>
    <dxf>
      <fill>
        <patternFill>
          <bgColor indexed="44"/>
        </patternFill>
      </fill>
    </dxf>
    <dxf>
      <font>
        <strike/>
        <condense val="0"/>
        <extend val="0"/>
        <color indexed="10"/>
      </font>
    </dxf>
    <dxf>
      <fill>
        <patternFill>
          <bgColor indexed="43"/>
        </patternFill>
      </fill>
    </dxf>
    <dxf>
      <fill>
        <patternFill>
          <bgColor indexed="44"/>
        </patternFill>
      </fill>
    </dxf>
    <dxf>
      <font>
        <strike/>
        <condense val="0"/>
        <extend val="0"/>
        <color indexed="10"/>
      </font>
    </dxf>
    <dxf>
      <fill>
        <patternFill>
          <bgColor indexed="43"/>
        </patternFill>
      </fill>
    </dxf>
    <dxf>
      <fill>
        <patternFill>
          <bgColor indexed="44"/>
        </patternFill>
      </fill>
    </dxf>
    <dxf>
      <font>
        <strike/>
        <condense val="0"/>
        <extend val="0"/>
        <color indexed="10"/>
      </font>
    </dxf>
    <dxf>
      <fill>
        <patternFill>
          <bgColor indexed="43"/>
        </patternFill>
      </fill>
    </dxf>
    <dxf>
      <fill>
        <patternFill>
          <bgColor indexed="44"/>
        </patternFill>
      </fill>
    </dxf>
    <dxf>
      <font>
        <strike/>
        <condense val="0"/>
        <extend val="0"/>
        <color indexed="10"/>
      </font>
    </dxf>
    <dxf>
      <fill>
        <patternFill>
          <bgColor indexed="43"/>
        </patternFill>
      </fill>
    </dxf>
    <dxf>
      <fill>
        <patternFill>
          <bgColor indexed="44"/>
        </patternFill>
      </fill>
    </dxf>
    <dxf>
      <fill>
        <patternFill>
          <bgColor indexed="43"/>
        </patternFill>
      </fill>
    </dxf>
    <dxf>
      <fill>
        <patternFill>
          <bgColor indexed="44"/>
        </patternFill>
      </fill>
    </dxf>
    <dxf>
      <font>
        <strike/>
        <condense val="0"/>
        <extend val="0"/>
        <color indexed="10"/>
      </font>
    </dxf>
    <dxf>
      <fill>
        <patternFill>
          <bgColor indexed="43"/>
        </patternFill>
      </fill>
    </dxf>
    <dxf>
      <fill>
        <patternFill>
          <bgColor indexed="44"/>
        </patternFill>
      </fill>
    </dxf>
    <dxf>
      <font>
        <strike/>
        <condense val="0"/>
        <extend val="0"/>
        <color indexed="10"/>
      </font>
    </dxf>
    <dxf>
      <fill>
        <patternFill>
          <bgColor indexed="43"/>
        </patternFill>
      </fill>
    </dxf>
    <dxf>
      <fill>
        <patternFill>
          <bgColor indexed="44"/>
        </patternFill>
      </fill>
    </dxf>
    <dxf>
      <font>
        <strike/>
        <condense val="0"/>
        <extend val="0"/>
        <color indexed="10"/>
      </font>
    </dxf>
    <dxf>
      <fill>
        <patternFill>
          <bgColor indexed="43"/>
        </patternFill>
      </fill>
    </dxf>
    <dxf>
      <fill>
        <patternFill>
          <bgColor indexed="44"/>
        </patternFill>
      </fill>
    </dxf>
    <dxf>
      <font>
        <strike/>
        <condense val="0"/>
        <extend val="0"/>
        <color indexed="10"/>
      </font>
    </dxf>
    <dxf>
      <fill>
        <patternFill>
          <bgColor indexed="43"/>
        </patternFill>
      </fill>
    </dxf>
    <dxf>
      <fill>
        <patternFill>
          <bgColor indexed="44"/>
        </patternFill>
      </fill>
    </dxf>
    <dxf>
      <font>
        <strike/>
        <condense val="0"/>
        <extend val="0"/>
        <color indexed="10"/>
      </font>
    </dxf>
    <dxf>
      <fill>
        <patternFill>
          <bgColor indexed="43"/>
        </patternFill>
      </fill>
    </dxf>
    <dxf>
      <fill>
        <patternFill>
          <bgColor indexed="44"/>
        </patternFill>
      </fill>
    </dxf>
    <dxf>
      <fill>
        <patternFill>
          <bgColor indexed="43"/>
        </patternFill>
      </fill>
    </dxf>
    <dxf>
      <fill>
        <patternFill>
          <bgColor indexed="44"/>
        </patternFill>
      </fill>
    </dxf>
    <dxf>
      <font>
        <strike/>
        <condense val="0"/>
        <extend val="0"/>
        <color indexed="10"/>
      </font>
    </dxf>
    <dxf>
      <fill>
        <patternFill>
          <bgColor indexed="43"/>
        </patternFill>
      </fill>
    </dxf>
    <dxf>
      <fill>
        <patternFill>
          <bgColor indexed="44"/>
        </patternFill>
      </fill>
    </dxf>
    <dxf>
      <font>
        <strike/>
        <condense val="0"/>
        <extend val="0"/>
        <color indexed="10"/>
      </font>
    </dxf>
    <dxf>
      <fill>
        <patternFill>
          <bgColor indexed="43"/>
        </patternFill>
      </fill>
    </dxf>
    <dxf>
      <fill>
        <patternFill>
          <bgColor indexed="44"/>
        </patternFill>
      </fill>
    </dxf>
    <dxf>
      <font>
        <strike/>
        <condense val="0"/>
        <extend val="0"/>
        <color indexed="10"/>
      </font>
    </dxf>
    <dxf>
      <fill>
        <patternFill>
          <bgColor indexed="43"/>
        </patternFill>
      </fill>
    </dxf>
    <dxf>
      <fill>
        <patternFill>
          <bgColor indexed="44"/>
        </patternFill>
      </fill>
    </dxf>
    <dxf>
      <font>
        <strike/>
        <condense val="0"/>
        <extend val="0"/>
        <color indexed="10"/>
      </font>
    </dxf>
    <dxf>
      <fill>
        <patternFill>
          <bgColor indexed="43"/>
        </patternFill>
      </fill>
    </dxf>
    <dxf>
      <fill>
        <patternFill>
          <bgColor indexed="44"/>
        </patternFill>
      </fill>
    </dxf>
    <dxf>
      <font>
        <strike/>
        <condense val="0"/>
        <extend val="0"/>
        <color indexed="10"/>
      </font>
    </dxf>
    <dxf>
      <fill>
        <patternFill>
          <bgColor indexed="43"/>
        </patternFill>
      </fill>
    </dxf>
    <dxf>
      <fill>
        <patternFill>
          <bgColor indexed="44"/>
        </patternFill>
      </fill>
    </dxf>
    <dxf>
      <fill>
        <patternFill>
          <bgColor indexed="43"/>
        </patternFill>
      </fill>
    </dxf>
    <dxf>
      <fill>
        <patternFill>
          <bgColor indexed="44"/>
        </patternFill>
      </fill>
    </dxf>
    <dxf>
      <font>
        <strike/>
        <condense val="0"/>
        <extend val="0"/>
        <color indexed="10"/>
      </font>
    </dxf>
    <dxf>
      <fill>
        <patternFill>
          <bgColor indexed="43"/>
        </patternFill>
      </fill>
    </dxf>
    <dxf>
      <fill>
        <patternFill>
          <bgColor indexed="44"/>
        </patternFill>
      </fill>
    </dxf>
    <dxf>
      <font>
        <strike/>
        <condense val="0"/>
        <extend val="0"/>
        <color indexed="10"/>
      </font>
    </dxf>
    <dxf>
      <fill>
        <patternFill>
          <bgColor indexed="43"/>
        </patternFill>
      </fill>
    </dxf>
    <dxf>
      <fill>
        <patternFill>
          <bgColor indexed="44"/>
        </patternFill>
      </fill>
    </dxf>
    <dxf>
      <font>
        <strike/>
        <condense val="0"/>
        <extend val="0"/>
        <color indexed="10"/>
      </font>
    </dxf>
    <dxf>
      <fill>
        <patternFill>
          <bgColor indexed="43"/>
        </patternFill>
      </fill>
    </dxf>
    <dxf>
      <fill>
        <patternFill>
          <bgColor indexed="44"/>
        </patternFill>
      </fill>
    </dxf>
    <dxf>
      <font>
        <strike/>
        <condense val="0"/>
        <extend val="0"/>
        <color indexed="10"/>
      </font>
    </dxf>
    <dxf>
      <fill>
        <patternFill>
          <bgColor indexed="43"/>
        </patternFill>
      </fill>
    </dxf>
    <dxf>
      <fill>
        <patternFill>
          <bgColor indexed="44"/>
        </patternFill>
      </fill>
    </dxf>
    <dxf>
      <font>
        <strike/>
        <condense val="0"/>
        <extend val="0"/>
        <color indexed="10"/>
      </font>
    </dxf>
    <dxf>
      <fill>
        <patternFill>
          <bgColor indexed="43"/>
        </patternFill>
      </fill>
    </dxf>
    <dxf>
      <fill>
        <patternFill>
          <bgColor indexed="44"/>
        </patternFill>
      </fill>
    </dxf>
    <dxf>
      <fill>
        <patternFill>
          <bgColor indexed="43"/>
        </patternFill>
      </fill>
    </dxf>
    <dxf>
      <fill>
        <patternFill>
          <bgColor indexed="44"/>
        </patternFill>
      </fill>
    </dxf>
    <dxf>
      <font>
        <strike/>
        <condense val="0"/>
        <extend val="0"/>
        <color indexed="10"/>
      </font>
    </dxf>
    <dxf>
      <fill>
        <patternFill>
          <bgColor indexed="43"/>
        </patternFill>
      </fill>
    </dxf>
    <dxf>
      <fill>
        <patternFill>
          <bgColor indexed="44"/>
        </patternFill>
      </fill>
    </dxf>
    <dxf>
      <font>
        <strike/>
        <condense val="0"/>
        <extend val="0"/>
        <color indexed="10"/>
      </font>
    </dxf>
    <dxf>
      <fill>
        <patternFill>
          <bgColor indexed="43"/>
        </patternFill>
      </fill>
    </dxf>
    <dxf>
      <fill>
        <patternFill>
          <bgColor indexed="44"/>
        </patternFill>
      </fill>
    </dxf>
    <dxf>
      <font>
        <strike/>
        <condense val="0"/>
        <extend val="0"/>
        <color indexed="10"/>
      </font>
    </dxf>
    <dxf>
      <fill>
        <patternFill>
          <bgColor indexed="43"/>
        </patternFill>
      </fill>
    </dxf>
    <dxf>
      <fill>
        <patternFill>
          <bgColor indexed="44"/>
        </patternFill>
      </fill>
    </dxf>
    <dxf>
      <font>
        <strike/>
        <condense val="0"/>
        <extend val="0"/>
        <color indexed="10"/>
      </font>
    </dxf>
    <dxf>
      <fill>
        <patternFill>
          <bgColor indexed="43"/>
        </patternFill>
      </fill>
    </dxf>
    <dxf>
      <fill>
        <patternFill>
          <bgColor indexed="44"/>
        </patternFill>
      </fill>
    </dxf>
    <dxf>
      <font>
        <strike/>
        <condense val="0"/>
        <extend val="0"/>
        <color indexed="10"/>
      </font>
    </dxf>
    <dxf>
      <fill>
        <patternFill>
          <bgColor indexed="43"/>
        </patternFill>
      </fill>
    </dxf>
    <dxf>
      <fill>
        <patternFill>
          <bgColor indexed="44"/>
        </patternFill>
      </fill>
    </dxf>
    <dxf>
      <fill>
        <patternFill>
          <bgColor indexed="43"/>
        </patternFill>
      </fill>
    </dxf>
    <dxf>
      <fill>
        <patternFill>
          <bgColor indexed="44"/>
        </patternFill>
      </fill>
    </dxf>
    <dxf>
      <font>
        <strike/>
        <condense val="0"/>
        <extend val="0"/>
        <color indexed="10"/>
      </font>
    </dxf>
    <dxf>
      <fill>
        <patternFill>
          <bgColor indexed="43"/>
        </patternFill>
      </fill>
    </dxf>
    <dxf>
      <fill>
        <patternFill>
          <bgColor indexed="44"/>
        </patternFill>
      </fill>
    </dxf>
    <dxf>
      <font>
        <strike/>
        <condense val="0"/>
        <extend val="0"/>
        <color indexed="10"/>
      </font>
    </dxf>
    <dxf>
      <fill>
        <patternFill>
          <bgColor indexed="43"/>
        </patternFill>
      </fill>
    </dxf>
    <dxf>
      <fill>
        <patternFill>
          <bgColor indexed="44"/>
        </patternFill>
      </fill>
    </dxf>
    <dxf>
      <font>
        <strike/>
        <condense val="0"/>
        <extend val="0"/>
        <color indexed="10"/>
      </font>
    </dxf>
    <dxf>
      <fill>
        <patternFill>
          <bgColor indexed="43"/>
        </patternFill>
      </fill>
    </dxf>
    <dxf>
      <fill>
        <patternFill>
          <bgColor indexed="44"/>
        </patternFill>
      </fill>
    </dxf>
    <dxf>
      <font>
        <strike/>
        <condense val="0"/>
        <extend val="0"/>
        <color indexed="10"/>
      </font>
    </dxf>
    <dxf>
      <fill>
        <patternFill>
          <bgColor indexed="43"/>
        </patternFill>
      </fill>
    </dxf>
    <dxf>
      <fill>
        <patternFill>
          <bgColor indexed="44"/>
        </patternFill>
      </fill>
    </dxf>
    <dxf>
      <font>
        <strike/>
        <condense val="0"/>
        <extend val="0"/>
        <color indexed="10"/>
      </font>
    </dxf>
    <dxf>
      <fill>
        <patternFill>
          <bgColor indexed="43"/>
        </patternFill>
      </fill>
    </dxf>
    <dxf>
      <fill>
        <patternFill>
          <bgColor indexed="44"/>
        </patternFill>
      </fill>
    </dxf>
    <dxf>
      <fill>
        <patternFill>
          <bgColor indexed="43"/>
        </patternFill>
      </fill>
    </dxf>
    <dxf>
      <fill>
        <patternFill>
          <bgColor indexed="44"/>
        </patternFill>
      </fill>
    </dxf>
    <dxf>
      <font>
        <strike/>
        <condense val="0"/>
        <extend val="0"/>
        <color indexed="10"/>
      </font>
    </dxf>
    <dxf>
      <fill>
        <patternFill>
          <bgColor indexed="43"/>
        </patternFill>
      </fill>
    </dxf>
    <dxf>
      <fill>
        <patternFill>
          <bgColor indexed="44"/>
        </patternFill>
      </fill>
    </dxf>
    <dxf>
      <font>
        <strike/>
        <condense val="0"/>
        <extend val="0"/>
        <color indexed="10"/>
      </font>
    </dxf>
    <dxf>
      <fill>
        <patternFill>
          <bgColor indexed="43"/>
        </patternFill>
      </fill>
    </dxf>
    <dxf>
      <fill>
        <patternFill>
          <bgColor indexed="44"/>
        </patternFill>
      </fill>
    </dxf>
    <dxf>
      <font>
        <strike/>
        <condense val="0"/>
        <extend val="0"/>
        <color indexed="10"/>
      </font>
    </dxf>
    <dxf>
      <fill>
        <patternFill>
          <bgColor indexed="43"/>
        </patternFill>
      </fill>
    </dxf>
    <dxf>
      <fill>
        <patternFill>
          <bgColor indexed="44"/>
        </patternFill>
      </fill>
    </dxf>
    <dxf>
      <font>
        <strike/>
        <condense val="0"/>
        <extend val="0"/>
        <color indexed="10"/>
      </font>
    </dxf>
    <dxf>
      <fill>
        <patternFill>
          <bgColor indexed="43"/>
        </patternFill>
      </fill>
    </dxf>
    <dxf>
      <fill>
        <patternFill>
          <bgColor indexed="44"/>
        </patternFill>
      </fill>
    </dxf>
    <dxf>
      <font>
        <strike/>
        <condense val="0"/>
        <extend val="0"/>
        <color indexed="10"/>
      </font>
    </dxf>
    <dxf>
      <fill>
        <patternFill>
          <bgColor indexed="43"/>
        </patternFill>
      </fill>
    </dxf>
    <dxf>
      <fill>
        <patternFill>
          <bgColor indexed="44"/>
        </patternFill>
      </fill>
    </dxf>
    <dxf>
      <fill>
        <patternFill>
          <bgColor indexed="43"/>
        </patternFill>
      </fill>
    </dxf>
    <dxf>
      <fill>
        <patternFill>
          <bgColor indexed="44"/>
        </patternFill>
      </fill>
    </dxf>
    <dxf>
      <font>
        <strike/>
        <condense val="0"/>
        <extend val="0"/>
        <color indexed="10"/>
      </font>
    </dxf>
    <dxf>
      <fill>
        <patternFill>
          <bgColor indexed="43"/>
        </patternFill>
      </fill>
    </dxf>
    <dxf>
      <fill>
        <patternFill>
          <bgColor indexed="44"/>
        </patternFill>
      </fill>
    </dxf>
    <dxf>
      <font>
        <strike/>
        <condense val="0"/>
        <extend val="0"/>
        <color indexed="10"/>
      </font>
    </dxf>
    <dxf>
      <fill>
        <patternFill>
          <bgColor indexed="43"/>
        </patternFill>
      </fill>
    </dxf>
    <dxf>
      <fill>
        <patternFill>
          <bgColor indexed="44"/>
        </patternFill>
      </fill>
    </dxf>
    <dxf>
      <font>
        <strike/>
        <condense val="0"/>
        <extend val="0"/>
        <color indexed="10"/>
      </font>
    </dxf>
    <dxf>
      <fill>
        <patternFill>
          <bgColor indexed="43"/>
        </patternFill>
      </fill>
    </dxf>
    <dxf>
      <fill>
        <patternFill>
          <bgColor indexed="44"/>
        </patternFill>
      </fill>
    </dxf>
    <dxf>
      <font>
        <strike/>
        <condense val="0"/>
        <extend val="0"/>
        <color indexed="10"/>
      </font>
    </dxf>
    <dxf>
      <fill>
        <patternFill>
          <bgColor indexed="43"/>
        </patternFill>
      </fill>
    </dxf>
    <dxf>
      <fill>
        <patternFill>
          <bgColor indexed="44"/>
        </patternFill>
      </fill>
    </dxf>
    <dxf>
      <font>
        <strike/>
        <condense val="0"/>
        <extend val="0"/>
        <color indexed="10"/>
      </font>
    </dxf>
    <dxf>
      <fill>
        <patternFill>
          <bgColor indexed="43"/>
        </patternFill>
      </fill>
    </dxf>
    <dxf>
      <fill>
        <patternFill>
          <bgColor indexed="44"/>
        </patternFill>
      </fill>
    </dxf>
    <dxf>
      <fill>
        <patternFill>
          <bgColor indexed="43"/>
        </patternFill>
      </fill>
    </dxf>
    <dxf>
      <fill>
        <patternFill>
          <bgColor indexed="44"/>
        </patternFill>
      </fill>
    </dxf>
    <dxf>
      <font>
        <strike/>
        <condense val="0"/>
        <extend val="0"/>
        <color indexed="10"/>
      </font>
    </dxf>
    <dxf>
      <fill>
        <patternFill>
          <bgColor indexed="43"/>
        </patternFill>
      </fill>
    </dxf>
    <dxf>
      <fill>
        <patternFill>
          <bgColor indexed="44"/>
        </patternFill>
      </fill>
    </dxf>
    <dxf>
      <font>
        <strike/>
        <condense val="0"/>
        <extend val="0"/>
        <color indexed="10"/>
      </font>
    </dxf>
    <dxf>
      <fill>
        <patternFill>
          <bgColor indexed="43"/>
        </patternFill>
      </fill>
    </dxf>
    <dxf>
      <fill>
        <patternFill>
          <bgColor indexed="44"/>
        </patternFill>
      </fill>
    </dxf>
    <dxf>
      <font>
        <strike/>
        <condense val="0"/>
        <extend val="0"/>
        <color indexed="10"/>
      </font>
    </dxf>
    <dxf>
      <fill>
        <patternFill>
          <bgColor indexed="43"/>
        </patternFill>
      </fill>
    </dxf>
    <dxf>
      <fill>
        <patternFill>
          <bgColor indexed="44"/>
        </patternFill>
      </fill>
    </dxf>
    <dxf>
      <font>
        <strike/>
        <condense val="0"/>
        <extend val="0"/>
        <color indexed="10"/>
      </font>
    </dxf>
    <dxf>
      <fill>
        <patternFill>
          <bgColor indexed="43"/>
        </patternFill>
      </fill>
    </dxf>
    <dxf>
      <fill>
        <patternFill>
          <bgColor indexed="44"/>
        </patternFill>
      </fill>
    </dxf>
    <dxf>
      <font>
        <strike/>
        <condense val="0"/>
        <extend val="0"/>
        <color indexed="10"/>
      </font>
    </dxf>
    <dxf>
      <fill>
        <patternFill>
          <bgColor indexed="43"/>
        </patternFill>
      </fill>
    </dxf>
    <dxf>
      <fill>
        <patternFill>
          <bgColor indexed="44"/>
        </patternFill>
      </fill>
    </dxf>
    <dxf>
      <fill>
        <patternFill>
          <bgColor indexed="43"/>
        </patternFill>
      </fill>
    </dxf>
    <dxf>
      <fill>
        <patternFill>
          <bgColor indexed="44"/>
        </patternFill>
      </fill>
    </dxf>
    <dxf>
      <font>
        <strike/>
        <condense val="0"/>
        <extend val="0"/>
        <color indexed="10"/>
      </font>
    </dxf>
    <dxf>
      <fill>
        <patternFill>
          <bgColor indexed="43"/>
        </patternFill>
      </fill>
    </dxf>
    <dxf>
      <fill>
        <patternFill>
          <bgColor indexed="44"/>
        </patternFill>
      </fill>
    </dxf>
    <dxf>
      <font>
        <strike/>
        <condense val="0"/>
        <extend val="0"/>
        <color indexed="10"/>
      </font>
    </dxf>
    <dxf>
      <fill>
        <patternFill>
          <bgColor indexed="43"/>
        </patternFill>
      </fill>
    </dxf>
    <dxf>
      <fill>
        <patternFill>
          <bgColor indexed="44"/>
        </patternFill>
      </fill>
    </dxf>
    <dxf>
      <font>
        <strike/>
        <condense val="0"/>
        <extend val="0"/>
        <color indexed="10"/>
      </font>
    </dxf>
    <dxf>
      <fill>
        <patternFill>
          <bgColor indexed="43"/>
        </patternFill>
      </fill>
    </dxf>
    <dxf>
      <fill>
        <patternFill>
          <bgColor indexed="44"/>
        </patternFill>
      </fill>
    </dxf>
    <dxf>
      <font>
        <strike/>
        <condense val="0"/>
        <extend val="0"/>
        <color indexed="10"/>
      </font>
    </dxf>
    <dxf>
      <fill>
        <patternFill>
          <bgColor indexed="43"/>
        </patternFill>
      </fill>
    </dxf>
    <dxf>
      <fill>
        <patternFill>
          <bgColor indexed="44"/>
        </patternFill>
      </fill>
    </dxf>
    <dxf>
      <font>
        <strike/>
        <condense val="0"/>
        <extend val="0"/>
        <color indexed="10"/>
      </font>
    </dxf>
    <dxf>
      <fill>
        <patternFill>
          <bgColor indexed="43"/>
        </patternFill>
      </fill>
    </dxf>
    <dxf>
      <fill>
        <patternFill>
          <bgColor indexed="44"/>
        </patternFill>
      </fill>
    </dxf>
    <dxf>
      <fill>
        <patternFill>
          <bgColor indexed="43"/>
        </patternFill>
      </fill>
    </dxf>
    <dxf>
      <fill>
        <patternFill>
          <bgColor indexed="44"/>
        </patternFill>
      </fill>
    </dxf>
    <dxf>
      <font>
        <strike/>
        <condense val="0"/>
        <extend val="0"/>
        <color indexed="10"/>
      </font>
    </dxf>
    <dxf>
      <fill>
        <patternFill>
          <bgColor indexed="43"/>
        </patternFill>
      </fill>
    </dxf>
    <dxf>
      <fill>
        <patternFill>
          <bgColor indexed="44"/>
        </patternFill>
      </fill>
    </dxf>
    <dxf>
      <font>
        <strike/>
        <condense val="0"/>
        <extend val="0"/>
        <color indexed="10"/>
      </font>
    </dxf>
    <dxf>
      <fill>
        <patternFill>
          <bgColor indexed="43"/>
        </patternFill>
      </fill>
    </dxf>
    <dxf>
      <fill>
        <patternFill>
          <bgColor indexed="44"/>
        </patternFill>
      </fill>
    </dxf>
    <dxf>
      <font>
        <strike/>
        <condense val="0"/>
        <extend val="0"/>
        <color indexed="10"/>
      </font>
    </dxf>
    <dxf>
      <fill>
        <patternFill>
          <bgColor indexed="43"/>
        </patternFill>
      </fill>
    </dxf>
    <dxf>
      <fill>
        <patternFill>
          <bgColor indexed="44"/>
        </patternFill>
      </fill>
    </dxf>
    <dxf>
      <font>
        <strike/>
        <condense val="0"/>
        <extend val="0"/>
        <color indexed="10"/>
      </font>
    </dxf>
    <dxf>
      <fill>
        <patternFill>
          <bgColor indexed="43"/>
        </patternFill>
      </fill>
    </dxf>
    <dxf>
      <fill>
        <patternFill>
          <bgColor indexed="44"/>
        </patternFill>
      </fill>
    </dxf>
    <dxf>
      <font>
        <strike/>
        <condense val="0"/>
        <extend val="0"/>
        <color indexed="10"/>
      </font>
    </dxf>
    <dxf>
      <fill>
        <patternFill>
          <bgColor indexed="43"/>
        </patternFill>
      </fill>
    </dxf>
    <dxf>
      <fill>
        <patternFill>
          <bgColor indexed="44"/>
        </patternFill>
      </fill>
    </dxf>
    <dxf>
      <fill>
        <patternFill>
          <bgColor indexed="43"/>
        </patternFill>
      </fill>
    </dxf>
    <dxf>
      <fill>
        <patternFill>
          <bgColor indexed="44"/>
        </patternFill>
      </fill>
    </dxf>
    <dxf>
      <fill>
        <patternFill>
          <bgColor indexed="22"/>
        </patternFill>
      </fill>
    </dxf>
    <dxf>
      <fill>
        <patternFill>
          <bgColor indexed="43"/>
        </patternFill>
      </fill>
    </dxf>
    <dxf>
      <fill>
        <patternFill>
          <bgColor indexed="22"/>
        </patternFill>
      </fill>
    </dxf>
    <dxf>
      <fill>
        <patternFill>
          <bgColor indexed="44"/>
        </patternFill>
      </fill>
    </dxf>
    <dxf>
      <fill>
        <patternFill>
          <bgColor indexed="22"/>
        </patternFill>
      </fill>
    </dxf>
    <dxf>
      <fill>
        <patternFill>
          <bgColor indexed="43"/>
        </patternFill>
      </fill>
    </dxf>
    <dxf>
      <fill>
        <patternFill>
          <bgColor indexed="22"/>
        </patternFill>
      </fill>
    </dxf>
    <dxf>
      <fill>
        <patternFill>
          <bgColor indexed="44"/>
        </patternFill>
      </fill>
    </dxf>
    <dxf>
      <fill>
        <patternFill>
          <bgColor indexed="22"/>
        </patternFill>
      </fill>
    </dxf>
    <dxf>
      <fill>
        <patternFill>
          <bgColor indexed="43"/>
        </patternFill>
      </fill>
    </dxf>
    <dxf>
      <fill>
        <patternFill>
          <bgColor indexed="22"/>
        </patternFill>
      </fill>
    </dxf>
    <dxf>
      <fill>
        <patternFill>
          <bgColor indexed="44"/>
        </patternFill>
      </fill>
    </dxf>
    <dxf>
      <fill>
        <patternFill>
          <bgColor indexed="22"/>
        </patternFill>
      </fill>
    </dxf>
    <dxf>
      <fill>
        <patternFill>
          <bgColor indexed="43"/>
        </patternFill>
      </fill>
    </dxf>
    <dxf>
      <fill>
        <patternFill>
          <bgColor indexed="22"/>
        </patternFill>
      </fill>
    </dxf>
    <dxf>
      <fill>
        <patternFill>
          <bgColor indexed="44"/>
        </patternFill>
      </fill>
    </dxf>
    <dxf>
      <fill>
        <patternFill>
          <bgColor indexed="22"/>
        </patternFill>
      </fill>
    </dxf>
    <dxf>
      <fill>
        <patternFill>
          <bgColor indexed="43"/>
        </patternFill>
      </fill>
    </dxf>
    <dxf>
      <fill>
        <patternFill>
          <bgColor indexed="22"/>
        </patternFill>
      </fill>
    </dxf>
    <dxf>
      <fill>
        <patternFill>
          <bgColor indexed="44"/>
        </patternFill>
      </fill>
    </dxf>
    <dxf>
      <fill>
        <patternFill>
          <bgColor indexed="22"/>
        </patternFill>
      </fill>
    </dxf>
    <dxf>
      <fill>
        <patternFill>
          <bgColor indexed="43"/>
        </patternFill>
      </fill>
    </dxf>
    <dxf>
      <fill>
        <patternFill>
          <bgColor indexed="22"/>
        </patternFill>
      </fill>
    </dxf>
    <dxf>
      <fill>
        <patternFill>
          <bgColor indexed="44"/>
        </patternFill>
      </fill>
    </dxf>
    <dxf>
      <fill>
        <patternFill>
          <bgColor indexed="22"/>
        </patternFill>
      </fill>
    </dxf>
    <dxf>
      <fill>
        <patternFill>
          <bgColor indexed="43"/>
        </patternFill>
      </fill>
    </dxf>
    <dxf>
      <fill>
        <patternFill>
          <bgColor indexed="22"/>
        </patternFill>
      </fill>
    </dxf>
    <dxf>
      <fill>
        <patternFill>
          <bgColor indexed="44"/>
        </patternFill>
      </fill>
    </dxf>
    <dxf>
      <fill>
        <patternFill>
          <bgColor indexed="22"/>
        </patternFill>
      </fill>
    </dxf>
    <dxf>
      <fill>
        <patternFill>
          <bgColor indexed="43"/>
        </patternFill>
      </fill>
    </dxf>
    <dxf>
      <fill>
        <patternFill>
          <bgColor indexed="22"/>
        </patternFill>
      </fill>
    </dxf>
    <dxf>
      <fill>
        <patternFill>
          <bgColor indexed="44"/>
        </patternFill>
      </fill>
    </dxf>
    <dxf>
      <fill>
        <patternFill>
          <bgColor indexed="43"/>
        </patternFill>
      </fill>
    </dxf>
    <dxf>
      <fill>
        <patternFill>
          <bgColor indexed="44"/>
        </patternFill>
      </fill>
    </dxf>
    <dxf>
      <fill>
        <patternFill>
          <bgColor indexed="43"/>
        </patternFill>
      </fill>
    </dxf>
    <dxf>
      <fill>
        <patternFill>
          <bgColor indexed="44"/>
        </patternFill>
      </fill>
    </dxf>
    <dxf>
      <fill>
        <patternFill>
          <bgColor indexed="43"/>
        </patternFill>
      </fill>
    </dxf>
    <dxf>
      <fill>
        <patternFill>
          <bgColor indexed="44"/>
        </patternFill>
      </fill>
    </dxf>
    <dxf>
      <fill>
        <patternFill>
          <bgColor indexed="43"/>
        </patternFill>
      </fill>
    </dxf>
    <dxf>
      <fill>
        <patternFill>
          <bgColor indexed="44"/>
        </patternFill>
      </fill>
    </dxf>
    <dxf>
      <fill>
        <patternFill>
          <bgColor indexed="43"/>
        </patternFill>
      </fill>
    </dxf>
    <dxf>
      <fill>
        <patternFill>
          <bgColor indexed="44"/>
        </patternFill>
      </fill>
    </dxf>
    <dxf>
      <fill>
        <patternFill>
          <bgColor indexed="43"/>
        </patternFill>
      </fill>
    </dxf>
    <dxf>
      <fill>
        <patternFill>
          <bgColor indexed="44"/>
        </patternFill>
      </fill>
    </dxf>
    <dxf>
      <fill>
        <patternFill>
          <bgColor indexed="44"/>
        </patternFill>
      </fill>
    </dxf>
    <dxf>
      <fill>
        <patternFill>
          <bgColor indexed="43"/>
        </patternFill>
      </fill>
    </dxf>
    <dxf>
      <fill>
        <patternFill>
          <bgColor indexed="44"/>
        </patternFill>
      </fill>
    </dxf>
    <dxf>
      <fill>
        <patternFill>
          <bgColor indexed="43"/>
        </patternFill>
      </fill>
    </dxf>
    <dxf>
      <fill>
        <patternFill>
          <bgColor indexed="44"/>
        </patternFill>
      </fill>
    </dxf>
    <dxf>
      <fill>
        <patternFill>
          <bgColor indexed="43"/>
        </patternFill>
      </fill>
    </dxf>
    <dxf>
      <fill>
        <patternFill>
          <bgColor indexed="44"/>
        </patternFill>
      </fill>
    </dxf>
    <dxf>
      <fill>
        <patternFill>
          <bgColor indexed="43"/>
        </patternFill>
      </fill>
    </dxf>
    <dxf>
      <fill>
        <patternFill>
          <bgColor indexed="44"/>
        </patternFill>
      </fill>
    </dxf>
    <dxf>
      <fill>
        <patternFill>
          <bgColor indexed="43"/>
        </patternFill>
      </fill>
    </dxf>
    <dxf>
      <fill>
        <patternFill>
          <bgColor indexed="44"/>
        </patternFill>
      </fill>
    </dxf>
    <dxf>
      <fill>
        <patternFill>
          <bgColor indexed="43"/>
        </patternFill>
      </fill>
    </dxf>
    <dxf>
      <fill>
        <patternFill>
          <bgColor indexed="44"/>
        </patternFill>
      </fill>
    </dxf>
    <dxf>
      <fill>
        <patternFill>
          <bgColor indexed="44"/>
        </patternFill>
      </fill>
    </dxf>
    <dxf>
      <fill>
        <patternFill>
          <bgColor indexed="43"/>
        </patternFill>
      </fill>
    </dxf>
    <dxf>
      <fill>
        <patternFill>
          <bgColor indexed="44"/>
        </patternFill>
      </fill>
    </dxf>
    <dxf>
      <fill>
        <patternFill>
          <bgColor indexed="43"/>
        </patternFill>
      </fill>
    </dxf>
    <dxf>
      <fill>
        <patternFill>
          <bgColor indexed="44"/>
        </patternFill>
      </fill>
    </dxf>
    <dxf>
      <fill>
        <patternFill>
          <bgColor indexed="43"/>
        </patternFill>
      </fill>
    </dxf>
    <dxf>
      <fill>
        <patternFill>
          <bgColor indexed="44"/>
        </patternFill>
      </fill>
    </dxf>
    <dxf>
      <fill>
        <patternFill>
          <bgColor indexed="43"/>
        </patternFill>
      </fill>
    </dxf>
    <dxf>
      <fill>
        <patternFill>
          <bgColor indexed="44"/>
        </patternFill>
      </fill>
    </dxf>
    <dxf>
      <fill>
        <patternFill>
          <bgColor indexed="43"/>
        </patternFill>
      </fill>
    </dxf>
    <dxf>
      <fill>
        <patternFill>
          <bgColor indexed="44"/>
        </patternFill>
      </fill>
    </dxf>
    <dxf>
      <fill>
        <patternFill>
          <bgColor indexed="43"/>
        </patternFill>
      </fill>
    </dxf>
    <dxf>
      <fill>
        <patternFill>
          <bgColor indexed="44"/>
        </patternFill>
      </fill>
    </dxf>
    <dxf>
      <fill>
        <patternFill>
          <bgColor indexed="44"/>
        </patternFill>
      </fill>
    </dxf>
    <dxf>
      <fill>
        <patternFill>
          <bgColor indexed="43"/>
        </patternFill>
      </fill>
    </dxf>
    <dxf>
      <fill>
        <patternFill>
          <bgColor indexed="44"/>
        </patternFill>
      </fill>
    </dxf>
    <dxf>
      <fill>
        <patternFill>
          <bgColor indexed="43"/>
        </patternFill>
      </fill>
    </dxf>
    <dxf>
      <fill>
        <patternFill>
          <bgColor indexed="44"/>
        </patternFill>
      </fill>
    </dxf>
    <dxf>
      <fill>
        <patternFill>
          <bgColor indexed="43"/>
        </patternFill>
      </fill>
    </dxf>
    <dxf>
      <fill>
        <patternFill>
          <bgColor indexed="44"/>
        </patternFill>
      </fill>
    </dxf>
    <dxf>
      <fill>
        <patternFill>
          <bgColor indexed="43"/>
        </patternFill>
      </fill>
    </dxf>
    <dxf>
      <fill>
        <patternFill>
          <bgColor indexed="44"/>
        </patternFill>
      </fill>
    </dxf>
    <dxf>
      <fill>
        <patternFill>
          <bgColor indexed="43"/>
        </patternFill>
      </fill>
    </dxf>
    <dxf>
      <fill>
        <patternFill>
          <bgColor indexed="44"/>
        </patternFill>
      </fill>
    </dxf>
    <dxf>
      <fill>
        <patternFill>
          <bgColor indexed="43"/>
        </patternFill>
      </fill>
    </dxf>
    <dxf>
      <fill>
        <patternFill>
          <bgColor indexed="44"/>
        </patternFill>
      </fill>
    </dxf>
    <dxf>
      <fill>
        <patternFill>
          <bgColor indexed="43"/>
        </patternFill>
      </fill>
    </dxf>
    <dxf>
      <fill>
        <patternFill>
          <bgColor indexed="44"/>
        </patternFill>
      </fill>
    </dxf>
    <dxf>
      <fill>
        <patternFill>
          <bgColor indexed="43"/>
        </patternFill>
      </fill>
    </dxf>
    <dxf>
      <fill>
        <patternFill>
          <bgColor indexed="44"/>
        </patternFill>
      </fill>
    </dxf>
    <dxf>
      <fill>
        <patternFill>
          <bgColor indexed="43"/>
        </patternFill>
      </fill>
    </dxf>
    <dxf>
      <fill>
        <patternFill>
          <bgColor indexed="44"/>
        </patternFill>
      </fill>
    </dxf>
    <dxf>
      <fill>
        <patternFill>
          <bgColor indexed="43"/>
        </patternFill>
      </fill>
    </dxf>
    <dxf>
      <fill>
        <patternFill>
          <bgColor indexed="44"/>
        </patternFill>
      </fill>
    </dxf>
    <dxf>
      <fill>
        <patternFill>
          <bgColor indexed="43"/>
        </patternFill>
      </fill>
    </dxf>
    <dxf>
      <fill>
        <patternFill>
          <bgColor indexed="44"/>
        </patternFill>
      </fill>
    </dxf>
    <dxf>
      <fill>
        <patternFill>
          <bgColor indexed="43"/>
        </patternFill>
      </fill>
    </dxf>
    <dxf>
      <fill>
        <patternFill>
          <bgColor indexed="44"/>
        </patternFill>
      </fill>
    </dxf>
    <dxf>
      <fill>
        <patternFill>
          <bgColor indexed="44"/>
        </patternFill>
      </fill>
    </dxf>
    <dxf>
      <fill>
        <patternFill>
          <bgColor indexed="43"/>
        </patternFill>
      </fill>
    </dxf>
    <dxf>
      <fill>
        <patternFill>
          <bgColor indexed="44"/>
        </patternFill>
      </fill>
    </dxf>
    <dxf>
      <fill>
        <patternFill>
          <bgColor indexed="43"/>
        </patternFill>
      </fill>
    </dxf>
    <dxf>
      <fill>
        <patternFill>
          <bgColor indexed="44"/>
        </patternFill>
      </fill>
    </dxf>
    <dxf>
      <fill>
        <patternFill>
          <bgColor indexed="43"/>
        </patternFill>
      </fill>
    </dxf>
    <dxf>
      <fill>
        <patternFill>
          <bgColor indexed="44"/>
        </patternFill>
      </fill>
    </dxf>
    <dxf>
      <fill>
        <patternFill>
          <bgColor indexed="43"/>
        </patternFill>
      </fill>
    </dxf>
    <dxf>
      <fill>
        <patternFill>
          <bgColor indexed="44"/>
        </patternFill>
      </fill>
    </dxf>
    <dxf>
      <fill>
        <patternFill>
          <bgColor indexed="43"/>
        </patternFill>
      </fill>
    </dxf>
    <dxf>
      <fill>
        <patternFill>
          <bgColor indexed="44"/>
        </patternFill>
      </fill>
    </dxf>
    <dxf>
      <fill>
        <patternFill>
          <bgColor indexed="43"/>
        </patternFill>
      </fill>
    </dxf>
    <dxf>
      <fill>
        <patternFill>
          <bgColor indexed="44"/>
        </patternFill>
      </fill>
    </dxf>
    <dxf>
      <fill>
        <patternFill>
          <bgColor indexed="44"/>
        </patternFill>
      </fill>
    </dxf>
    <dxf>
      <fill>
        <patternFill>
          <bgColor indexed="43"/>
        </patternFill>
      </fill>
    </dxf>
    <dxf>
      <fill>
        <patternFill>
          <bgColor indexed="44"/>
        </patternFill>
      </fill>
    </dxf>
    <dxf>
      <fill>
        <patternFill>
          <bgColor indexed="43"/>
        </patternFill>
      </fill>
    </dxf>
    <dxf>
      <fill>
        <patternFill>
          <bgColor indexed="44"/>
        </patternFill>
      </fill>
    </dxf>
    <dxf>
      <fill>
        <patternFill>
          <bgColor indexed="43"/>
        </patternFill>
      </fill>
    </dxf>
    <dxf>
      <fill>
        <patternFill>
          <bgColor indexed="44"/>
        </patternFill>
      </fill>
    </dxf>
    <dxf>
      <fill>
        <patternFill>
          <bgColor indexed="43"/>
        </patternFill>
      </fill>
    </dxf>
    <dxf>
      <fill>
        <patternFill>
          <bgColor indexed="44"/>
        </patternFill>
      </fill>
    </dxf>
    <dxf>
      <fill>
        <patternFill>
          <bgColor indexed="43"/>
        </patternFill>
      </fill>
    </dxf>
    <dxf>
      <fill>
        <patternFill>
          <bgColor indexed="44"/>
        </patternFill>
      </fill>
    </dxf>
    <dxf>
      <fill>
        <patternFill>
          <bgColor indexed="43"/>
        </patternFill>
      </fill>
    </dxf>
    <dxf>
      <fill>
        <patternFill>
          <bgColor indexed="44"/>
        </patternFill>
      </fill>
    </dxf>
    <dxf>
      <fill>
        <patternFill>
          <bgColor indexed="44"/>
        </patternFill>
      </fill>
    </dxf>
    <dxf>
      <fill>
        <patternFill>
          <bgColor indexed="43"/>
        </patternFill>
      </fill>
    </dxf>
    <dxf>
      <fill>
        <patternFill>
          <bgColor indexed="44"/>
        </patternFill>
      </fill>
    </dxf>
    <dxf>
      <fill>
        <patternFill>
          <bgColor indexed="43"/>
        </patternFill>
      </fill>
    </dxf>
    <dxf>
      <fill>
        <patternFill>
          <bgColor indexed="44"/>
        </patternFill>
      </fill>
    </dxf>
    <dxf>
      <fill>
        <patternFill>
          <bgColor indexed="43"/>
        </patternFill>
      </fill>
    </dxf>
    <dxf>
      <fill>
        <patternFill>
          <bgColor indexed="44"/>
        </patternFill>
      </fill>
    </dxf>
    <dxf>
      <fill>
        <patternFill>
          <bgColor indexed="43"/>
        </patternFill>
      </fill>
    </dxf>
    <dxf>
      <fill>
        <patternFill>
          <bgColor indexed="44"/>
        </patternFill>
      </fill>
    </dxf>
    <dxf>
      <fill>
        <patternFill>
          <bgColor indexed="43"/>
        </patternFill>
      </fill>
    </dxf>
    <dxf>
      <fill>
        <patternFill>
          <bgColor indexed="44"/>
        </patternFill>
      </fill>
    </dxf>
    <dxf>
      <fill>
        <patternFill>
          <bgColor indexed="43"/>
        </patternFill>
      </fill>
    </dxf>
    <dxf>
      <fill>
        <patternFill>
          <bgColor indexed="44"/>
        </patternFill>
      </fill>
    </dxf>
    <dxf>
      <fill>
        <patternFill>
          <bgColor indexed="44"/>
        </patternFill>
      </fill>
    </dxf>
    <dxf>
      <fill>
        <patternFill>
          <bgColor indexed="43"/>
        </patternFill>
      </fill>
    </dxf>
    <dxf>
      <fill>
        <patternFill>
          <bgColor indexed="44"/>
        </patternFill>
      </fill>
    </dxf>
    <dxf>
      <fill>
        <patternFill>
          <bgColor indexed="43"/>
        </patternFill>
      </fill>
    </dxf>
    <dxf>
      <fill>
        <patternFill>
          <bgColor indexed="44"/>
        </patternFill>
      </fill>
    </dxf>
    <dxf>
      <fill>
        <patternFill>
          <bgColor indexed="43"/>
        </patternFill>
      </fill>
    </dxf>
    <dxf>
      <fill>
        <patternFill>
          <bgColor indexed="44"/>
        </patternFill>
      </fill>
    </dxf>
    <dxf>
      <fill>
        <patternFill>
          <bgColor indexed="43"/>
        </patternFill>
      </fill>
    </dxf>
    <dxf>
      <fill>
        <patternFill>
          <bgColor indexed="44"/>
        </patternFill>
      </fill>
    </dxf>
    <dxf>
      <fill>
        <patternFill>
          <bgColor indexed="43"/>
        </patternFill>
      </fill>
    </dxf>
    <dxf>
      <fill>
        <patternFill>
          <bgColor indexed="44"/>
        </patternFill>
      </fill>
    </dxf>
    <dxf>
      <fill>
        <patternFill>
          <bgColor indexed="43"/>
        </patternFill>
      </fill>
    </dxf>
    <dxf>
      <fill>
        <patternFill>
          <bgColor indexed="44"/>
        </patternFill>
      </fill>
    </dxf>
    <dxf>
      <fill>
        <patternFill>
          <bgColor indexed="44"/>
        </patternFill>
      </fill>
    </dxf>
    <dxf>
      <fill>
        <patternFill>
          <bgColor indexed="43"/>
        </patternFill>
      </fill>
    </dxf>
    <dxf>
      <fill>
        <patternFill>
          <bgColor indexed="44"/>
        </patternFill>
      </fill>
    </dxf>
    <dxf>
      <fill>
        <patternFill>
          <bgColor indexed="43"/>
        </patternFill>
      </fill>
    </dxf>
    <dxf>
      <fill>
        <patternFill>
          <bgColor indexed="44"/>
        </patternFill>
      </fill>
    </dxf>
    <dxf>
      <fill>
        <patternFill>
          <bgColor indexed="43"/>
        </patternFill>
      </fill>
    </dxf>
    <dxf>
      <fill>
        <patternFill>
          <bgColor indexed="44"/>
        </patternFill>
      </fill>
    </dxf>
    <dxf>
      <fill>
        <patternFill>
          <bgColor indexed="43"/>
        </patternFill>
      </fill>
    </dxf>
    <dxf>
      <fill>
        <patternFill>
          <bgColor indexed="44"/>
        </patternFill>
      </fill>
    </dxf>
    <dxf>
      <fill>
        <patternFill>
          <bgColor indexed="43"/>
        </patternFill>
      </fill>
    </dxf>
    <dxf>
      <fill>
        <patternFill>
          <bgColor indexed="44"/>
        </patternFill>
      </fill>
    </dxf>
    <dxf>
      <fill>
        <patternFill>
          <bgColor indexed="43"/>
        </patternFill>
      </fill>
    </dxf>
    <dxf>
      <fill>
        <patternFill>
          <bgColor indexed="44"/>
        </patternFill>
      </fill>
    </dxf>
    <dxf>
      <fill>
        <patternFill>
          <bgColor indexed="44"/>
        </patternFill>
      </fill>
    </dxf>
    <dxf>
      <fill>
        <patternFill>
          <bgColor indexed="43"/>
        </patternFill>
      </fill>
    </dxf>
    <dxf>
      <fill>
        <patternFill>
          <bgColor indexed="44"/>
        </patternFill>
      </fill>
    </dxf>
    <dxf>
      <fill>
        <patternFill>
          <bgColor indexed="43"/>
        </patternFill>
      </fill>
    </dxf>
    <dxf>
      <fill>
        <patternFill>
          <bgColor indexed="44"/>
        </patternFill>
      </fill>
    </dxf>
    <dxf>
      <fill>
        <patternFill>
          <bgColor indexed="43"/>
        </patternFill>
      </fill>
    </dxf>
    <dxf>
      <fill>
        <patternFill>
          <bgColor indexed="44"/>
        </patternFill>
      </fill>
    </dxf>
    <dxf>
      <fill>
        <patternFill>
          <bgColor indexed="43"/>
        </patternFill>
      </fill>
    </dxf>
    <dxf>
      <fill>
        <patternFill>
          <bgColor indexed="44"/>
        </patternFill>
      </fill>
    </dxf>
    <dxf>
      <fill>
        <patternFill>
          <bgColor indexed="43"/>
        </patternFill>
      </fill>
    </dxf>
    <dxf>
      <fill>
        <patternFill>
          <bgColor indexed="44"/>
        </patternFill>
      </fill>
    </dxf>
    <dxf>
      <fill>
        <patternFill>
          <bgColor indexed="43"/>
        </patternFill>
      </fill>
    </dxf>
    <dxf>
      <fill>
        <patternFill>
          <bgColor indexed="44"/>
        </patternFill>
      </fill>
    </dxf>
    <dxf>
      <fill>
        <patternFill>
          <bgColor indexed="43"/>
        </patternFill>
      </fill>
    </dxf>
    <dxf>
      <fill>
        <patternFill>
          <bgColor indexed="44"/>
        </patternFill>
      </fill>
    </dxf>
    <dxf>
      <fill>
        <patternFill>
          <bgColor indexed="43"/>
        </patternFill>
      </fill>
    </dxf>
    <dxf>
      <fill>
        <patternFill>
          <bgColor indexed="44"/>
        </patternFill>
      </fill>
    </dxf>
    <dxf>
      <fill>
        <patternFill>
          <bgColor indexed="43"/>
        </patternFill>
      </fill>
    </dxf>
    <dxf>
      <fill>
        <patternFill>
          <bgColor indexed="44"/>
        </patternFill>
      </fill>
    </dxf>
    <dxf>
      <fill>
        <patternFill>
          <bgColor indexed="43"/>
        </patternFill>
      </fill>
    </dxf>
    <dxf>
      <fill>
        <patternFill>
          <bgColor indexed="44"/>
        </patternFill>
      </fill>
    </dxf>
    <dxf>
      <fill>
        <patternFill>
          <bgColor indexed="43"/>
        </patternFill>
      </fill>
    </dxf>
    <dxf>
      <fill>
        <patternFill>
          <bgColor indexed="44"/>
        </patternFill>
      </fill>
    </dxf>
    <dxf>
      <fill>
        <patternFill>
          <bgColor indexed="43"/>
        </patternFill>
      </fill>
    </dxf>
    <dxf>
      <fill>
        <patternFill>
          <bgColor indexed="44"/>
        </patternFill>
      </fill>
    </dxf>
  </dxfs>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charts/chart1.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sz="1700" b="1" i="0" u="none" strike="noStrike" baseline="0">
                <a:solidFill>
                  <a:srgbClr val="FFFFFF"/>
                </a:solidFill>
                <a:latin typeface="Arial"/>
                <a:ea typeface="Arial"/>
                <a:cs typeface="Arial"/>
              </a:defRPr>
            </a:pPr>
            <a:r>
              <a:rPr lang="en-US"/>
              <a:t>Results</a:t>
            </a:r>
          </a:p>
        </c:rich>
      </c:tx>
      <c:layout>
        <c:manualLayout>
          <c:xMode val="edge"/>
          <c:yMode val="edge"/>
          <c:x val="0.9043829787234039"/>
          <c:y val="0.89706075343523239"/>
        </c:manualLayout>
      </c:layout>
      <c:spPr>
        <a:noFill/>
        <a:ln w="25400">
          <a:noFill/>
        </a:ln>
      </c:spPr>
    </c:title>
    <c:plotArea>
      <c:layout>
        <c:manualLayout>
          <c:layoutTarget val="inner"/>
          <c:xMode val="edge"/>
          <c:yMode val="edge"/>
          <c:x val="4.3328748280605206E-2"/>
          <c:y val="6.0661900827521938E-2"/>
          <c:w val="0.87757909215956065"/>
          <c:h val="0.84191365390924333"/>
        </c:manualLayout>
      </c:layout>
      <c:barChart>
        <c:barDir val="col"/>
        <c:grouping val="stacked"/>
        <c:ser>
          <c:idx val="0"/>
          <c:order val="0"/>
          <c:tx>
            <c:strRef>
              <c:f>Placings!$A$5</c:f>
              <c:strCache>
                <c:ptCount val="1"/>
                <c:pt idx="0">
                  <c:v>Round 1</c:v>
                </c:pt>
              </c:strCache>
            </c:strRef>
          </c:tx>
          <c:spPr>
            <a:solidFill>
              <a:srgbClr val="0000FF"/>
            </a:solidFill>
            <a:ln w="12700">
              <a:solidFill>
                <a:srgbClr val="000000"/>
              </a:solidFill>
              <a:prstDash val="solid"/>
            </a:ln>
          </c:spPr>
          <c:cat>
            <c:strRef>
              <c:f>Placings!$B$2:$H$2</c:f>
              <c:strCache>
                <c:ptCount val="7"/>
                <c:pt idx="0">
                  <c:v>AnthonyP</c:v>
                </c:pt>
                <c:pt idx="1">
                  <c:v>ChrisR</c:v>
                </c:pt>
                <c:pt idx="2">
                  <c:v>EricP</c:v>
                </c:pt>
                <c:pt idx="3">
                  <c:v>JoeG</c:v>
                </c:pt>
                <c:pt idx="4">
                  <c:v>JohnP</c:v>
                </c:pt>
                <c:pt idx="5">
                  <c:v>JoshF</c:v>
                </c:pt>
                <c:pt idx="6">
                  <c:v>ScottP</c:v>
                </c:pt>
              </c:strCache>
            </c:strRef>
          </c:cat>
          <c:val>
            <c:numRef>
              <c:f>Placings!$B$5:$H$5</c:f>
              <c:numCache>
                <c:formatCode>General</c:formatCode>
                <c:ptCount val="7"/>
                <c:pt idx="0">
                  <c:v>6</c:v>
                </c:pt>
                <c:pt idx="1">
                  <c:v>14</c:v>
                </c:pt>
                <c:pt idx="2">
                  <c:v>20</c:v>
                </c:pt>
                <c:pt idx="3">
                  <c:v>10</c:v>
                </c:pt>
                <c:pt idx="4">
                  <c:v>17</c:v>
                </c:pt>
                <c:pt idx="5">
                  <c:v>21</c:v>
                </c:pt>
                <c:pt idx="6">
                  <c:v>20</c:v>
                </c:pt>
              </c:numCache>
            </c:numRef>
          </c:val>
        </c:ser>
        <c:ser>
          <c:idx val="1"/>
          <c:order val="1"/>
          <c:tx>
            <c:strRef>
              <c:f>Placings!$A$6</c:f>
              <c:strCache>
                <c:ptCount val="1"/>
                <c:pt idx="0">
                  <c:v>Round 2</c:v>
                </c:pt>
              </c:strCache>
            </c:strRef>
          </c:tx>
          <c:spPr>
            <a:solidFill>
              <a:srgbClr val="FF0000"/>
            </a:solidFill>
            <a:ln w="12700">
              <a:solidFill>
                <a:srgbClr val="000000"/>
              </a:solidFill>
              <a:prstDash val="solid"/>
            </a:ln>
          </c:spPr>
          <c:cat>
            <c:strRef>
              <c:f>Placings!$B$2:$H$2</c:f>
              <c:strCache>
                <c:ptCount val="7"/>
                <c:pt idx="0">
                  <c:v>AnthonyP</c:v>
                </c:pt>
                <c:pt idx="1">
                  <c:v>ChrisR</c:v>
                </c:pt>
                <c:pt idx="2">
                  <c:v>EricP</c:v>
                </c:pt>
                <c:pt idx="3">
                  <c:v>JoeG</c:v>
                </c:pt>
                <c:pt idx="4">
                  <c:v>JohnP</c:v>
                </c:pt>
                <c:pt idx="5">
                  <c:v>JoshF</c:v>
                </c:pt>
                <c:pt idx="6">
                  <c:v>ScottP</c:v>
                </c:pt>
              </c:strCache>
            </c:strRef>
          </c:cat>
          <c:val>
            <c:numRef>
              <c:f>Placings!$B$6:$H$6</c:f>
              <c:numCache>
                <c:formatCode>General</c:formatCode>
                <c:ptCount val="7"/>
                <c:pt idx="0">
                  <c:v>24</c:v>
                </c:pt>
                <c:pt idx="1">
                  <c:v>9</c:v>
                </c:pt>
                <c:pt idx="2">
                  <c:v>16.5</c:v>
                </c:pt>
                <c:pt idx="3">
                  <c:v>27</c:v>
                </c:pt>
                <c:pt idx="4">
                  <c:v>10.5</c:v>
                </c:pt>
                <c:pt idx="5">
                  <c:v>3</c:v>
                </c:pt>
                <c:pt idx="6">
                  <c:v>18</c:v>
                </c:pt>
              </c:numCache>
            </c:numRef>
          </c:val>
        </c:ser>
        <c:ser>
          <c:idx val="2"/>
          <c:order val="2"/>
          <c:tx>
            <c:strRef>
              <c:f>Placings!$A$7</c:f>
              <c:strCache>
                <c:ptCount val="1"/>
                <c:pt idx="0">
                  <c:v>Round 3</c:v>
                </c:pt>
              </c:strCache>
            </c:strRef>
          </c:tx>
          <c:spPr>
            <a:solidFill>
              <a:srgbClr val="00FF00"/>
            </a:solidFill>
            <a:ln w="12700">
              <a:solidFill>
                <a:srgbClr val="000000"/>
              </a:solidFill>
              <a:prstDash val="solid"/>
            </a:ln>
          </c:spPr>
          <c:cat>
            <c:strRef>
              <c:f>Placings!$B$2:$H$2</c:f>
              <c:strCache>
                <c:ptCount val="7"/>
                <c:pt idx="0">
                  <c:v>AnthonyP</c:v>
                </c:pt>
                <c:pt idx="1">
                  <c:v>ChrisR</c:v>
                </c:pt>
                <c:pt idx="2">
                  <c:v>EricP</c:v>
                </c:pt>
                <c:pt idx="3">
                  <c:v>JoeG</c:v>
                </c:pt>
                <c:pt idx="4">
                  <c:v>JohnP</c:v>
                </c:pt>
                <c:pt idx="5">
                  <c:v>JoshF</c:v>
                </c:pt>
                <c:pt idx="6">
                  <c:v>ScottP</c:v>
                </c:pt>
              </c:strCache>
            </c:strRef>
          </c:cat>
          <c:val>
            <c:numRef>
              <c:f>Placings!$B$7:$H$7</c:f>
              <c:numCache>
                <c:formatCode>General</c:formatCode>
                <c:ptCount val="7"/>
                <c:pt idx="0">
                  <c:v>4</c:v>
                </c:pt>
                <c:pt idx="1">
                  <c:v>4</c:v>
                </c:pt>
                <c:pt idx="2">
                  <c:v>0</c:v>
                </c:pt>
                <c:pt idx="3">
                  <c:v>4</c:v>
                </c:pt>
                <c:pt idx="4">
                  <c:v>0</c:v>
                </c:pt>
                <c:pt idx="5">
                  <c:v>4</c:v>
                </c:pt>
                <c:pt idx="6">
                  <c:v>4</c:v>
                </c:pt>
              </c:numCache>
            </c:numRef>
          </c:val>
        </c:ser>
        <c:ser>
          <c:idx val="3"/>
          <c:order val="3"/>
          <c:tx>
            <c:strRef>
              <c:f>Placings!$A$8</c:f>
              <c:strCache>
                <c:ptCount val="1"/>
                <c:pt idx="0">
                  <c:v>Round 4</c:v>
                </c:pt>
              </c:strCache>
            </c:strRef>
          </c:tx>
          <c:spPr>
            <a:solidFill>
              <a:srgbClr val="FFCC99"/>
            </a:solidFill>
            <a:ln w="12700">
              <a:solidFill>
                <a:srgbClr val="000000"/>
              </a:solidFill>
              <a:prstDash val="solid"/>
            </a:ln>
          </c:spPr>
          <c:cat>
            <c:strRef>
              <c:f>Placings!$B$2:$H$2</c:f>
              <c:strCache>
                <c:ptCount val="7"/>
                <c:pt idx="0">
                  <c:v>AnthonyP</c:v>
                </c:pt>
                <c:pt idx="1">
                  <c:v>ChrisR</c:v>
                </c:pt>
                <c:pt idx="2">
                  <c:v>EricP</c:v>
                </c:pt>
                <c:pt idx="3">
                  <c:v>JoeG</c:v>
                </c:pt>
                <c:pt idx="4">
                  <c:v>JohnP</c:v>
                </c:pt>
                <c:pt idx="5">
                  <c:v>JoshF</c:v>
                </c:pt>
                <c:pt idx="6">
                  <c:v>ScottP</c:v>
                </c:pt>
              </c:strCache>
            </c:strRef>
          </c:cat>
          <c:val>
            <c:numRef>
              <c:f>Placings!$B$8:$H$8</c:f>
              <c:numCache>
                <c:formatCode>General</c:formatCode>
                <c:ptCount val="7"/>
                <c:pt idx="0">
                  <c:v>10</c:v>
                </c:pt>
                <c:pt idx="1">
                  <c:v>0</c:v>
                </c:pt>
                <c:pt idx="2">
                  <c:v>15</c:v>
                </c:pt>
                <c:pt idx="3">
                  <c:v>10</c:v>
                </c:pt>
                <c:pt idx="4">
                  <c:v>0</c:v>
                </c:pt>
                <c:pt idx="5">
                  <c:v>10</c:v>
                </c:pt>
                <c:pt idx="6">
                  <c:v>0</c:v>
                </c:pt>
              </c:numCache>
            </c:numRef>
          </c:val>
        </c:ser>
        <c:ser>
          <c:idx val="4"/>
          <c:order val="4"/>
          <c:tx>
            <c:strRef>
              <c:f>Placings!$A$9</c:f>
              <c:strCache>
                <c:ptCount val="1"/>
                <c:pt idx="0">
                  <c:v>Round 5</c:v>
                </c:pt>
              </c:strCache>
            </c:strRef>
          </c:tx>
          <c:spPr>
            <a:solidFill>
              <a:srgbClr val="FFFF00"/>
            </a:solidFill>
            <a:ln w="12700">
              <a:solidFill>
                <a:srgbClr val="000000"/>
              </a:solidFill>
              <a:prstDash val="solid"/>
            </a:ln>
          </c:spPr>
          <c:cat>
            <c:strRef>
              <c:f>Placings!$B$2:$H$2</c:f>
              <c:strCache>
                <c:ptCount val="7"/>
                <c:pt idx="0">
                  <c:v>AnthonyP</c:v>
                </c:pt>
                <c:pt idx="1">
                  <c:v>ChrisR</c:v>
                </c:pt>
                <c:pt idx="2">
                  <c:v>EricP</c:v>
                </c:pt>
                <c:pt idx="3">
                  <c:v>JoeG</c:v>
                </c:pt>
                <c:pt idx="4">
                  <c:v>JohnP</c:v>
                </c:pt>
                <c:pt idx="5">
                  <c:v>JoshF</c:v>
                </c:pt>
                <c:pt idx="6">
                  <c:v>ScottP</c:v>
                </c:pt>
              </c:strCache>
            </c:strRef>
          </c:cat>
          <c:val>
            <c:numRef>
              <c:f>Placings!$B$9:$H$9</c:f>
              <c:numCache>
                <c:formatCode>General</c:formatCode>
                <c:ptCount val="7"/>
                <c:pt idx="0">
                  <c:v>0</c:v>
                </c:pt>
                <c:pt idx="1">
                  <c:v>0</c:v>
                </c:pt>
                <c:pt idx="2">
                  <c:v>0</c:v>
                </c:pt>
                <c:pt idx="3">
                  <c:v>0</c:v>
                </c:pt>
                <c:pt idx="4">
                  <c:v>0</c:v>
                </c:pt>
                <c:pt idx="5">
                  <c:v>0</c:v>
                </c:pt>
                <c:pt idx="6">
                  <c:v>0</c:v>
                </c:pt>
              </c:numCache>
            </c:numRef>
          </c:val>
        </c:ser>
        <c:ser>
          <c:idx val="5"/>
          <c:order val="5"/>
          <c:tx>
            <c:strRef>
              <c:f>Placings!$A$10</c:f>
              <c:strCache>
                <c:ptCount val="1"/>
                <c:pt idx="0">
                  <c:v>Round 6</c:v>
                </c:pt>
              </c:strCache>
            </c:strRef>
          </c:tx>
          <c:spPr>
            <a:solidFill>
              <a:srgbClr val="CCFFFF"/>
            </a:solidFill>
            <a:ln w="12700">
              <a:solidFill>
                <a:srgbClr val="000000"/>
              </a:solidFill>
              <a:prstDash val="solid"/>
            </a:ln>
          </c:spPr>
          <c:cat>
            <c:strRef>
              <c:f>Placings!$B$2:$H$2</c:f>
              <c:strCache>
                <c:ptCount val="7"/>
                <c:pt idx="0">
                  <c:v>AnthonyP</c:v>
                </c:pt>
                <c:pt idx="1">
                  <c:v>ChrisR</c:v>
                </c:pt>
                <c:pt idx="2">
                  <c:v>EricP</c:v>
                </c:pt>
                <c:pt idx="3">
                  <c:v>JoeG</c:v>
                </c:pt>
                <c:pt idx="4">
                  <c:v>JohnP</c:v>
                </c:pt>
                <c:pt idx="5">
                  <c:v>JoshF</c:v>
                </c:pt>
                <c:pt idx="6">
                  <c:v>ScottP</c:v>
                </c:pt>
              </c:strCache>
            </c:strRef>
          </c:cat>
          <c:val>
            <c:numRef>
              <c:f>Placings!$B$10:$H$10</c:f>
              <c:numCache>
                <c:formatCode>General</c:formatCode>
                <c:ptCount val="7"/>
                <c:pt idx="0">
                  <c:v>0</c:v>
                </c:pt>
                <c:pt idx="1">
                  <c:v>0</c:v>
                </c:pt>
                <c:pt idx="2">
                  <c:v>0</c:v>
                </c:pt>
                <c:pt idx="3">
                  <c:v>0</c:v>
                </c:pt>
                <c:pt idx="4">
                  <c:v>0</c:v>
                </c:pt>
                <c:pt idx="5">
                  <c:v>0</c:v>
                </c:pt>
                <c:pt idx="6">
                  <c:v>0</c:v>
                </c:pt>
              </c:numCache>
            </c:numRef>
          </c:val>
        </c:ser>
        <c:overlap val="100"/>
        <c:axId val="203023488"/>
        <c:axId val="203025024"/>
      </c:barChart>
      <c:catAx>
        <c:axId val="203023488"/>
        <c:scaling>
          <c:orientation val="minMax"/>
        </c:scaling>
        <c:axPos val="b"/>
        <c:numFmt formatCode="General" sourceLinked="1"/>
        <c:tickLblPos val="nextTo"/>
        <c:spPr>
          <a:ln w="3175">
            <a:solidFill>
              <a:srgbClr val="000000"/>
            </a:solidFill>
            <a:prstDash val="solid"/>
          </a:ln>
        </c:spPr>
        <c:txPr>
          <a:bodyPr rot="-5400000" vert="horz"/>
          <a:lstStyle/>
          <a:p>
            <a:pPr>
              <a:defRPr sz="1250" b="0" i="0" u="none" strike="noStrike" baseline="0">
                <a:solidFill>
                  <a:srgbClr val="000000"/>
                </a:solidFill>
                <a:latin typeface="Arial"/>
                <a:ea typeface="Arial"/>
                <a:cs typeface="Arial"/>
              </a:defRPr>
            </a:pPr>
            <a:endParaRPr lang="en-US"/>
          </a:p>
        </c:txPr>
        <c:crossAx val="203025024"/>
        <c:crosses val="autoZero"/>
        <c:auto val="1"/>
        <c:lblAlgn val="ctr"/>
        <c:lblOffset val="100"/>
        <c:tickLblSkip val="1"/>
        <c:tickMarkSkip val="1"/>
      </c:catAx>
      <c:valAx>
        <c:axId val="203025024"/>
        <c:scaling>
          <c:orientation val="minMax"/>
        </c:scaling>
        <c:axPos val="l"/>
        <c:majorGridlines>
          <c:spPr>
            <a:ln w="3175">
              <a:solidFill>
                <a:srgbClr val="000000"/>
              </a:solidFill>
              <a:prstDash val="solid"/>
            </a:ln>
          </c:spPr>
        </c:majorGridlines>
        <c:numFmt formatCode="General" sourceLinked="1"/>
        <c:tickLblPos val="nextTo"/>
        <c:spPr>
          <a:ln w="3175">
            <a:solidFill>
              <a:srgbClr val="000000"/>
            </a:solidFill>
            <a:prstDash val="solid"/>
          </a:ln>
        </c:spPr>
        <c:txPr>
          <a:bodyPr rot="0" vert="horz"/>
          <a:lstStyle/>
          <a:p>
            <a:pPr>
              <a:defRPr sz="1425" b="0" i="0" u="none" strike="noStrike" baseline="0">
                <a:solidFill>
                  <a:srgbClr val="000000"/>
                </a:solidFill>
                <a:latin typeface="Arial"/>
                <a:ea typeface="Arial"/>
                <a:cs typeface="Arial"/>
              </a:defRPr>
            </a:pPr>
            <a:endParaRPr lang="en-US"/>
          </a:p>
        </c:txPr>
        <c:crossAx val="203023488"/>
        <c:crosses val="autoZero"/>
        <c:crossBetween val="between"/>
      </c:valAx>
      <c:spPr>
        <a:solidFill>
          <a:srgbClr val="C0C0C0"/>
        </a:solidFill>
        <a:ln w="12700">
          <a:solidFill>
            <a:srgbClr val="808080"/>
          </a:solidFill>
          <a:prstDash val="solid"/>
        </a:ln>
      </c:spPr>
    </c:plotArea>
    <c:legend>
      <c:legendPos val="r"/>
      <c:layout>
        <c:manualLayout>
          <c:xMode val="edge"/>
          <c:yMode val="edge"/>
          <c:x val="0.92572211984140251"/>
          <c:y val="3.125E-2"/>
          <c:w val="7.0151337465795494E-2"/>
          <c:h val="0.72242815925582871"/>
        </c:manualLayout>
      </c:layout>
      <c:spPr>
        <a:solidFill>
          <a:srgbClr val="FFFFFF"/>
        </a:solidFill>
        <a:ln w="3175">
          <a:solidFill>
            <a:srgbClr val="000000"/>
          </a:solidFill>
          <a:prstDash val="solid"/>
        </a:ln>
      </c:spPr>
      <c:txPr>
        <a:bodyPr/>
        <a:lstStyle/>
        <a:p>
          <a:pPr>
            <a:defRPr sz="920" b="0" i="0" u="none" strike="noStrike" baseline="0">
              <a:solidFill>
                <a:srgbClr val="000000"/>
              </a:solidFill>
              <a:latin typeface="Arial"/>
              <a:ea typeface="Arial"/>
              <a:cs typeface="Arial"/>
            </a:defRPr>
          </a:pPr>
          <a:endParaRPr lang="en-US"/>
        </a:p>
      </c:txPr>
    </c:legend>
    <c:plotVisOnly val="1"/>
    <c:dispBlanksAs val="gap"/>
  </c:chart>
  <c:spPr>
    <a:solidFill>
      <a:srgbClr val="FFFFFF"/>
    </a:solidFill>
    <a:ln w="3175">
      <a:solidFill>
        <a:srgbClr val="000000"/>
      </a:solidFill>
      <a:prstDash val="solid"/>
    </a:ln>
  </c:spPr>
  <c:txPr>
    <a:bodyPr/>
    <a:lstStyle/>
    <a:p>
      <a:pPr>
        <a:defRPr sz="1425" b="0" i="0" u="none" strike="noStrike" baseline="0">
          <a:solidFill>
            <a:srgbClr val="000000"/>
          </a:solidFill>
          <a:latin typeface="Arial"/>
          <a:ea typeface="Arial"/>
          <a:cs typeface="Arial"/>
        </a:defRPr>
      </a:pPr>
      <a:endParaRPr lang="en-US"/>
    </a:p>
  </c:txPr>
  <c:printSettings>
    <c:headerFooter alignWithMargins="0"/>
    <c:pageMargins b="1" l="0.75000000000000044" r="0.75000000000000044" t="1" header="0.5" footer="0.5"/>
    <c:pageSetup orientation="landscape"/>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0</xdr:col>
      <xdr:colOff>198120</xdr:colOff>
      <xdr:row>26</xdr:row>
      <xdr:rowOff>106680</xdr:rowOff>
    </xdr:from>
    <xdr:to>
      <xdr:col>12</xdr:col>
      <xdr:colOff>147320</xdr:colOff>
      <xdr:row>51</xdr:row>
      <xdr:rowOff>60960</xdr:rowOff>
    </xdr:to>
    <xdr:graphicFrame macro="">
      <xdr:nvGraphicFramePr>
        <xdr:cNvPr id="2" name="Chart 3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3</xdr:col>
      <xdr:colOff>0</xdr:colOff>
      <xdr:row>2</xdr:row>
      <xdr:rowOff>45720</xdr:rowOff>
    </xdr:from>
    <xdr:to>
      <xdr:col>3</xdr:col>
      <xdr:colOff>449580</xdr:colOff>
      <xdr:row>6</xdr:row>
      <xdr:rowOff>45720</xdr:rowOff>
    </xdr:to>
    <xdr:grpSp>
      <xdr:nvGrpSpPr>
        <xdr:cNvPr id="2" name="Group 1"/>
        <xdr:cNvGrpSpPr>
          <a:grpSpLocks/>
        </xdr:cNvGrpSpPr>
      </xdr:nvGrpSpPr>
      <xdr:grpSpPr bwMode="auto">
        <a:xfrm>
          <a:off x="2667000" y="228600"/>
          <a:ext cx="449580" cy="365760"/>
          <a:chOff x="256" y="29"/>
          <a:chExt cx="60" cy="46"/>
        </a:xfrm>
      </xdr:grpSpPr>
      <xdr:sp macro="" textlink="">
        <xdr:nvSpPr>
          <xdr:cNvPr id="3" name="Freeform 2"/>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4" name="Line 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3</xdr:col>
      <xdr:colOff>0</xdr:colOff>
      <xdr:row>10</xdr:row>
      <xdr:rowOff>60960</xdr:rowOff>
    </xdr:from>
    <xdr:to>
      <xdr:col>3</xdr:col>
      <xdr:colOff>449580</xdr:colOff>
      <xdr:row>14</xdr:row>
      <xdr:rowOff>38100</xdr:rowOff>
    </xdr:to>
    <xdr:grpSp>
      <xdr:nvGrpSpPr>
        <xdr:cNvPr id="5" name="Group 4"/>
        <xdr:cNvGrpSpPr>
          <a:grpSpLocks/>
        </xdr:cNvGrpSpPr>
      </xdr:nvGrpSpPr>
      <xdr:grpSpPr bwMode="auto">
        <a:xfrm>
          <a:off x="2667000" y="975360"/>
          <a:ext cx="449580" cy="342900"/>
          <a:chOff x="256" y="29"/>
          <a:chExt cx="60" cy="46"/>
        </a:xfrm>
      </xdr:grpSpPr>
      <xdr:sp macro="" textlink="">
        <xdr:nvSpPr>
          <xdr:cNvPr id="6" name="Freeform 5"/>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7" name="Line 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3</xdr:col>
      <xdr:colOff>0</xdr:colOff>
      <xdr:row>18</xdr:row>
      <xdr:rowOff>60960</xdr:rowOff>
    </xdr:from>
    <xdr:to>
      <xdr:col>3</xdr:col>
      <xdr:colOff>449580</xdr:colOff>
      <xdr:row>22</xdr:row>
      <xdr:rowOff>38100</xdr:rowOff>
    </xdr:to>
    <xdr:grpSp>
      <xdr:nvGrpSpPr>
        <xdr:cNvPr id="8" name="Group 7"/>
        <xdr:cNvGrpSpPr>
          <a:grpSpLocks/>
        </xdr:cNvGrpSpPr>
      </xdr:nvGrpSpPr>
      <xdr:grpSpPr bwMode="auto">
        <a:xfrm>
          <a:off x="2667000" y="1706880"/>
          <a:ext cx="449580" cy="342900"/>
          <a:chOff x="256" y="29"/>
          <a:chExt cx="60" cy="46"/>
        </a:xfrm>
      </xdr:grpSpPr>
      <xdr:sp macro="" textlink="">
        <xdr:nvSpPr>
          <xdr:cNvPr id="9" name="Freeform 8"/>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0" name="Line 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3</xdr:col>
      <xdr:colOff>0</xdr:colOff>
      <xdr:row>26</xdr:row>
      <xdr:rowOff>60960</xdr:rowOff>
    </xdr:from>
    <xdr:to>
      <xdr:col>3</xdr:col>
      <xdr:colOff>449580</xdr:colOff>
      <xdr:row>30</xdr:row>
      <xdr:rowOff>38100</xdr:rowOff>
    </xdr:to>
    <xdr:grpSp>
      <xdr:nvGrpSpPr>
        <xdr:cNvPr id="11" name="Group 10"/>
        <xdr:cNvGrpSpPr>
          <a:grpSpLocks/>
        </xdr:cNvGrpSpPr>
      </xdr:nvGrpSpPr>
      <xdr:grpSpPr bwMode="auto">
        <a:xfrm>
          <a:off x="2667000" y="2438400"/>
          <a:ext cx="449580" cy="342900"/>
          <a:chOff x="256" y="29"/>
          <a:chExt cx="60" cy="46"/>
        </a:xfrm>
      </xdr:grpSpPr>
      <xdr:sp macro="" textlink="">
        <xdr:nvSpPr>
          <xdr:cNvPr id="12" name="Freeform 11"/>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3" name="Line 1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3</xdr:col>
      <xdr:colOff>0</xdr:colOff>
      <xdr:row>34</xdr:row>
      <xdr:rowOff>45720</xdr:rowOff>
    </xdr:from>
    <xdr:to>
      <xdr:col>3</xdr:col>
      <xdr:colOff>449580</xdr:colOff>
      <xdr:row>38</xdr:row>
      <xdr:rowOff>30480</xdr:rowOff>
    </xdr:to>
    <xdr:grpSp>
      <xdr:nvGrpSpPr>
        <xdr:cNvPr id="14" name="Group 13"/>
        <xdr:cNvGrpSpPr>
          <a:grpSpLocks/>
        </xdr:cNvGrpSpPr>
      </xdr:nvGrpSpPr>
      <xdr:grpSpPr bwMode="auto">
        <a:xfrm>
          <a:off x="2667000" y="3154680"/>
          <a:ext cx="449580" cy="350520"/>
          <a:chOff x="256" y="29"/>
          <a:chExt cx="60" cy="46"/>
        </a:xfrm>
      </xdr:grpSpPr>
      <xdr:sp macro="" textlink="">
        <xdr:nvSpPr>
          <xdr:cNvPr id="15" name="Freeform 14"/>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6" name="Line 1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3</xdr:col>
      <xdr:colOff>0</xdr:colOff>
      <xdr:row>42</xdr:row>
      <xdr:rowOff>60960</xdr:rowOff>
    </xdr:from>
    <xdr:to>
      <xdr:col>3</xdr:col>
      <xdr:colOff>449580</xdr:colOff>
      <xdr:row>46</xdr:row>
      <xdr:rowOff>38100</xdr:rowOff>
    </xdr:to>
    <xdr:grpSp>
      <xdr:nvGrpSpPr>
        <xdr:cNvPr id="17" name="Group 16"/>
        <xdr:cNvGrpSpPr>
          <a:grpSpLocks/>
        </xdr:cNvGrpSpPr>
      </xdr:nvGrpSpPr>
      <xdr:grpSpPr bwMode="auto">
        <a:xfrm>
          <a:off x="2667000" y="3901440"/>
          <a:ext cx="449580" cy="342900"/>
          <a:chOff x="256" y="29"/>
          <a:chExt cx="60" cy="46"/>
        </a:xfrm>
      </xdr:grpSpPr>
      <xdr:sp macro="" textlink="">
        <xdr:nvSpPr>
          <xdr:cNvPr id="18" name="Freeform 17"/>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9" name="Line 1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3</xdr:col>
      <xdr:colOff>0</xdr:colOff>
      <xdr:row>50</xdr:row>
      <xdr:rowOff>60960</xdr:rowOff>
    </xdr:from>
    <xdr:to>
      <xdr:col>3</xdr:col>
      <xdr:colOff>449580</xdr:colOff>
      <xdr:row>54</xdr:row>
      <xdr:rowOff>38100</xdr:rowOff>
    </xdr:to>
    <xdr:grpSp>
      <xdr:nvGrpSpPr>
        <xdr:cNvPr id="20" name="Group 19"/>
        <xdr:cNvGrpSpPr>
          <a:grpSpLocks/>
        </xdr:cNvGrpSpPr>
      </xdr:nvGrpSpPr>
      <xdr:grpSpPr bwMode="auto">
        <a:xfrm>
          <a:off x="2667000" y="4632960"/>
          <a:ext cx="449580" cy="342900"/>
          <a:chOff x="256" y="29"/>
          <a:chExt cx="60" cy="46"/>
        </a:xfrm>
      </xdr:grpSpPr>
      <xdr:sp macro="" textlink="">
        <xdr:nvSpPr>
          <xdr:cNvPr id="21" name="Freeform 20"/>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2" name="Line 2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3</xdr:col>
      <xdr:colOff>0</xdr:colOff>
      <xdr:row>58</xdr:row>
      <xdr:rowOff>60960</xdr:rowOff>
    </xdr:from>
    <xdr:to>
      <xdr:col>3</xdr:col>
      <xdr:colOff>449580</xdr:colOff>
      <xdr:row>62</xdr:row>
      <xdr:rowOff>38100</xdr:rowOff>
    </xdr:to>
    <xdr:grpSp>
      <xdr:nvGrpSpPr>
        <xdr:cNvPr id="23" name="Group 22"/>
        <xdr:cNvGrpSpPr>
          <a:grpSpLocks/>
        </xdr:cNvGrpSpPr>
      </xdr:nvGrpSpPr>
      <xdr:grpSpPr bwMode="auto">
        <a:xfrm>
          <a:off x="2667000" y="5364480"/>
          <a:ext cx="449580" cy="342900"/>
          <a:chOff x="256" y="29"/>
          <a:chExt cx="60" cy="46"/>
        </a:xfrm>
      </xdr:grpSpPr>
      <xdr:sp macro="" textlink="">
        <xdr:nvSpPr>
          <xdr:cNvPr id="24" name="Freeform 23"/>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5" name="Line 2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4</xdr:row>
      <xdr:rowOff>60960</xdr:rowOff>
    </xdr:from>
    <xdr:to>
      <xdr:col>6</xdr:col>
      <xdr:colOff>449580</xdr:colOff>
      <xdr:row>12</xdr:row>
      <xdr:rowOff>38100</xdr:rowOff>
    </xdr:to>
    <xdr:grpSp>
      <xdr:nvGrpSpPr>
        <xdr:cNvPr id="26" name="Group 25"/>
        <xdr:cNvGrpSpPr>
          <a:grpSpLocks/>
        </xdr:cNvGrpSpPr>
      </xdr:nvGrpSpPr>
      <xdr:grpSpPr bwMode="auto">
        <a:xfrm>
          <a:off x="4038600" y="426720"/>
          <a:ext cx="449580" cy="708660"/>
          <a:chOff x="256" y="29"/>
          <a:chExt cx="60" cy="46"/>
        </a:xfrm>
      </xdr:grpSpPr>
      <xdr:sp macro="" textlink="">
        <xdr:nvSpPr>
          <xdr:cNvPr id="27" name="Freeform 26"/>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8" name="Line 2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20</xdr:row>
      <xdr:rowOff>60960</xdr:rowOff>
    </xdr:from>
    <xdr:to>
      <xdr:col>6</xdr:col>
      <xdr:colOff>449580</xdr:colOff>
      <xdr:row>28</xdr:row>
      <xdr:rowOff>38100</xdr:rowOff>
    </xdr:to>
    <xdr:grpSp>
      <xdr:nvGrpSpPr>
        <xdr:cNvPr id="29" name="Group 28"/>
        <xdr:cNvGrpSpPr>
          <a:grpSpLocks/>
        </xdr:cNvGrpSpPr>
      </xdr:nvGrpSpPr>
      <xdr:grpSpPr bwMode="auto">
        <a:xfrm>
          <a:off x="4038600" y="1889760"/>
          <a:ext cx="449580" cy="708660"/>
          <a:chOff x="256" y="29"/>
          <a:chExt cx="60" cy="46"/>
        </a:xfrm>
      </xdr:grpSpPr>
      <xdr:sp macro="" textlink="">
        <xdr:nvSpPr>
          <xdr:cNvPr id="30" name="Freeform 29"/>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31" name="Line 3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36</xdr:row>
      <xdr:rowOff>60960</xdr:rowOff>
    </xdr:from>
    <xdr:to>
      <xdr:col>6</xdr:col>
      <xdr:colOff>449580</xdr:colOff>
      <xdr:row>44</xdr:row>
      <xdr:rowOff>38100</xdr:rowOff>
    </xdr:to>
    <xdr:grpSp>
      <xdr:nvGrpSpPr>
        <xdr:cNvPr id="32" name="Group 31"/>
        <xdr:cNvGrpSpPr>
          <a:grpSpLocks/>
        </xdr:cNvGrpSpPr>
      </xdr:nvGrpSpPr>
      <xdr:grpSpPr bwMode="auto">
        <a:xfrm>
          <a:off x="4038600" y="3352800"/>
          <a:ext cx="449580" cy="708660"/>
          <a:chOff x="256" y="29"/>
          <a:chExt cx="60" cy="46"/>
        </a:xfrm>
      </xdr:grpSpPr>
      <xdr:sp macro="" textlink="">
        <xdr:nvSpPr>
          <xdr:cNvPr id="33" name="Freeform 32"/>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34" name="Line 3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52</xdr:row>
      <xdr:rowOff>60960</xdr:rowOff>
    </xdr:from>
    <xdr:to>
      <xdr:col>6</xdr:col>
      <xdr:colOff>449580</xdr:colOff>
      <xdr:row>60</xdr:row>
      <xdr:rowOff>38100</xdr:rowOff>
    </xdr:to>
    <xdr:grpSp>
      <xdr:nvGrpSpPr>
        <xdr:cNvPr id="35" name="Group 34"/>
        <xdr:cNvGrpSpPr>
          <a:grpSpLocks/>
        </xdr:cNvGrpSpPr>
      </xdr:nvGrpSpPr>
      <xdr:grpSpPr bwMode="auto">
        <a:xfrm>
          <a:off x="4038600" y="4815840"/>
          <a:ext cx="449580" cy="708660"/>
          <a:chOff x="256" y="29"/>
          <a:chExt cx="60" cy="46"/>
        </a:xfrm>
      </xdr:grpSpPr>
      <xdr:sp macro="" textlink="">
        <xdr:nvSpPr>
          <xdr:cNvPr id="36" name="Freeform 35"/>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37" name="Line 3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8</xdr:row>
      <xdr:rowOff>45720</xdr:rowOff>
    </xdr:from>
    <xdr:to>
      <xdr:col>9</xdr:col>
      <xdr:colOff>449580</xdr:colOff>
      <xdr:row>24</xdr:row>
      <xdr:rowOff>38100</xdr:rowOff>
    </xdr:to>
    <xdr:grpSp>
      <xdr:nvGrpSpPr>
        <xdr:cNvPr id="38" name="Group 37"/>
        <xdr:cNvGrpSpPr>
          <a:grpSpLocks/>
        </xdr:cNvGrpSpPr>
      </xdr:nvGrpSpPr>
      <xdr:grpSpPr bwMode="auto">
        <a:xfrm>
          <a:off x="5410200" y="777240"/>
          <a:ext cx="449580" cy="1455420"/>
          <a:chOff x="256" y="29"/>
          <a:chExt cx="60" cy="46"/>
        </a:xfrm>
      </xdr:grpSpPr>
      <xdr:sp macro="" textlink="">
        <xdr:nvSpPr>
          <xdr:cNvPr id="39" name="Freeform 38"/>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40" name="Line 3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40</xdr:row>
      <xdr:rowOff>45720</xdr:rowOff>
    </xdr:from>
    <xdr:to>
      <xdr:col>9</xdr:col>
      <xdr:colOff>449580</xdr:colOff>
      <xdr:row>56</xdr:row>
      <xdr:rowOff>38100</xdr:rowOff>
    </xdr:to>
    <xdr:grpSp>
      <xdr:nvGrpSpPr>
        <xdr:cNvPr id="41" name="Group 40"/>
        <xdr:cNvGrpSpPr>
          <a:grpSpLocks/>
        </xdr:cNvGrpSpPr>
      </xdr:nvGrpSpPr>
      <xdr:grpSpPr bwMode="auto">
        <a:xfrm>
          <a:off x="5410200" y="3703320"/>
          <a:ext cx="449580" cy="1455420"/>
          <a:chOff x="256" y="29"/>
          <a:chExt cx="60" cy="46"/>
        </a:xfrm>
      </xdr:grpSpPr>
      <xdr:sp macro="" textlink="">
        <xdr:nvSpPr>
          <xdr:cNvPr id="42" name="Freeform 41"/>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43" name="Line 4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16</xdr:row>
      <xdr:rowOff>45720</xdr:rowOff>
    </xdr:from>
    <xdr:to>
      <xdr:col>12</xdr:col>
      <xdr:colOff>449580</xdr:colOff>
      <xdr:row>48</xdr:row>
      <xdr:rowOff>38100</xdr:rowOff>
    </xdr:to>
    <xdr:grpSp>
      <xdr:nvGrpSpPr>
        <xdr:cNvPr id="44" name="Group 43"/>
        <xdr:cNvGrpSpPr>
          <a:grpSpLocks/>
        </xdr:cNvGrpSpPr>
      </xdr:nvGrpSpPr>
      <xdr:grpSpPr bwMode="auto">
        <a:xfrm>
          <a:off x="6781800" y="1508760"/>
          <a:ext cx="449580" cy="2918460"/>
          <a:chOff x="256" y="29"/>
          <a:chExt cx="60" cy="46"/>
        </a:xfrm>
      </xdr:grpSpPr>
      <xdr:sp macro="" textlink="">
        <xdr:nvSpPr>
          <xdr:cNvPr id="45" name="Freeform 44"/>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46" name="Line 4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3</xdr:col>
      <xdr:colOff>0</xdr:colOff>
      <xdr:row>68</xdr:row>
      <xdr:rowOff>45720</xdr:rowOff>
    </xdr:from>
    <xdr:to>
      <xdr:col>3</xdr:col>
      <xdr:colOff>449580</xdr:colOff>
      <xdr:row>72</xdr:row>
      <xdr:rowOff>45720</xdr:rowOff>
    </xdr:to>
    <xdr:grpSp>
      <xdr:nvGrpSpPr>
        <xdr:cNvPr id="47" name="Group 46"/>
        <xdr:cNvGrpSpPr>
          <a:grpSpLocks/>
        </xdr:cNvGrpSpPr>
      </xdr:nvGrpSpPr>
      <xdr:grpSpPr bwMode="auto">
        <a:xfrm>
          <a:off x="2667000" y="6263640"/>
          <a:ext cx="449580" cy="365760"/>
          <a:chOff x="256" y="29"/>
          <a:chExt cx="60" cy="46"/>
        </a:xfrm>
      </xdr:grpSpPr>
      <xdr:sp macro="" textlink="">
        <xdr:nvSpPr>
          <xdr:cNvPr id="48" name="Freeform 47"/>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49" name="Line 4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3</xdr:col>
      <xdr:colOff>0</xdr:colOff>
      <xdr:row>76</xdr:row>
      <xdr:rowOff>60960</xdr:rowOff>
    </xdr:from>
    <xdr:to>
      <xdr:col>3</xdr:col>
      <xdr:colOff>449580</xdr:colOff>
      <xdr:row>80</xdr:row>
      <xdr:rowOff>38100</xdr:rowOff>
    </xdr:to>
    <xdr:grpSp>
      <xdr:nvGrpSpPr>
        <xdr:cNvPr id="50" name="Group 49"/>
        <xdr:cNvGrpSpPr>
          <a:grpSpLocks/>
        </xdr:cNvGrpSpPr>
      </xdr:nvGrpSpPr>
      <xdr:grpSpPr bwMode="auto">
        <a:xfrm>
          <a:off x="2667000" y="7010400"/>
          <a:ext cx="449580" cy="342900"/>
          <a:chOff x="256" y="29"/>
          <a:chExt cx="60" cy="46"/>
        </a:xfrm>
      </xdr:grpSpPr>
      <xdr:sp macro="" textlink="">
        <xdr:nvSpPr>
          <xdr:cNvPr id="51" name="Freeform 50"/>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52" name="Line 5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3</xdr:col>
      <xdr:colOff>0</xdr:colOff>
      <xdr:row>84</xdr:row>
      <xdr:rowOff>60960</xdr:rowOff>
    </xdr:from>
    <xdr:to>
      <xdr:col>3</xdr:col>
      <xdr:colOff>449580</xdr:colOff>
      <xdr:row>88</xdr:row>
      <xdr:rowOff>38100</xdr:rowOff>
    </xdr:to>
    <xdr:grpSp>
      <xdr:nvGrpSpPr>
        <xdr:cNvPr id="53" name="Group 52"/>
        <xdr:cNvGrpSpPr>
          <a:grpSpLocks/>
        </xdr:cNvGrpSpPr>
      </xdr:nvGrpSpPr>
      <xdr:grpSpPr bwMode="auto">
        <a:xfrm>
          <a:off x="2667000" y="7741920"/>
          <a:ext cx="449580" cy="342900"/>
          <a:chOff x="256" y="29"/>
          <a:chExt cx="60" cy="46"/>
        </a:xfrm>
      </xdr:grpSpPr>
      <xdr:sp macro="" textlink="">
        <xdr:nvSpPr>
          <xdr:cNvPr id="54" name="Freeform 53"/>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55" name="Line 5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3</xdr:col>
      <xdr:colOff>0</xdr:colOff>
      <xdr:row>92</xdr:row>
      <xdr:rowOff>60960</xdr:rowOff>
    </xdr:from>
    <xdr:to>
      <xdr:col>3</xdr:col>
      <xdr:colOff>449580</xdr:colOff>
      <xdr:row>96</xdr:row>
      <xdr:rowOff>38100</xdr:rowOff>
    </xdr:to>
    <xdr:grpSp>
      <xdr:nvGrpSpPr>
        <xdr:cNvPr id="56" name="Group 55"/>
        <xdr:cNvGrpSpPr>
          <a:grpSpLocks/>
        </xdr:cNvGrpSpPr>
      </xdr:nvGrpSpPr>
      <xdr:grpSpPr bwMode="auto">
        <a:xfrm>
          <a:off x="2667000" y="8473440"/>
          <a:ext cx="449580" cy="342900"/>
          <a:chOff x="256" y="29"/>
          <a:chExt cx="60" cy="46"/>
        </a:xfrm>
      </xdr:grpSpPr>
      <xdr:sp macro="" textlink="">
        <xdr:nvSpPr>
          <xdr:cNvPr id="57" name="Freeform 56"/>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58" name="Line 5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3</xdr:col>
      <xdr:colOff>0</xdr:colOff>
      <xdr:row>100</xdr:row>
      <xdr:rowOff>45720</xdr:rowOff>
    </xdr:from>
    <xdr:to>
      <xdr:col>3</xdr:col>
      <xdr:colOff>449580</xdr:colOff>
      <xdr:row>104</xdr:row>
      <xdr:rowOff>30480</xdr:rowOff>
    </xdr:to>
    <xdr:grpSp>
      <xdr:nvGrpSpPr>
        <xdr:cNvPr id="59" name="Group 58"/>
        <xdr:cNvGrpSpPr>
          <a:grpSpLocks/>
        </xdr:cNvGrpSpPr>
      </xdr:nvGrpSpPr>
      <xdr:grpSpPr bwMode="auto">
        <a:xfrm>
          <a:off x="2667000" y="9189720"/>
          <a:ext cx="449580" cy="350520"/>
          <a:chOff x="256" y="29"/>
          <a:chExt cx="60" cy="46"/>
        </a:xfrm>
      </xdr:grpSpPr>
      <xdr:sp macro="" textlink="">
        <xdr:nvSpPr>
          <xdr:cNvPr id="60" name="Freeform 59"/>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61" name="Line 6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3</xdr:col>
      <xdr:colOff>0</xdr:colOff>
      <xdr:row>108</xdr:row>
      <xdr:rowOff>60960</xdr:rowOff>
    </xdr:from>
    <xdr:to>
      <xdr:col>3</xdr:col>
      <xdr:colOff>449580</xdr:colOff>
      <xdr:row>112</xdr:row>
      <xdr:rowOff>38100</xdr:rowOff>
    </xdr:to>
    <xdr:grpSp>
      <xdr:nvGrpSpPr>
        <xdr:cNvPr id="62" name="Group 61"/>
        <xdr:cNvGrpSpPr>
          <a:grpSpLocks/>
        </xdr:cNvGrpSpPr>
      </xdr:nvGrpSpPr>
      <xdr:grpSpPr bwMode="auto">
        <a:xfrm>
          <a:off x="2667000" y="9936480"/>
          <a:ext cx="449580" cy="342900"/>
          <a:chOff x="256" y="29"/>
          <a:chExt cx="60" cy="46"/>
        </a:xfrm>
      </xdr:grpSpPr>
      <xdr:sp macro="" textlink="">
        <xdr:nvSpPr>
          <xdr:cNvPr id="63" name="Freeform 62"/>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64" name="Line 6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3</xdr:col>
      <xdr:colOff>0</xdr:colOff>
      <xdr:row>116</xdr:row>
      <xdr:rowOff>60960</xdr:rowOff>
    </xdr:from>
    <xdr:to>
      <xdr:col>3</xdr:col>
      <xdr:colOff>449580</xdr:colOff>
      <xdr:row>120</xdr:row>
      <xdr:rowOff>38100</xdr:rowOff>
    </xdr:to>
    <xdr:grpSp>
      <xdr:nvGrpSpPr>
        <xdr:cNvPr id="65" name="Group 64"/>
        <xdr:cNvGrpSpPr>
          <a:grpSpLocks/>
        </xdr:cNvGrpSpPr>
      </xdr:nvGrpSpPr>
      <xdr:grpSpPr bwMode="auto">
        <a:xfrm>
          <a:off x="2667000" y="10668000"/>
          <a:ext cx="449580" cy="342900"/>
          <a:chOff x="256" y="29"/>
          <a:chExt cx="60" cy="46"/>
        </a:xfrm>
      </xdr:grpSpPr>
      <xdr:sp macro="" textlink="">
        <xdr:nvSpPr>
          <xdr:cNvPr id="66" name="Freeform 65"/>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67" name="Line 6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3</xdr:col>
      <xdr:colOff>0</xdr:colOff>
      <xdr:row>124</xdr:row>
      <xdr:rowOff>60960</xdr:rowOff>
    </xdr:from>
    <xdr:to>
      <xdr:col>3</xdr:col>
      <xdr:colOff>449580</xdr:colOff>
      <xdr:row>128</xdr:row>
      <xdr:rowOff>38100</xdr:rowOff>
    </xdr:to>
    <xdr:grpSp>
      <xdr:nvGrpSpPr>
        <xdr:cNvPr id="68" name="Group 67"/>
        <xdr:cNvGrpSpPr>
          <a:grpSpLocks/>
        </xdr:cNvGrpSpPr>
      </xdr:nvGrpSpPr>
      <xdr:grpSpPr bwMode="auto">
        <a:xfrm>
          <a:off x="2667000" y="11399520"/>
          <a:ext cx="449580" cy="342900"/>
          <a:chOff x="256" y="29"/>
          <a:chExt cx="60" cy="46"/>
        </a:xfrm>
      </xdr:grpSpPr>
      <xdr:sp macro="" textlink="">
        <xdr:nvSpPr>
          <xdr:cNvPr id="69" name="Freeform 68"/>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70" name="Line 6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70</xdr:row>
      <xdr:rowOff>60960</xdr:rowOff>
    </xdr:from>
    <xdr:to>
      <xdr:col>6</xdr:col>
      <xdr:colOff>449580</xdr:colOff>
      <xdr:row>78</xdr:row>
      <xdr:rowOff>38100</xdr:rowOff>
    </xdr:to>
    <xdr:grpSp>
      <xdr:nvGrpSpPr>
        <xdr:cNvPr id="71" name="Group 70"/>
        <xdr:cNvGrpSpPr>
          <a:grpSpLocks/>
        </xdr:cNvGrpSpPr>
      </xdr:nvGrpSpPr>
      <xdr:grpSpPr bwMode="auto">
        <a:xfrm>
          <a:off x="4038600" y="6461760"/>
          <a:ext cx="449580" cy="708660"/>
          <a:chOff x="256" y="29"/>
          <a:chExt cx="60" cy="46"/>
        </a:xfrm>
      </xdr:grpSpPr>
      <xdr:sp macro="" textlink="">
        <xdr:nvSpPr>
          <xdr:cNvPr id="72" name="Freeform 71"/>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73" name="Line 7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86</xdr:row>
      <xdr:rowOff>60960</xdr:rowOff>
    </xdr:from>
    <xdr:to>
      <xdr:col>6</xdr:col>
      <xdr:colOff>449580</xdr:colOff>
      <xdr:row>94</xdr:row>
      <xdr:rowOff>38100</xdr:rowOff>
    </xdr:to>
    <xdr:grpSp>
      <xdr:nvGrpSpPr>
        <xdr:cNvPr id="74" name="Group 73"/>
        <xdr:cNvGrpSpPr>
          <a:grpSpLocks/>
        </xdr:cNvGrpSpPr>
      </xdr:nvGrpSpPr>
      <xdr:grpSpPr bwMode="auto">
        <a:xfrm>
          <a:off x="4038600" y="7924800"/>
          <a:ext cx="449580" cy="708660"/>
          <a:chOff x="256" y="29"/>
          <a:chExt cx="60" cy="46"/>
        </a:xfrm>
      </xdr:grpSpPr>
      <xdr:sp macro="" textlink="">
        <xdr:nvSpPr>
          <xdr:cNvPr id="75" name="Freeform 74"/>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76" name="Line 7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102</xdr:row>
      <xdr:rowOff>60960</xdr:rowOff>
    </xdr:from>
    <xdr:to>
      <xdr:col>6</xdr:col>
      <xdr:colOff>449580</xdr:colOff>
      <xdr:row>110</xdr:row>
      <xdr:rowOff>38100</xdr:rowOff>
    </xdr:to>
    <xdr:grpSp>
      <xdr:nvGrpSpPr>
        <xdr:cNvPr id="77" name="Group 76"/>
        <xdr:cNvGrpSpPr>
          <a:grpSpLocks/>
        </xdr:cNvGrpSpPr>
      </xdr:nvGrpSpPr>
      <xdr:grpSpPr bwMode="auto">
        <a:xfrm>
          <a:off x="4038600" y="9387840"/>
          <a:ext cx="449580" cy="708660"/>
          <a:chOff x="256" y="29"/>
          <a:chExt cx="60" cy="46"/>
        </a:xfrm>
      </xdr:grpSpPr>
      <xdr:sp macro="" textlink="">
        <xdr:nvSpPr>
          <xdr:cNvPr id="78" name="Freeform 77"/>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79" name="Line 7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118</xdr:row>
      <xdr:rowOff>60960</xdr:rowOff>
    </xdr:from>
    <xdr:to>
      <xdr:col>6</xdr:col>
      <xdr:colOff>449580</xdr:colOff>
      <xdr:row>126</xdr:row>
      <xdr:rowOff>38100</xdr:rowOff>
    </xdr:to>
    <xdr:grpSp>
      <xdr:nvGrpSpPr>
        <xdr:cNvPr id="80" name="Group 79"/>
        <xdr:cNvGrpSpPr>
          <a:grpSpLocks/>
        </xdr:cNvGrpSpPr>
      </xdr:nvGrpSpPr>
      <xdr:grpSpPr bwMode="auto">
        <a:xfrm>
          <a:off x="4038600" y="10850880"/>
          <a:ext cx="449580" cy="708660"/>
          <a:chOff x="256" y="29"/>
          <a:chExt cx="60" cy="46"/>
        </a:xfrm>
      </xdr:grpSpPr>
      <xdr:sp macro="" textlink="">
        <xdr:nvSpPr>
          <xdr:cNvPr id="81" name="Freeform 80"/>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82" name="Line 8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74</xdr:row>
      <xdr:rowOff>45720</xdr:rowOff>
    </xdr:from>
    <xdr:to>
      <xdr:col>9</xdr:col>
      <xdr:colOff>449580</xdr:colOff>
      <xdr:row>90</xdr:row>
      <xdr:rowOff>38100</xdr:rowOff>
    </xdr:to>
    <xdr:grpSp>
      <xdr:nvGrpSpPr>
        <xdr:cNvPr id="83" name="Group 82"/>
        <xdr:cNvGrpSpPr>
          <a:grpSpLocks/>
        </xdr:cNvGrpSpPr>
      </xdr:nvGrpSpPr>
      <xdr:grpSpPr bwMode="auto">
        <a:xfrm>
          <a:off x="5410200" y="6812280"/>
          <a:ext cx="449580" cy="1455420"/>
          <a:chOff x="256" y="29"/>
          <a:chExt cx="60" cy="46"/>
        </a:xfrm>
      </xdr:grpSpPr>
      <xdr:sp macro="" textlink="">
        <xdr:nvSpPr>
          <xdr:cNvPr id="84" name="Freeform 83"/>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85" name="Line 8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106</xdr:row>
      <xdr:rowOff>45720</xdr:rowOff>
    </xdr:from>
    <xdr:to>
      <xdr:col>9</xdr:col>
      <xdr:colOff>449580</xdr:colOff>
      <xdr:row>122</xdr:row>
      <xdr:rowOff>38100</xdr:rowOff>
    </xdr:to>
    <xdr:grpSp>
      <xdr:nvGrpSpPr>
        <xdr:cNvPr id="86" name="Group 85"/>
        <xdr:cNvGrpSpPr>
          <a:grpSpLocks/>
        </xdr:cNvGrpSpPr>
      </xdr:nvGrpSpPr>
      <xdr:grpSpPr bwMode="auto">
        <a:xfrm>
          <a:off x="5410200" y="9738360"/>
          <a:ext cx="449580" cy="1455420"/>
          <a:chOff x="256" y="29"/>
          <a:chExt cx="60" cy="46"/>
        </a:xfrm>
      </xdr:grpSpPr>
      <xdr:sp macro="" textlink="">
        <xdr:nvSpPr>
          <xdr:cNvPr id="87" name="Freeform 86"/>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88" name="Line 8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82</xdr:row>
      <xdr:rowOff>45720</xdr:rowOff>
    </xdr:from>
    <xdr:to>
      <xdr:col>12</xdr:col>
      <xdr:colOff>449580</xdr:colOff>
      <xdr:row>114</xdr:row>
      <xdr:rowOff>38100</xdr:rowOff>
    </xdr:to>
    <xdr:grpSp>
      <xdr:nvGrpSpPr>
        <xdr:cNvPr id="89" name="Group 88"/>
        <xdr:cNvGrpSpPr>
          <a:grpSpLocks/>
        </xdr:cNvGrpSpPr>
      </xdr:nvGrpSpPr>
      <xdr:grpSpPr bwMode="auto">
        <a:xfrm>
          <a:off x="6781800" y="7543800"/>
          <a:ext cx="449580" cy="2918460"/>
          <a:chOff x="256" y="29"/>
          <a:chExt cx="60" cy="46"/>
        </a:xfrm>
      </xdr:grpSpPr>
      <xdr:sp macro="" textlink="">
        <xdr:nvSpPr>
          <xdr:cNvPr id="90" name="Freeform 89"/>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91" name="Line 9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15</xdr:col>
      <xdr:colOff>0</xdr:colOff>
      <xdr:row>32</xdr:row>
      <xdr:rowOff>45720</xdr:rowOff>
    </xdr:from>
    <xdr:to>
      <xdr:col>15</xdr:col>
      <xdr:colOff>342900</xdr:colOff>
      <xdr:row>98</xdr:row>
      <xdr:rowOff>45720</xdr:rowOff>
    </xdr:to>
    <xdr:sp macro="" textlink="">
      <xdr:nvSpPr>
        <xdr:cNvPr id="92" name="Freeform 91"/>
        <xdr:cNvSpPr>
          <a:spLocks/>
        </xdr:cNvSpPr>
      </xdr:nvSpPr>
      <xdr:spPr bwMode="auto">
        <a:xfrm>
          <a:off x="8145780" y="2727960"/>
          <a:ext cx="342900" cy="5532120"/>
        </a:xfrm>
        <a:custGeom>
          <a:avLst/>
          <a:gdLst>
            <a:gd name="T0" fmla="*/ 0 w 64"/>
            <a:gd name="T1" fmla="*/ 0 h 91"/>
            <a:gd name="T2" fmla="*/ 2147483647 w 64"/>
            <a:gd name="T3" fmla="*/ 0 h 91"/>
            <a:gd name="T4" fmla="*/ 2147483647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15</xdr:col>
      <xdr:colOff>342900</xdr:colOff>
      <xdr:row>48</xdr:row>
      <xdr:rowOff>45720</xdr:rowOff>
    </xdr:from>
    <xdr:to>
      <xdr:col>15</xdr:col>
      <xdr:colOff>449580</xdr:colOff>
      <xdr:row>48</xdr:row>
      <xdr:rowOff>45720</xdr:rowOff>
    </xdr:to>
    <xdr:sp macro="" textlink="">
      <xdr:nvSpPr>
        <xdr:cNvPr id="93" name="Line 92"/>
        <xdr:cNvSpPr>
          <a:spLocks noChangeShapeType="1"/>
        </xdr:cNvSpPr>
      </xdr:nvSpPr>
      <xdr:spPr bwMode="auto">
        <a:xfrm flipH="1">
          <a:off x="8488680" y="4069080"/>
          <a:ext cx="106680" cy="0"/>
        </a:xfrm>
        <a:prstGeom prst="line">
          <a:avLst/>
        </a:prstGeom>
        <a:noFill/>
        <a:ln w="9525">
          <a:solidFill>
            <a:srgbClr val="000000"/>
          </a:solidFill>
          <a:round/>
          <a:headEnd/>
          <a:tailEnd/>
        </a:ln>
      </xdr:spPr>
    </xdr:sp>
    <xdr:clientData/>
  </xdr:twoCellAnchor>
  <xdr:twoCellAnchor>
    <xdr:from>
      <xdr:col>17</xdr:col>
      <xdr:colOff>0</xdr:colOff>
      <xdr:row>49</xdr:row>
      <xdr:rowOff>83820</xdr:rowOff>
    </xdr:from>
    <xdr:to>
      <xdr:col>17</xdr:col>
      <xdr:colOff>0</xdr:colOff>
      <xdr:row>63</xdr:row>
      <xdr:rowOff>0</xdr:rowOff>
    </xdr:to>
    <xdr:sp macro="" textlink="">
      <xdr:nvSpPr>
        <xdr:cNvPr id="94" name="Line 93"/>
        <xdr:cNvSpPr>
          <a:spLocks noChangeShapeType="1"/>
        </xdr:cNvSpPr>
      </xdr:nvSpPr>
      <xdr:spPr bwMode="auto">
        <a:xfrm>
          <a:off x="9060180" y="4191000"/>
          <a:ext cx="0" cy="1089660"/>
        </a:xfrm>
        <a:prstGeom prst="line">
          <a:avLst/>
        </a:prstGeom>
        <a:noFill/>
        <a:ln w="9525">
          <a:solidFill>
            <a:srgbClr val="000000"/>
          </a:solidFill>
          <a:round/>
          <a:headEnd/>
          <a:tailEnd/>
        </a:ln>
      </xdr:spPr>
    </xdr:sp>
    <xdr:clientData/>
  </xdr:twoCellAnchor>
  <xdr:twoCellAnchor>
    <xdr:from>
      <xdr:col>17</xdr:col>
      <xdr:colOff>0</xdr:colOff>
      <xdr:row>67</xdr:row>
      <xdr:rowOff>83820</xdr:rowOff>
    </xdr:from>
    <xdr:to>
      <xdr:col>17</xdr:col>
      <xdr:colOff>0</xdr:colOff>
      <xdr:row>81</xdr:row>
      <xdr:rowOff>0</xdr:rowOff>
    </xdr:to>
    <xdr:sp macro="" textlink="">
      <xdr:nvSpPr>
        <xdr:cNvPr id="95" name="Line 94"/>
        <xdr:cNvSpPr>
          <a:spLocks noChangeShapeType="1"/>
        </xdr:cNvSpPr>
      </xdr:nvSpPr>
      <xdr:spPr bwMode="auto">
        <a:xfrm>
          <a:off x="9060180" y="5699760"/>
          <a:ext cx="0" cy="1089660"/>
        </a:xfrm>
        <a:prstGeom prst="line">
          <a:avLst/>
        </a:prstGeom>
        <a:noFill/>
        <a:ln w="9525">
          <a:solidFill>
            <a:srgbClr val="000000"/>
          </a:solidFill>
          <a:round/>
          <a:headEnd/>
          <a:tailEnd/>
        </a:ln>
      </xdr:spPr>
    </xdr:sp>
    <xdr:clientData/>
  </xdr:twoCellAnchor>
  <xdr:twoCellAnchor>
    <xdr:from>
      <xdr:col>18</xdr:col>
      <xdr:colOff>106680</xdr:colOff>
      <xdr:row>32</xdr:row>
      <xdr:rowOff>45720</xdr:rowOff>
    </xdr:from>
    <xdr:to>
      <xdr:col>18</xdr:col>
      <xdr:colOff>449580</xdr:colOff>
      <xdr:row>98</xdr:row>
      <xdr:rowOff>45720</xdr:rowOff>
    </xdr:to>
    <xdr:sp macro="" textlink="">
      <xdr:nvSpPr>
        <xdr:cNvPr id="96" name="Freeform 95"/>
        <xdr:cNvSpPr>
          <a:spLocks/>
        </xdr:cNvSpPr>
      </xdr:nvSpPr>
      <xdr:spPr bwMode="auto">
        <a:xfrm flipH="1">
          <a:off x="9624060" y="2727960"/>
          <a:ext cx="342900" cy="5532120"/>
        </a:xfrm>
        <a:custGeom>
          <a:avLst/>
          <a:gdLst>
            <a:gd name="T0" fmla="*/ 0 w 64"/>
            <a:gd name="T1" fmla="*/ 0 h 91"/>
            <a:gd name="T2" fmla="*/ 2147483647 w 64"/>
            <a:gd name="T3" fmla="*/ 0 h 91"/>
            <a:gd name="T4" fmla="*/ 2147483647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18</xdr:col>
      <xdr:colOff>0</xdr:colOff>
      <xdr:row>82</xdr:row>
      <xdr:rowOff>45720</xdr:rowOff>
    </xdr:from>
    <xdr:to>
      <xdr:col>18</xdr:col>
      <xdr:colOff>106680</xdr:colOff>
      <xdr:row>82</xdr:row>
      <xdr:rowOff>45720</xdr:rowOff>
    </xdr:to>
    <xdr:sp macro="" textlink="">
      <xdr:nvSpPr>
        <xdr:cNvPr id="97" name="Line 96"/>
        <xdr:cNvSpPr>
          <a:spLocks noChangeShapeType="1"/>
        </xdr:cNvSpPr>
      </xdr:nvSpPr>
      <xdr:spPr bwMode="auto">
        <a:xfrm flipH="1">
          <a:off x="9517380" y="6918960"/>
          <a:ext cx="106680" cy="0"/>
        </a:xfrm>
        <a:prstGeom prst="line">
          <a:avLst/>
        </a:prstGeom>
        <a:noFill/>
        <a:ln w="9525">
          <a:solidFill>
            <a:srgbClr val="000000"/>
          </a:solidFill>
          <a:round/>
          <a:headEnd/>
          <a:tailEnd/>
        </a:ln>
      </xdr:spPr>
    </xdr:sp>
    <xdr:clientData/>
  </xdr:twoCellAnchor>
  <xdr:twoCellAnchor>
    <xdr:from>
      <xdr:col>21</xdr:col>
      <xdr:colOff>0</xdr:colOff>
      <xdr:row>82</xdr:row>
      <xdr:rowOff>45720</xdr:rowOff>
    </xdr:from>
    <xdr:to>
      <xdr:col>21</xdr:col>
      <xdr:colOff>449580</xdr:colOff>
      <xdr:row>114</xdr:row>
      <xdr:rowOff>38100</xdr:rowOff>
    </xdr:to>
    <xdr:grpSp>
      <xdr:nvGrpSpPr>
        <xdr:cNvPr id="98" name="Group 97"/>
        <xdr:cNvGrpSpPr>
          <a:grpSpLocks/>
        </xdr:cNvGrpSpPr>
      </xdr:nvGrpSpPr>
      <xdr:grpSpPr bwMode="auto">
        <a:xfrm flipH="1">
          <a:off x="10896600" y="7543800"/>
          <a:ext cx="449580" cy="2918460"/>
          <a:chOff x="256" y="29"/>
          <a:chExt cx="60" cy="46"/>
        </a:xfrm>
      </xdr:grpSpPr>
      <xdr:sp macro="" textlink="">
        <xdr:nvSpPr>
          <xdr:cNvPr id="99" name="Freeform 98"/>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00" name="Line 9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21</xdr:col>
      <xdr:colOff>0</xdr:colOff>
      <xdr:row>16</xdr:row>
      <xdr:rowOff>45720</xdr:rowOff>
    </xdr:from>
    <xdr:to>
      <xdr:col>21</xdr:col>
      <xdr:colOff>449580</xdr:colOff>
      <xdr:row>48</xdr:row>
      <xdr:rowOff>38100</xdr:rowOff>
    </xdr:to>
    <xdr:grpSp>
      <xdr:nvGrpSpPr>
        <xdr:cNvPr id="101" name="Group 100"/>
        <xdr:cNvGrpSpPr>
          <a:grpSpLocks/>
        </xdr:cNvGrpSpPr>
      </xdr:nvGrpSpPr>
      <xdr:grpSpPr bwMode="auto">
        <a:xfrm flipH="1">
          <a:off x="10896600" y="1508760"/>
          <a:ext cx="449580" cy="2918460"/>
          <a:chOff x="256" y="29"/>
          <a:chExt cx="60" cy="46"/>
        </a:xfrm>
      </xdr:grpSpPr>
      <xdr:sp macro="" textlink="">
        <xdr:nvSpPr>
          <xdr:cNvPr id="102" name="Freeform 101"/>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03" name="Line 10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106</xdr:row>
      <xdr:rowOff>45720</xdr:rowOff>
    </xdr:from>
    <xdr:to>
      <xdr:col>24</xdr:col>
      <xdr:colOff>449580</xdr:colOff>
      <xdr:row>122</xdr:row>
      <xdr:rowOff>38100</xdr:rowOff>
    </xdr:to>
    <xdr:grpSp>
      <xdr:nvGrpSpPr>
        <xdr:cNvPr id="104" name="Group 103"/>
        <xdr:cNvGrpSpPr>
          <a:grpSpLocks/>
        </xdr:cNvGrpSpPr>
      </xdr:nvGrpSpPr>
      <xdr:grpSpPr bwMode="auto">
        <a:xfrm flipH="1">
          <a:off x="12268200" y="9738360"/>
          <a:ext cx="449580" cy="1455420"/>
          <a:chOff x="256" y="29"/>
          <a:chExt cx="60" cy="46"/>
        </a:xfrm>
      </xdr:grpSpPr>
      <xdr:sp macro="" textlink="">
        <xdr:nvSpPr>
          <xdr:cNvPr id="105" name="Freeform 104"/>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06" name="Line 10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74</xdr:row>
      <xdr:rowOff>45720</xdr:rowOff>
    </xdr:from>
    <xdr:to>
      <xdr:col>24</xdr:col>
      <xdr:colOff>449580</xdr:colOff>
      <xdr:row>90</xdr:row>
      <xdr:rowOff>38100</xdr:rowOff>
    </xdr:to>
    <xdr:grpSp>
      <xdr:nvGrpSpPr>
        <xdr:cNvPr id="107" name="Group 106"/>
        <xdr:cNvGrpSpPr>
          <a:grpSpLocks/>
        </xdr:cNvGrpSpPr>
      </xdr:nvGrpSpPr>
      <xdr:grpSpPr bwMode="auto">
        <a:xfrm flipH="1">
          <a:off x="12268200" y="6812280"/>
          <a:ext cx="449580" cy="1455420"/>
          <a:chOff x="256" y="29"/>
          <a:chExt cx="60" cy="46"/>
        </a:xfrm>
      </xdr:grpSpPr>
      <xdr:sp macro="" textlink="">
        <xdr:nvSpPr>
          <xdr:cNvPr id="108" name="Freeform 107"/>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09" name="Line 10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40</xdr:row>
      <xdr:rowOff>45720</xdr:rowOff>
    </xdr:from>
    <xdr:to>
      <xdr:col>24</xdr:col>
      <xdr:colOff>449580</xdr:colOff>
      <xdr:row>56</xdr:row>
      <xdr:rowOff>38100</xdr:rowOff>
    </xdr:to>
    <xdr:grpSp>
      <xdr:nvGrpSpPr>
        <xdr:cNvPr id="110" name="Group 109"/>
        <xdr:cNvGrpSpPr>
          <a:grpSpLocks/>
        </xdr:cNvGrpSpPr>
      </xdr:nvGrpSpPr>
      <xdr:grpSpPr bwMode="auto">
        <a:xfrm flipH="1">
          <a:off x="12268200" y="3703320"/>
          <a:ext cx="449580" cy="1455420"/>
          <a:chOff x="256" y="29"/>
          <a:chExt cx="60" cy="46"/>
        </a:xfrm>
      </xdr:grpSpPr>
      <xdr:sp macro="" textlink="">
        <xdr:nvSpPr>
          <xdr:cNvPr id="111" name="Freeform 110"/>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12" name="Line 11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8</xdr:row>
      <xdr:rowOff>45720</xdr:rowOff>
    </xdr:from>
    <xdr:to>
      <xdr:col>24</xdr:col>
      <xdr:colOff>449580</xdr:colOff>
      <xdr:row>24</xdr:row>
      <xdr:rowOff>38100</xdr:rowOff>
    </xdr:to>
    <xdr:grpSp>
      <xdr:nvGrpSpPr>
        <xdr:cNvPr id="113" name="Group 112"/>
        <xdr:cNvGrpSpPr>
          <a:grpSpLocks/>
        </xdr:cNvGrpSpPr>
      </xdr:nvGrpSpPr>
      <xdr:grpSpPr bwMode="auto">
        <a:xfrm flipH="1">
          <a:off x="12268200" y="777240"/>
          <a:ext cx="449580" cy="1455420"/>
          <a:chOff x="256" y="29"/>
          <a:chExt cx="60" cy="46"/>
        </a:xfrm>
      </xdr:grpSpPr>
      <xdr:sp macro="" textlink="">
        <xdr:nvSpPr>
          <xdr:cNvPr id="114" name="Freeform 113"/>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15" name="Line 11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118</xdr:row>
      <xdr:rowOff>60960</xdr:rowOff>
    </xdr:from>
    <xdr:to>
      <xdr:col>27</xdr:col>
      <xdr:colOff>449580</xdr:colOff>
      <xdr:row>126</xdr:row>
      <xdr:rowOff>38100</xdr:rowOff>
    </xdr:to>
    <xdr:grpSp>
      <xdr:nvGrpSpPr>
        <xdr:cNvPr id="116" name="Group 115"/>
        <xdr:cNvGrpSpPr>
          <a:grpSpLocks/>
        </xdr:cNvGrpSpPr>
      </xdr:nvGrpSpPr>
      <xdr:grpSpPr bwMode="auto">
        <a:xfrm flipH="1">
          <a:off x="13639800" y="10850880"/>
          <a:ext cx="449580" cy="708660"/>
          <a:chOff x="256" y="29"/>
          <a:chExt cx="60" cy="46"/>
        </a:xfrm>
      </xdr:grpSpPr>
      <xdr:sp macro="" textlink="">
        <xdr:nvSpPr>
          <xdr:cNvPr id="117" name="Freeform 116"/>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18" name="Line 11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102</xdr:row>
      <xdr:rowOff>60960</xdr:rowOff>
    </xdr:from>
    <xdr:to>
      <xdr:col>27</xdr:col>
      <xdr:colOff>449580</xdr:colOff>
      <xdr:row>110</xdr:row>
      <xdr:rowOff>38100</xdr:rowOff>
    </xdr:to>
    <xdr:grpSp>
      <xdr:nvGrpSpPr>
        <xdr:cNvPr id="119" name="Group 118"/>
        <xdr:cNvGrpSpPr>
          <a:grpSpLocks/>
        </xdr:cNvGrpSpPr>
      </xdr:nvGrpSpPr>
      <xdr:grpSpPr bwMode="auto">
        <a:xfrm flipH="1">
          <a:off x="13639800" y="9387840"/>
          <a:ext cx="449580" cy="708660"/>
          <a:chOff x="256" y="29"/>
          <a:chExt cx="60" cy="46"/>
        </a:xfrm>
      </xdr:grpSpPr>
      <xdr:sp macro="" textlink="">
        <xdr:nvSpPr>
          <xdr:cNvPr id="120" name="Freeform 119"/>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21" name="Line 12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86</xdr:row>
      <xdr:rowOff>60960</xdr:rowOff>
    </xdr:from>
    <xdr:to>
      <xdr:col>27</xdr:col>
      <xdr:colOff>449580</xdr:colOff>
      <xdr:row>94</xdr:row>
      <xdr:rowOff>38100</xdr:rowOff>
    </xdr:to>
    <xdr:grpSp>
      <xdr:nvGrpSpPr>
        <xdr:cNvPr id="122" name="Group 121"/>
        <xdr:cNvGrpSpPr>
          <a:grpSpLocks/>
        </xdr:cNvGrpSpPr>
      </xdr:nvGrpSpPr>
      <xdr:grpSpPr bwMode="auto">
        <a:xfrm flipH="1">
          <a:off x="13639800" y="7924800"/>
          <a:ext cx="449580" cy="708660"/>
          <a:chOff x="256" y="29"/>
          <a:chExt cx="60" cy="46"/>
        </a:xfrm>
      </xdr:grpSpPr>
      <xdr:sp macro="" textlink="">
        <xdr:nvSpPr>
          <xdr:cNvPr id="123" name="Freeform 122"/>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24" name="Line 12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70</xdr:row>
      <xdr:rowOff>60960</xdr:rowOff>
    </xdr:from>
    <xdr:to>
      <xdr:col>27</xdr:col>
      <xdr:colOff>449580</xdr:colOff>
      <xdr:row>78</xdr:row>
      <xdr:rowOff>38100</xdr:rowOff>
    </xdr:to>
    <xdr:grpSp>
      <xdr:nvGrpSpPr>
        <xdr:cNvPr id="125" name="Group 124"/>
        <xdr:cNvGrpSpPr>
          <a:grpSpLocks/>
        </xdr:cNvGrpSpPr>
      </xdr:nvGrpSpPr>
      <xdr:grpSpPr bwMode="auto">
        <a:xfrm flipH="1">
          <a:off x="13639800" y="6461760"/>
          <a:ext cx="449580" cy="708660"/>
          <a:chOff x="256" y="29"/>
          <a:chExt cx="60" cy="46"/>
        </a:xfrm>
      </xdr:grpSpPr>
      <xdr:sp macro="" textlink="">
        <xdr:nvSpPr>
          <xdr:cNvPr id="126" name="Freeform 125"/>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27" name="Line 12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52</xdr:row>
      <xdr:rowOff>60960</xdr:rowOff>
    </xdr:from>
    <xdr:to>
      <xdr:col>27</xdr:col>
      <xdr:colOff>449580</xdr:colOff>
      <xdr:row>60</xdr:row>
      <xdr:rowOff>38100</xdr:rowOff>
    </xdr:to>
    <xdr:grpSp>
      <xdr:nvGrpSpPr>
        <xdr:cNvPr id="128" name="Group 127"/>
        <xdr:cNvGrpSpPr>
          <a:grpSpLocks/>
        </xdr:cNvGrpSpPr>
      </xdr:nvGrpSpPr>
      <xdr:grpSpPr bwMode="auto">
        <a:xfrm flipH="1">
          <a:off x="13639800" y="4815840"/>
          <a:ext cx="449580" cy="708660"/>
          <a:chOff x="256" y="29"/>
          <a:chExt cx="60" cy="46"/>
        </a:xfrm>
      </xdr:grpSpPr>
      <xdr:sp macro="" textlink="">
        <xdr:nvSpPr>
          <xdr:cNvPr id="129" name="Freeform 128"/>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30" name="Line 12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36</xdr:row>
      <xdr:rowOff>60960</xdr:rowOff>
    </xdr:from>
    <xdr:to>
      <xdr:col>27</xdr:col>
      <xdr:colOff>449580</xdr:colOff>
      <xdr:row>44</xdr:row>
      <xdr:rowOff>38100</xdr:rowOff>
    </xdr:to>
    <xdr:grpSp>
      <xdr:nvGrpSpPr>
        <xdr:cNvPr id="131" name="Group 130"/>
        <xdr:cNvGrpSpPr>
          <a:grpSpLocks/>
        </xdr:cNvGrpSpPr>
      </xdr:nvGrpSpPr>
      <xdr:grpSpPr bwMode="auto">
        <a:xfrm flipH="1">
          <a:off x="13639800" y="3352800"/>
          <a:ext cx="449580" cy="708660"/>
          <a:chOff x="256" y="29"/>
          <a:chExt cx="60" cy="46"/>
        </a:xfrm>
      </xdr:grpSpPr>
      <xdr:sp macro="" textlink="">
        <xdr:nvSpPr>
          <xdr:cNvPr id="132" name="Freeform 131"/>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33" name="Line 13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20</xdr:row>
      <xdr:rowOff>60960</xdr:rowOff>
    </xdr:from>
    <xdr:to>
      <xdr:col>27</xdr:col>
      <xdr:colOff>449580</xdr:colOff>
      <xdr:row>28</xdr:row>
      <xdr:rowOff>38100</xdr:rowOff>
    </xdr:to>
    <xdr:grpSp>
      <xdr:nvGrpSpPr>
        <xdr:cNvPr id="134" name="Group 133"/>
        <xdr:cNvGrpSpPr>
          <a:grpSpLocks/>
        </xdr:cNvGrpSpPr>
      </xdr:nvGrpSpPr>
      <xdr:grpSpPr bwMode="auto">
        <a:xfrm flipH="1">
          <a:off x="13639800" y="1889760"/>
          <a:ext cx="449580" cy="708660"/>
          <a:chOff x="256" y="29"/>
          <a:chExt cx="60" cy="46"/>
        </a:xfrm>
      </xdr:grpSpPr>
      <xdr:sp macro="" textlink="">
        <xdr:nvSpPr>
          <xdr:cNvPr id="135" name="Freeform 134"/>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36" name="Line 13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4</xdr:row>
      <xdr:rowOff>60960</xdr:rowOff>
    </xdr:from>
    <xdr:to>
      <xdr:col>27</xdr:col>
      <xdr:colOff>449580</xdr:colOff>
      <xdr:row>12</xdr:row>
      <xdr:rowOff>38100</xdr:rowOff>
    </xdr:to>
    <xdr:grpSp>
      <xdr:nvGrpSpPr>
        <xdr:cNvPr id="137" name="Group 136"/>
        <xdr:cNvGrpSpPr>
          <a:grpSpLocks/>
        </xdr:cNvGrpSpPr>
      </xdr:nvGrpSpPr>
      <xdr:grpSpPr bwMode="auto">
        <a:xfrm flipH="1">
          <a:off x="13639800" y="426720"/>
          <a:ext cx="449580" cy="708660"/>
          <a:chOff x="256" y="29"/>
          <a:chExt cx="60" cy="46"/>
        </a:xfrm>
      </xdr:grpSpPr>
      <xdr:sp macro="" textlink="">
        <xdr:nvSpPr>
          <xdr:cNvPr id="138" name="Freeform 137"/>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39" name="Line 13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30</xdr:col>
      <xdr:colOff>0</xdr:colOff>
      <xdr:row>124</xdr:row>
      <xdr:rowOff>60960</xdr:rowOff>
    </xdr:from>
    <xdr:to>
      <xdr:col>30</xdr:col>
      <xdr:colOff>449580</xdr:colOff>
      <xdr:row>128</xdr:row>
      <xdr:rowOff>38100</xdr:rowOff>
    </xdr:to>
    <xdr:grpSp>
      <xdr:nvGrpSpPr>
        <xdr:cNvPr id="140" name="Group 139"/>
        <xdr:cNvGrpSpPr>
          <a:grpSpLocks/>
        </xdr:cNvGrpSpPr>
      </xdr:nvGrpSpPr>
      <xdr:grpSpPr bwMode="auto">
        <a:xfrm flipH="1">
          <a:off x="15011400" y="11399520"/>
          <a:ext cx="449580" cy="342900"/>
          <a:chOff x="256" y="29"/>
          <a:chExt cx="60" cy="46"/>
        </a:xfrm>
      </xdr:grpSpPr>
      <xdr:sp macro="" textlink="">
        <xdr:nvSpPr>
          <xdr:cNvPr id="141" name="Freeform 140"/>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42" name="Line 14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30</xdr:col>
      <xdr:colOff>0</xdr:colOff>
      <xdr:row>116</xdr:row>
      <xdr:rowOff>60960</xdr:rowOff>
    </xdr:from>
    <xdr:to>
      <xdr:col>30</xdr:col>
      <xdr:colOff>449580</xdr:colOff>
      <xdr:row>120</xdr:row>
      <xdr:rowOff>38100</xdr:rowOff>
    </xdr:to>
    <xdr:grpSp>
      <xdr:nvGrpSpPr>
        <xdr:cNvPr id="143" name="Group 142"/>
        <xdr:cNvGrpSpPr>
          <a:grpSpLocks/>
        </xdr:cNvGrpSpPr>
      </xdr:nvGrpSpPr>
      <xdr:grpSpPr bwMode="auto">
        <a:xfrm flipH="1">
          <a:off x="15011400" y="10668000"/>
          <a:ext cx="449580" cy="342900"/>
          <a:chOff x="256" y="29"/>
          <a:chExt cx="60" cy="46"/>
        </a:xfrm>
      </xdr:grpSpPr>
      <xdr:sp macro="" textlink="">
        <xdr:nvSpPr>
          <xdr:cNvPr id="144" name="Freeform 143"/>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45" name="Line 14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30</xdr:col>
      <xdr:colOff>0</xdr:colOff>
      <xdr:row>108</xdr:row>
      <xdr:rowOff>60960</xdr:rowOff>
    </xdr:from>
    <xdr:to>
      <xdr:col>30</xdr:col>
      <xdr:colOff>449580</xdr:colOff>
      <xdr:row>112</xdr:row>
      <xdr:rowOff>38100</xdr:rowOff>
    </xdr:to>
    <xdr:grpSp>
      <xdr:nvGrpSpPr>
        <xdr:cNvPr id="146" name="Group 145"/>
        <xdr:cNvGrpSpPr>
          <a:grpSpLocks/>
        </xdr:cNvGrpSpPr>
      </xdr:nvGrpSpPr>
      <xdr:grpSpPr bwMode="auto">
        <a:xfrm flipH="1">
          <a:off x="15011400" y="9936480"/>
          <a:ext cx="449580" cy="342900"/>
          <a:chOff x="256" y="29"/>
          <a:chExt cx="60" cy="46"/>
        </a:xfrm>
      </xdr:grpSpPr>
      <xdr:sp macro="" textlink="">
        <xdr:nvSpPr>
          <xdr:cNvPr id="147" name="Freeform 146"/>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48" name="Line 14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30</xdr:col>
      <xdr:colOff>0</xdr:colOff>
      <xdr:row>100</xdr:row>
      <xdr:rowOff>60960</xdr:rowOff>
    </xdr:from>
    <xdr:to>
      <xdr:col>30</xdr:col>
      <xdr:colOff>449580</xdr:colOff>
      <xdr:row>104</xdr:row>
      <xdr:rowOff>38100</xdr:rowOff>
    </xdr:to>
    <xdr:grpSp>
      <xdr:nvGrpSpPr>
        <xdr:cNvPr id="149" name="Group 148"/>
        <xdr:cNvGrpSpPr>
          <a:grpSpLocks/>
        </xdr:cNvGrpSpPr>
      </xdr:nvGrpSpPr>
      <xdr:grpSpPr bwMode="auto">
        <a:xfrm flipH="1">
          <a:off x="15011400" y="9204960"/>
          <a:ext cx="449580" cy="342900"/>
          <a:chOff x="256" y="29"/>
          <a:chExt cx="60" cy="46"/>
        </a:xfrm>
      </xdr:grpSpPr>
      <xdr:sp macro="" textlink="">
        <xdr:nvSpPr>
          <xdr:cNvPr id="150" name="Freeform 149"/>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51" name="Line 15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30</xdr:col>
      <xdr:colOff>0</xdr:colOff>
      <xdr:row>92</xdr:row>
      <xdr:rowOff>60960</xdr:rowOff>
    </xdr:from>
    <xdr:to>
      <xdr:col>30</xdr:col>
      <xdr:colOff>449580</xdr:colOff>
      <xdr:row>96</xdr:row>
      <xdr:rowOff>38100</xdr:rowOff>
    </xdr:to>
    <xdr:grpSp>
      <xdr:nvGrpSpPr>
        <xdr:cNvPr id="152" name="Group 151"/>
        <xdr:cNvGrpSpPr>
          <a:grpSpLocks/>
        </xdr:cNvGrpSpPr>
      </xdr:nvGrpSpPr>
      <xdr:grpSpPr bwMode="auto">
        <a:xfrm flipH="1">
          <a:off x="15011400" y="8473440"/>
          <a:ext cx="449580" cy="342900"/>
          <a:chOff x="256" y="29"/>
          <a:chExt cx="60" cy="46"/>
        </a:xfrm>
      </xdr:grpSpPr>
      <xdr:sp macro="" textlink="">
        <xdr:nvSpPr>
          <xdr:cNvPr id="153" name="Freeform 152"/>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54" name="Line 15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30</xdr:col>
      <xdr:colOff>0</xdr:colOff>
      <xdr:row>84</xdr:row>
      <xdr:rowOff>60960</xdr:rowOff>
    </xdr:from>
    <xdr:to>
      <xdr:col>30</xdr:col>
      <xdr:colOff>449580</xdr:colOff>
      <xdr:row>88</xdr:row>
      <xdr:rowOff>38100</xdr:rowOff>
    </xdr:to>
    <xdr:grpSp>
      <xdr:nvGrpSpPr>
        <xdr:cNvPr id="155" name="Group 154"/>
        <xdr:cNvGrpSpPr>
          <a:grpSpLocks/>
        </xdr:cNvGrpSpPr>
      </xdr:nvGrpSpPr>
      <xdr:grpSpPr bwMode="auto">
        <a:xfrm flipH="1">
          <a:off x="15011400" y="7741920"/>
          <a:ext cx="449580" cy="342900"/>
          <a:chOff x="256" y="29"/>
          <a:chExt cx="60" cy="46"/>
        </a:xfrm>
      </xdr:grpSpPr>
      <xdr:sp macro="" textlink="">
        <xdr:nvSpPr>
          <xdr:cNvPr id="156" name="Freeform 155"/>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57" name="Line 15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30</xdr:col>
      <xdr:colOff>0</xdr:colOff>
      <xdr:row>76</xdr:row>
      <xdr:rowOff>60960</xdr:rowOff>
    </xdr:from>
    <xdr:to>
      <xdr:col>30</xdr:col>
      <xdr:colOff>449580</xdr:colOff>
      <xdr:row>80</xdr:row>
      <xdr:rowOff>38100</xdr:rowOff>
    </xdr:to>
    <xdr:grpSp>
      <xdr:nvGrpSpPr>
        <xdr:cNvPr id="158" name="Group 157"/>
        <xdr:cNvGrpSpPr>
          <a:grpSpLocks/>
        </xdr:cNvGrpSpPr>
      </xdr:nvGrpSpPr>
      <xdr:grpSpPr bwMode="auto">
        <a:xfrm flipH="1">
          <a:off x="15011400" y="7010400"/>
          <a:ext cx="449580" cy="342900"/>
          <a:chOff x="256" y="29"/>
          <a:chExt cx="60" cy="46"/>
        </a:xfrm>
      </xdr:grpSpPr>
      <xdr:sp macro="" textlink="">
        <xdr:nvSpPr>
          <xdr:cNvPr id="159" name="Freeform 158"/>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60" name="Line 15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30</xdr:col>
      <xdr:colOff>0</xdr:colOff>
      <xdr:row>68</xdr:row>
      <xdr:rowOff>60960</xdr:rowOff>
    </xdr:from>
    <xdr:to>
      <xdr:col>30</xdr:col>
      <xdr:colOff>449580</xdr:colOff>
      <xdr:row>72</xdr:row>
      <xdr:rowOff>38100</xdr:rowOff>
    </xdr:to>
    <xdr:grpSp>
      <xdr:nvGrpSpPr>
        <xdr:cNvPr id="161" name="Group 160"/>
        <xdr:cNvGrpSpPr>
          <a:grpSpLocks/>
        </xdr:cNvGrpSpPr>
      </xdr:nvGrpSpPr>
      <xdr:grpSpPr bwMode="auto">
        <a:xfrm flipH="1">
          <a:off x="15011400" y="6278880"/>
          <a:ext cx="449580" cy="342900"/>
          <a:chOff x="256" y="29"/>
          <a:chExt cx="60" cy="46"/>
        </a:xfrm>
      </xdr:grpSpPr>
      <xdr:sp macro="" textlink="">
        <xdr:nvSpPr>
          <xdr:cNvPr id="162" name="Freeform 161"/>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63" name="Line 16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30</xdr:col>
      <xdr:colOff>0</xdr:colOff>
      <xdr:row>58</xdr:row>
      <xdr:rowOff>60960</xdr:rowOff>
    </xdr:from>
    <xdr:to>
      <xdr:col>30</xdr:col>
      <xdr:colOff>449580</xdr:colOff>
      <xdr:row>62</xdr:row>
      <xdr:rowOff>38100</xdr:rowOff>
    </xdr:to>
    <xdr:grpSp>
      <xdr:nvGrpSpPr>
        <xdr:cNvPr id="164" name="Group 163"/>
        <xdr:cNvGrpSpPr>
          <a:grpSpLocks/>
        </xdr:cNvGrpSpPr>
      </xdr:nvGrpSpPr>
      <xdr:grpSpPr bwMode="auto">
        <a:xfrm flipH="1">
          <a:off x="15011400" y="5364480"/>
          <a:ext cx="449580" cy="342900"/>
          <a:chOff x="256" y="29"/>
          <a:chExt cx="60" cy="46"/>
        </a:xfrm>
      </xdr:grpSpPr>
      <xdr:sp macro="" textlink="">
        <xdr:nvSpPr>
          <xdr:cNvPr id="165" name="Freeform 164"/>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66" name="Line 16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30</xdr:col>
      <xdr:colOff>0</xdr:colOff>
      <xdr:row>50</xdr:row>
      <xdr:rowOff>60960</xdr:rowOff>
    </xdr:from>
    <xdr:to>
      <xdr:col>30</xdr:col>
      <xdr:colOff>449580</xdr:colOff>
      <xdr:row>54</xdr:row>
      <xdr:rowOff>38100</xdr:rowOff>
    </xdr:to>
    <xdr:grpSp>
      <xdr:nvGrpSpPr>
        <xdr:cNvPr id="167" name="Group 166"/>
        <xdr:cNvGrpSpPr>
          <a:grpSpLocks/>
        </xdr:cNvGrpSpPr>
      </xdr:nvGrpSpPr>
      <xdr:grpSpPr bwMode="auto">
        <a:xfrm flipH="1">
          <a:off x="15011400" y="4632960"/>
          <a:ext cx="449580" cy="342900"/>
          <a:chOff x="256" y="29"/>
          <a:chExt cx="60" cy="46"/>
        </a:xfrm>
      </xdr:grpSpPr>
      <xdr:sp macro="" textlink="">
        <xdr:nvSpPr>
          <xdr:cNvPr id="168" name="Freeform 167"/>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69" name="Line 16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30</xdr:col>
      <xdr:colOff>0</xdr:colOff>
      <xdr:row>42</xdr:row>
      <xdr:rowOff>60960</xdr:rowOff>
    </xdr:from>
    <xdr:to>
      <xdr:col>30</xdr:col>
      <xdr:colOff>449580</xdr:colOff>
      <xdr:row>46</xdr:row>
      <xdr:rowOff>38100</xdr:rowOff>
    </xdr:to>
    <xdr:grpSp>
      <xdr:nvGrpSpPr>
        <xdr:cNvPr id="170" name="Group 169"/>
        <xdr:cNvGrpSpPr>
          <a:grpSpLocks/>
        </xdr:cNvGrpSpPr>
      </xdr:nvGrpSpPr>
      <xdr:grpSpPr bwMode="auto">
        <a:xfrm flipH="1">
          <a:off x="15011400" y="3901440"/>
          <a:ext cx="449580" cy="342900"/>
          <a:chOff x="256" y="29"/>
          <a:chExt cx="60" cy="46"/>
        </a:xfrm>
      </xdr:grpSpPr>
      <xdr:sp macro="" textlink="">
        <xdr:nvSpPr>
          <xdr:cNvPr id="171" name="Freeform 170"/>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72" name="Line 17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30</xdr:col>
      <xdr:colOff>0</xdr:colOff>
      <xdr:row>34</xdr:row>
      <xdr:rowOff>60960</xdr:rowOff>
    </xdr:from>
    <xdr:to>
      <xdr:col>30</xdr:col>
      <xdr:colOff>449580</xdr:colOff>
      <xdr:row>38</xdr:row>
      <xdr:rowOff>38100</xdr:rowOff>
    </xdr:to>
    <xdr:grpSp>
      <xdr:nvGrpSpPr>
        <xdr:cNvPr id="173" name="Group 172"/>
        <xdr:cNvGrpSpPr>
          <a:grpSpLocks/>
        </xdr:cNvGrpSpPr>
      </xdr:nvGrpSpPr>
      <xdr:grpSpPr bwMode="auto">
        <a:xfrm flipH="1">
          <a:off x="15011400" y="3169920"/>
          <a:ext cx="449580" cy="342900"/>
          <a:chOff x="256" y="29"/>
          <a:chExt cx="60" cy="46"/>
        </a:xfrm>
      </xdr:grpSpPr>
      <xdr:sp macro="" textlink="">
        <xdr:nvSpPr>
          <xdr:cNvPr id="174" name="Freeform 173"/>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75" name="Line 17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30</xdr:col>
      <xdr:colOff>0</xdr:colOff>
      <xdr:row>26</xdr:row>
      <xdr:rowOff>60960</xdr:rowOff>
    </xdr:from>
    <xdr:to>
      <xdr:col>30</xdr:col>
      <xdr:colOff>449580</xdr:colOff>
      <xdr:row>30</xdr:row>
      <xdr:rowOff>38100</xdr:rowOff>
    </xdr:to>
    <xdr:grpSp>
      <xdr:nvGrpSpPr>
        <xdr:cNvPr id="176" name="Group 175"/>
        <xdr:cNvGrpSpPr>
          <a:grpSpLocks/>
        </xdr:cNvGrpSpPr>
      </xdr:nvGrpSpPr>
      <xdr:grpSpPr bwMode="auto">
        <a:xfrm flipH="1">
          <a:off x="15011400" y="2438400"/>
          <a:ext cx="449580" cy="342900"/>
          <a:chOff x="256" y="29"/>
          <a:chExt cx="60" cy="46"/>
        </a:xfrm>
      </xdr:grpSpPr>
      <xdr:sp macro="" textlink="">
        <xdr:nvSpPr>
          <xdr:cNvPr id="177" name="Freeform 176"/>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78" name="Line 17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30</xdr:col>
      <xdr:colOff>0</xdr:colOff>
      <xdr:row>18</xdr:row>
      <xdr:rowOff>60960</xdr:rowOff>
    </xdr:from>
    <xdr:to>
      <xdr:col>30</xdr:col>
      <xdr:colOff>449580</xdr:colOff>
      <xdr:row>22</xdr:row>
      <xdr:rowOff>38100</xdr:rowOff>
    </xdr:to>
    <xdr:grpSp>
      <xdr:nvGrpSpPr>
        <xdr:cNvPr id="179" name="Group 178"/>
        <xdr:cNvGrpSpPr>
          <a:grpSpLocks/>
        </xdr:cNvGrpSpPr>
      </xdr:nvGrpSpPr>
      <xdr:grpSpPr bwMode="auto">
        <a:xfrm flipH="1">
          <a:off x="15011400" y="1706880"/>
          <a:ext cx="449580" cy="342900"/>
          <a:chOff x="256" y="29"/>
          <a:chExt cx="60" cy="46"/>
        </a:xfrm>
      </xdr:grpSpPr>
      <xdr:sp macro="" textlink="">
        <xdr:nvSpPr>
          <xdr:cNvPr id="180" name="Freeform 179"/>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81" name="Line 18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30</xdr:col>
      <xdr:colOff>0</xdr:colOff>
      <xdr:row>10</xdr:row>
      <xdr:rowOff>60960</xdr:rowOff>
    </xdr:from>
    <xdr:to>
      <xdr:col>30</xdr:col>
      <xdr:colOff>449580</xdr:colOff>
      <xdr:row>14</xdr:row>
      <xdr:rowOff>38100</xdr:rowOff>
    </xdr:to>
    <xdr:grpSp>
      <xdr:nvGrpSpPr>
        <xdr:cNvPr id="182" name="Group 181"/>
        <xdr:cNvGrpSpPr>
          <a:grpSpLocks/>
        </xdr:cNvGrpSpPr>
      </xdr:nvGrpSpPr>
      <xdr:grpSpPr bwMode="auto">
        <a:xfrm flipH="1">
          <a:off x="15011400" y="975360"/>
          <a:ext cx="449580" cy="342900"/>
          <a:chOff x="256" y="29"/>
          <a:chExt cx="60" cy="46"/>
        </a:xfrm>
      </xdr:grpSpPr>
      <xdr:sp macro="" textlink="">
        <xdr:nvSpPr>
          <xdr:cNvPr id="183" name="Freeform 182"/>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84" name="Line 18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30</xdr:col>
      <xdr:colOff>0</xdr:colOff>
      <xdr:row>2</xdr:row>
      <xdr:rowOff>60960</xdr:rowOff>
    </xdr:from>
    <xdr:to>
      <xdr:col>30</xdr:col>
      <xdr:colOff>449580</xdr:colOff>
      <xdr:row>6</xdr:row>
      <xdr:rowOff>76200</xdr:rowOff>
    </xdr:to>
    <xdr:grpSp>
      <xdr:nvGrpSpPr>
        <xdr:cNvPr id="185" name="Group 184"/>
        <xdr:cNvGrpSpPr>
          <a:grpSpLocks/>
        </xdr:cNvGrpSpPr>
      </xdr:nvGrpSpPr>
      <xdr:grpSpPr bwMode="auto">
        <a:xfrm flipH="1">
          <a:off x="15011400" y="243840"/>
          <a:ext cx="449580" cy="381000"/>
          <a:chOff x="256" y="29"/>
          <a:chExt cx="60" cy="46"/>
        </a:xfrm>
      </xdr:grpSpPr>
      <xdr:sp macro="" textlink="">
        <xdr:nvSpPr>
          <xdr:cNvPr id="186" name="Freeform 185"/>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87" name="Line 18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70</xdr:row>
      <xdr:rowOff>60960</xdr:rowOff>
    </xdr:from>
    <xdr:to>
      <xdr:col>27</xdr:col>
      <xdr:colOff>449580</xdr:colOff>
      <xdr:row>78</xdr:row>
      <xdr:rowOff>38100</xdr:rowOff>
    </xdr:to>
    <xdr:grpSp>
      <xdr:nvGrpSpPr>
        <xdr:cNvPr id="188" name="Group 187"/>
        <xdr:cNvGrpSpPr>
          <a:grpSpLocks/>
        </xdr:cNvGrpSpPr>
      </xdr:nvGrpSpPr>
      <xdr:grpSpPr bwMode="auto">
        <a:xfrm flipH="1">
          <a:off x="13639800" y="6461760"/>
          <a:ext cx="449580" cy="708660"/>
          <a:chOff x="256" y="29"/>
          <a:chExt cx="60" cy="46"/>
        </a:xfrm>
      </xdr:grpSpPr>
      <xdr:sp macro="" textlink="">
        <xdr:nvSpPr>
          <xdr:cNvPr id="189" name="Freeform 188"/>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90" name="Line 18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52</xdr:row>
      <xdr:rowOff>60960</xdr:rowOff>
    </xdr:from>
    <xdr:to>
      <xdr:col>27</xdr:col>
      <xdr:colOff>449580</xdr:colOff>
      <xdr:row>60</xdr:row>
      <xdr:rowOff>38100</xdr:rowOff>
    </xdr:to>
    <xdr:grpSp>
      <xdr:nvGrpSpPr>
        <xdr:cNvPr id="191" name="Group 190"/>
        <xdr:cNvGrpSpPr>
          <a:grpSpLocks/>
        </xdr:cNvGrpSpPr>
      </xdr:nvGrpSpPr>
      <xdr:grpSpPr bwMode="auto">
        <a:xfrm flipH="1">
          <a:off x="13639800" y="4815840"/>
          <a:ext cx="449580" cy="708660"/>
          <a:chOff x="256" y="29"/>
          <a:chExt cx="60" cy="46"/>
        </a:xfrm>
      </xdr:grpSpPr>
      <xdr:sp macro="" textlink="">
        <xdr:nvSpPr>
          <xdr:cNvPr id="192" name="Freeform 191"/>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93" name="Line 19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52</xdr:row>
      <xdr:rowOff>60960</xdr:rowOff>
    </xdr:from>
    <xdr:to>
      <xdr:col>27</xdr:col>
      <xdr:colOff>449580</xdr:colOff>
      <xdr:row>60</xdr:row>
      <xdr:rowOff>38100</xdr:rowOff>
    </xdr:to>
    <xdr:grpSp>
      <xdr:nvGrpSpPr>
        <xdr:cNvPr id="194" name="Group 193"/>
        <xdr:cNvGrpSpPr>
          <a:grpSpLocks/>
        </xdr:cNvGrpSpPr>
      </xdr:nvGrpSpPr>
      <xdr:grpSpPr bwMode="auto">
        <a:xfrm flipH="1">
          <a:off x="13639800" y="4815840"/>
          <a:ext cx="449580" cy="708660"/>
          <a:chOff x="256" y="29"/>
          <a:chExt cx="60" cy="46"/>
        </a:xfrm>
      </xdr:grpSpPr>
      <xdr:sp macro="" textlink="">
        <xdr:nvSpPr>
          <xdr:cNvPr id="195" name="Freeform 194"/>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96" name="Line 19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36</xdr:row>
      <xdr:rowOff>60960</xdr:rowOff>
    </xdr:from>
    <xdr:to>
      <xdr:col>27</xdr:col>
      <xdr:colOff>449580</xdr:colOff>
      <xdr:row>44</xdr:row>
      <xdr:rowOff>38100</xdr:rowOff>
    </xdr:to>
    <xdr:grpSp>
      <xdr:nvGrpSpPr>
        <xdr:cNvPr id="197" name="Group 196"/>
        <xdr:cNvGrpSpPr>
          <a:grpSpLocks/>
        </xdr:cNvGrpSpPr>
      </xdr:nvGrpSpPr>
      <xdr:grpSpPr bwMode="auto">
        <a:xfrm flipH="1">
          <a:off x="13639800" y="3352800"/>
          <a:ext cx="449580" cy="708660"/>
          <a:chOff x="256" y="29"/>
          <a:chExt cx="60" cy="46"/>
        </a:xfrm>
      </xdr:grpSpPr>
      <xdr:sp macro="" textlink="">
        <xdr:nvSpPr>
          <xdr:cNvPr id="198" name="Freeform 197"/>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99" name="Line 19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36</xdr:row>
      <xdr:rowOff>60960</xdr:rowOff>
    </xdr:from>
    <xdr:to>
      <xdr:col>27</xdr:col>
      <xdr:colOff>449580</xdr:colOff>
      <xdr:row>44</xdr:row>
      <xdr:rowOff>38100</xdr:rowOff>
    </xdr:to>
    <xdr:grpSp>
      <xdr:nvGrpSpPr>
        <xdr:cNvPr id="200" name="Group 199"/>
        <xdr:cNvGrpSpPr>
          <a:grpSpLocks/>
        </xdr:cNvGrpSpPr>
      </xdr:nvGrpSpPr>
      <xdr:grpSpPr bwMode="auto">
        <a:xfrm flipH="1">
          <a:off x="13639800" y="3352800"/>
          <a:ext cx="449580" cy="708660"/>
          <a:chOff x="256" y="29"/>
          <a:chExt cx="60" cy="46"/>
        </a:xfrm>
      </xdr:grpSpPr>
      <xdr:sp macro="" textlink="">
        <xdr:nvSpPr>
          <xdr:cNvPr id="201" name="Freeform 200"/>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02" name="Line 20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20</xdr:row>
      <xdr:rowOff>60960</xdr:rowOff>
    </xdr:from>
    <xdr:to>
      <xdr:col>27</xdr:col>
      <xdr:colOff>449580</xdr:colOff>
      <xdr:row>28</xdr:row>
      <xdr:rowOff>38100</xdr:rowOff>
    </xdr:to>
    <xdr:grpSp>
      <xdr:nvGrpSpPr>
        <xdr:cNvPr id="203" name="Group 202"/>
        <xdr:cNvGrpSpPr>
          <a:grpSpLocks/>
        </xdr:cNvGrpSpPr>
      </xdr:nvGrpSpPr>
      <xdr:grpSpPr bwMode="auto">
        <a:xfrm flipH="1">
          <a:off x="13639800" y="1889760"/>
          <a:ext cx="449580" cy="708660"/>
          <a:chOff x="256" y="29"/>
          <a:chExt cx="60" cy="46"/>
        </a:xfrm>
      </xdr:grpSpPr>
      <xdr:sp macro="" textlink="">
        <xdr:nvSpPr>
          <xdr:cNvPr id="204" name="Freeform 203"/>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05" name="Line 20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20</xdr:row>
      <xdr:rowOff>60960</xdr:rowOff>
    </xdr:from>
    <xdr:to>
      <xdr:col>27</xdr:col>
      <xdr:colOff>449580</xdr:colOff>
      <xdr:row>28</xdr:row>
      <xdr:rowOff>38100</xdr:rowOff>
    </xdr:to>
    <xdr:grpSp>
      <xdr:nvGrpSpPr>
        <xdr:cNvPr id="206" name="Group 205"/>
        <xdr:cNvGrpSpPr>
          <a:grpSpLocks/>
        </xdr:cNvGrpSpPr>
      </xdr:nvGrpSpPr>
      <xdr:grpSpPr bwMode="auto">
        <a:xfrm flipH="1">
          <a:off x="13639800" y="1889760"/>
          <a:ext cx="449580" cy="708660"/>
          <a:chOff x="256" y="29"/>
          <a:chExt cx="60" cy="46"/>
        </a:xfrm>
      </xdr:grpSpPr>
      <xdr:sp macro="" textlink="">
        <xdr:nvSpPr>
          <xdr:cNvPr id="207" name="Freeform 206"/>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08" name="Line 20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3</xdr:col>
      <xdr:colOff>0</xdr:colOff>
      <xdr:row>2</xdr:row>
      <xdr:rowOff>45720</xdr:rowOff>
    </xdr:from>
    <xdr:to>
      <xdr:col>3</xdr:col>
      <xdr:colOff>449580</xdr:colOff>
      <xdr:row>6</xdr:row>
      <xdr:rowOff>45720</xdr:rowOff>
    </xdr:to>
    <xdr:grpSp>
      <xdr:nvGrpSpPr>
        <xdr:cNvPr id="209" name="Group 208"/>
        <xdr:cNvGrpSpPr>
          <a:grpSpLocks/>
        </xdr:cNvGrpSpPr>
      </xdr:nvGrpSpPr>
      <xdr:grpSpPr bwMode="auto">
        <a:xfrm>
          <a:off x="2667000" y="228600"/>
          <a:ext cx="449580" cy="365760"/>
          <a:chOff x="256" y="29"/>
          <a:chExt cx="60" cy="46"/>
        </a:xfrm>
      </xdr:grpSpPr>
      <xdr:sp macro="" textlink="">
        <xdr:nvSpPr>
          <xdr:cNvPr id="210" name="Freeform 209"/>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11" name="Line 21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3</xdr:col>
      <xdr:colOff>0</xdr:colOff>
      <xdr:row>10</xdr:row>
      <xdr:rowOff>60960</xdr:rowOff>
    </xdr:from>
    <xdr:to>
      <xdr:col>3</xdr:col>
      <xdr:colOff>449580</xdr:colOff>
      <xdr:row>14</xdr:row>
      <xdr:rowOff>38100</xdr:rowOff>
    </xdr:to>
    <xdr:grpSp>
      <xdr:nvGrpSpPr>
        <xdr:cNvPr id="212" name="Group 211"/>
        <xdr:cNvGrpSpPr>
          <a:grpSpLocks/>
        </xdr:cNvGrpSpPr>
      </xdr:nvGrpSpPr>
      <xdr:grpSpPr bwMode="auto">
        <a:xfrm>
          <a:off x="2667000" y="975360"/>
          <a:ext cx="449580" cy="342900"/>
          <a:chOff x="256" y="29"/>
          <a:chExt cx="60" cy="46"/>
        </a:xfrm>
      </xdr:grpSpPr>
      <xdr:sp macro="" textlink="">
        <xdr:nvSpPr>
          <xdr:cNvPr id="213" name="Freeform 212"/>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14" name="Line 21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3</xdr:col>
      <xdr:colOff>0</xdr:colOff>
      <xdr:row>18</xdr:row>
      <xdr:rowOff>60960</xdr:rowOff>
    </xdr:from>
    <xdr:to>
      <xdr:col>3</xdr:col>
      <xdr:colOff>449580</xdr:colOff>
      <xdr:row>22</xdr:row>
      <xdr:rowOff>38100</xdr:rowOff>
    </xdr:to>
    <xdr:grpSp>
      <xdr:nvGrpSpPr>
        <xdr:cNvPr id="215" name="Group 214"/>
        <xdr:cNvGrpSpPr>
          <a:grpSpLocks/>
        </xdr:cNvGrpSpPr>
      </xdr:nvGrpSpPr>
      <xdr:grpSpPr bwMode="auto">
        <a:xfrm>
          <a:off x="2667000" y="1706880"/>
          <a:ext cx="449580" cy="342900"/>
          <a:chOff x="256" y="29"/>
          <a:chExt cx="60" cy="46"/>
        </a:xfrm>
      </xdr:grpSpPr>
      <xdr:sp macro="" textlink="">
        <xdr:nvSpPr>
          <xdr:cNvPr id="216" name="Freeform 215"/>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17" name="Line 21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3</xdr:col>
      <xdr:colOff>0</xdr:colOff>
      <xdr:row>26</xdr:row>
      <xdr:rowOff>60960</xdr:rowOff>
    </xdr:from>
    <xdr:to>
      <xdr:col>3</xdr:col>
      <xdr:colOff>449580</xdr:colOff>
      <xdr:row>30</xdr:row>
      <xdr:rowOff>38100</xdr:rowOff>
    </xdr:to>
    <xdr:grpSp>
      <xdr:nvGrpSpPr>
        <xdr:cNvPr id="218" name="Group 217"/>
        <xdr:cNvGrpSpPr>
          <a:grpSpLocks/>
        </xdr:cNvGrpSpPr>
      </xdr:nvGrpSpPr>
      <xdr:grpSpPr bwMode="auto">
        <a:xfrm>
          <a:off x="2667000" y="2438400"/>
          <a:ext cx="449580" cy="342900"/>
          <a:chOff x="256" y="29"/>
          <a:chExt cx="60" cy="46"/>
        </a:xfrm>
      </xdr:grpSpPr>
      <xdr:sp macro="" textlink="">
        <xdr:nvSpPr>
          <xdr:cNvPr id="219" name="Freeform 218"/>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20" name="Line 21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3</xdr:col>
      <xdr:colOff>0</xdr:colOff>
      <xdr:row>34</xdr:row>
      <xdr:rowOff>45720</xdr:rowOff>
    </xdr:from>
    <xdr:to>
      <xdr:col>3</xdr:col>
      <xdr:colOff>449580</xdr:colOff>
      <xdr:row>38</xdr:row>
      <xdr:rowOff>30480</xdr:rowOff>
    </xdr:to>
    <xdr:grpSp>
      <xdr:nvGrpSpPr>
        <xdr:cNvPr id="221" name="Group 220"/>
        <xdr:cNvGrpSpPr>
          <a:grpSpLocks/>
        </xdr:cNvGrpSpPr>
      </xdr:nvGrpSpPr>
      <xdr:grpSpPr bwMode="auto">
        <a:xfrm>
          <a:off x="2667000" y="3154680"/>
          <a:ext cx="449580" cy="350520"/>
          <a:chOff x="256" y="29"/>
          <a:chExt cx="60" cy="46"/>
        </a:xfrm>
      </xdr:grpSpPr>
      <xdr:sp macro="" textlink="">
        <xdr:nvSpPr>
          <xdr:cNvPr id="222" name="Freeform 221"/>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23" name="Line 22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3</xdr:col>
      <xdr:colOff>0</xdr:colOff>
      <xdr:row>42</xdr:row>
      <xdr:rowOff>60960</xdr:rowOff>
    </xdr:from>
    <xdr:to>
      <xdr:col>3</xdr:col>
      <xdr:colOff>449580</xdr:colOff>
      <xdr:row>46</xdr:row>
      <xdr:rowOff>38100</xdr:rowOff>
    </xdr:to>
    <xdr:grpSp>
      <xdr:nvGrpSpPr>
        <xdr:cNvPr id="224" name="Group 223"/>
        <xdr:cNvGrpSpPr>
          <a:grpSpLocks/>
        </xdr:cNvGrpSpPr>
      </xdr:nvGrpSpPr>
      <xdr:grpSpPr bwMode="auto">
        <a:xfrm>
          <a:off x="2667000" y="3901440"/>
          <a:ext cx="449580" cy="342900"/>
          <a:chOff x="256" y="29"/>
          <a:chExt cx="60" cy="46"/>
        </a:xfrm>
      </xdr:grpSpPr>
      <xdr:sp macro="" textlink="">
        <xdr:nvSpPr>
          <xdr:cNvPr id="225" name="Freeform 224"/>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26" name="Line 22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3</xdr:col>
      <xdr:colOff>0</xdr:colOff>
      <xdr:row>50</xdr:row>
      <xdr:rowOff>60960</xdr:rowOff>
    </xdr:from>
    <xdr:to>
      <xdr:col>3</xdr:col>
      <xdr:colOff>449580</xdr:colOff>
      <xdr:row>54</xdr:row>
      <xdr:rowOff>38100</xdr:rowOff>
    </xdr:to>
    <xdr:grpSp>
      <xdr:nvGrpSpPr>
        <xdr:cNvPr id="227" name="Group 226"/>
        <xdr:cNvGrpSpPr>
          <a:grpSpLocks/>
        </xdr:cNvGrpSpPr>
      </xdr:nvGrpSpPr>
      <xdr:grpSpPr bwMode="auto">
        <a:xfrm>
          <a:off x="2667000" y="4632960"/>
          <a:ext cx="449580" cy="342900"/>
          <a:chOff x="256" y="29"/>
          <a:chExt cx="60" cy="46"/>
        </a:xfrm>
      </xdr:grpSpPr>
      <xdr:sp macro="" textlink="">
        <xdr:nvSpPr>
          <xdr:cNvPr id="228" name="Freeform 227"/>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29" name="Line 22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3</xdr:col>
      <xdr:colOff>0</xdr:colOff>
      <xdr:row>58</xdr:row>
      <xdr:rowOff>60960</xdr:rowOff>
    </xdr:from>
    <xdr:to>
      <xdr:col>3</xdr:col>
      <xdr:colOff>449580</xdr:colOff>
      <xdr:row>62</xdr:row>
      <xdr:rowOff>38100</xdr:rowOff>
    </xdr:to>
    <xdr:grpSp>
      <xdr:nvGrpSpPr>
        <xdr:cNvPr id="230" name="Group 229"/>
        <xdr:cNvGrpSpPr>
          <a:grpSpLocks/>
        </xdr:cNvGrpSpPr>
      </xdr:nvGrpSpPr>
      <xdr:grpSpPr bwMode="auto">
        <a:xfrm>
          <a:off x="2667000" y="5364480"/>
          <a:ext cx="449580" cy="342900"/>
          <a:chOff x="256" y="29"/>
          <a:chExt cx="60" cy="46"/>
        </a:xfrm>
      </xdr:grpSpPr>
      <xdr:sp macro="" textlink="">
        <xdr:nvSpPr>
          <xdr:cNvPr id="231" name="Freeform 230"/>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32" name="Line 23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4</xdr:row>
      <xdr:rowOff>60960</xdr:rowOff>
    </xdr:from>
    <xdr:to>
      <xdr:col>6</xdr:col>
      <xdr:colOff>449580</xdr:colOff>
      <xdr:row>12</xdr:row>
      <xdr:rowOff>38100</xdr:rowOff>
    </xdr:to>
    <xdr:grpSp>
      <xdr:nvGrpSpPr>
        <xdr:cNvPr id="233" name="Group 232"/>
        <xdr:cNvGrpSpPr>
          <a:grpSpLocks/>
        </xdr:cNvGrpSpPr>
      </xdr:nvGrpSpPr>
      <xdr:grpSpPr bwMode="auto">
        <a:xfrm>
          <a:off x="4038600" y="426720"/>
          <a:ext cx="449580" cy="708660"/>
          <a:chOff x="256" y="29"/>
          <a:chExt cx="60" cy="46"/>
        </a:xfrm>
      </xdr:grpSpPr>
      <xdr:sp macro="" textlink="">
        <xdr:nvSpPr>
          <xdr:cNvPr id="234" name="Freeform 233"/>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35" name="Line 23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20</xdr:row>
      <xdr:rowOff>60960</xdr:rowOff>
    </xdr:from>
    <xdr:to>
      <xdr:col>6</xdr:col>
      <xdr:colOff>449580</xdr:colOff>
      <xdr:row>28</xdr:row>
      <xdr:rowOff>38100</xdr:rowOff>
    </xdr:to>
    <xdr:grpSp>
      <xdr:nvGrpSpPr>
        <xdr:cNvPr id="236" name="Group 235"/>
        <xdr:cNvGrpSpPr>
          <a:grpSpLocks/>
        </xdr:cNvGrpSpPr>
      </xdr:nvGrpSpPr>
      <xdr:grpSpPr bwMode="auto">
        <a:xfrm>
          <a:off x="4038600" y="1889760"/>
          <a:ext cx="449580" cy="708660"/>
          <a:chOff x="256" y="29"/>
          <a:chExt cx="60" cy="46"/>
        </a:xfrm>
      </xdr:grpSpPr>
      <xdr:sp macro="" textlink="">
        <xdr:nvSpPr>
          <xdr:cNvPr id="237" name="Freeform 236"/>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38" name="Line 23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36</xdr:row>
      <xdr:rowOff>60960</xdr:rowOff>
    </xdr:from>
    <xdr:to>
      <xdr:col>6</xdr:col>
      <xdr:colOff>449580</xdr:colOff>
      <xdr:row>44</xdr:row>
      <xdr:rowOff>38100</xdr:rowOff>
    </xdr:to>
    <xdr:grpSp>
      <xdr:nvGrpSpPr>
        <xdr:cNvPr id="239" name="Group 238"/>
        <xdr:cNvGrpSpPr>
          <a:grpSpLocks/>
        </xdr:cNvGrpSpPr>
      </xdr:nvGrpSpPr>
      <xdr:grpSpPr bwMode="auto">
        <a:xfrm>
          <a:off x="4038600" y="3352800"/>
          <a:ext cx="449580" cy="708660"/>
          <a:chOff x="256" y="29"/>
          <a:chExt cx="60" cy="46"/>
        </a:xfrm>
      </xdr:grpSpPr>
      <xdr:sp macro="" textlink="">
        <xdr:nvSpPr>
          <xdr:cNvPr id="240" name="Freeform 239"/>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41" name="Line 24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52</xdr:row>
      <xdr:rowOff>60960</xdr:rowOff>
    </xdr:from>
    <xdr:to>
      <xdr:col>6</xdr:col>
      <xdr:colOff>449580</xdr:colOff>
      <xdr:row>60</xdr:row>
      <xdr:rowOff>38100</xdr:rowOff>
    </xdr:to>
    <xdr:grpSp>
      <xdr:nvGrpSpPr>
        <xdr:cNvPr id="242" name="Group 241"/>
        <xdr:cNvGrpSpPr>
          <a:grpSpLocks/>
        </xdr:cNvGrpSpPr>
      </xdr:nvGrpSpPr>
      <xdr:grpSpPr bwMode="auto">
        <a:xfrm>
          <a:off x="4038600" y="4815840"/>
          <a:ext cx="449580" cy="708660"/>
          <a:chOff x="256" y="29"/>
          <a:chExt cx="60" cy="46"/>
        </a:xfrm>
      </xdr:grpSpPr>
      <xdr:sp macro="" textlink="">
        <xdr:nvSpPr>
          <xdr:cNvPr id="243" name="Freeform 242"/>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44" name="Line 24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8</xdr:row>
      <xdr:rowOff>45720</xdr:rowOff>
    </xdr:from>
    <xdr:to>
      <xdr:col>9</xdr:col>
      <xdr:colOff>449580</xdr:colOff>
      <xdr:row>24</xdr:row>
      <xdr:rowOff>38100</xdr:rowOff>
    </xdr:to>
    <xdr:grpSp>
      <xdr:nvGrpSpPr>
        <xdr:cNvPr id="245" name="Group 244"/>
        <xdr:cNvGrpSpPr>
          <a:grpSpLocks/>
        </xdr:cNvGrpSpPr>
      </xdr:nvGrpSpPr>
      <xdr:grpSpPr bwMode="auto">
        <a:xfrm>
          <a:off x="5410200" y="777240"/>
          <a:ext cx="449580" cy="1455420"/>
          <a:chOff x="256" y="29"/>
          <a:chExt cx="60" cy="46"/>
        </a:xfrm>
      </xdr:grpSpPr>
      <xdr:sp macro="" textlink="">
        <xdr:nvSpPr>
          <xdr:cNvPr id="246" name="Freeform 245"/>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47" name="Line 24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40</xdr:row>
      <xdr:rowOff>45720</xdr:rowOff>
    </xdr:from>
    <xdr:to>
      <xdr:col>9</xdr:col>
      <xdr:colOff>449580</xdr:colOff>
      <xdr:row>56</xdr:row>
      <xdr:rowOff>38100</xdr:rowOff>
    </xdr:to>
    <xdr:grpSp>
      <xdr:nvGrpSpPr>
        <xdr:cNvPr id="248" name="Group 247"/>
        <xdr:cNvGrpSpPr>
          <a:grpSpLocks/>
        </xdr:cNvGrpSpPr>
      </xdr:nvGrpSpPr>
      <xdr:grpSpPr bwMode="auto">
        <a:xfrm>
          <a:off x="5410200" y="3703320"/>
          <a:ext cx="449580" cy="1455420"/>
          <a:chOff x="256" y="29"/>
          <a:chExt cx="60" cy="46"/>
        </a:xfrm>
      </xdr:grpSpPr>
      <xdr:sp macro="" textlink="">
        <xdr:nvSpPr>
          <xdr:cNvPr id="249" name="Freeform 248"/>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50" name="Line 24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16</xdr:row>
      <xdr:rowOff>45720</xdr:rowOff>
    </xdr:from>
    <xdr:to>
      <xdr:col>12</xdr:col>
      <xdr:colOff>449580</xdr:colOff>
      <xdr:row>48</xdr:row>
      <xdr:rowOff>38100</xdr:rowOff>
    </xdr:to>
    <xdr:grpSp>
      <xdr:nvGrpSpPr>
        <xdr:cNvPr id="251" name="Group 250"/>
        <xdr:cNvGrpSpPr>
          <a:grpSpLocks/>
        </xdr:cNvGrpSpPr>
      </xdr:nvGrpSpPr>
      <xdr:grpSpPr bwMode="auto">
        <a:xfrm>
          <a:off x="6781800" y="1508760"/>
          <a:ext cx="449580" cy="2918460"/>
          <a:chOff x="256" y="29"/>
          <a:chExt cx="60" cy="46"/>
        </a:xfrm>
      </xdr:grpSpPr>
      <xdr:sp macro="" textlink="">
        <xdr:nvSpPr>
          <xdr:cNvPr id="252" name="Freeform 251"/>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53" name="Line 25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3</xdr:col>
      <xdr:colOff>0</xdr:colOff>
      <xdr:row>68</xdr:row>
      <xdr:rowOff>45720</xdr:rowOff>
    </xdr:from>
    <xdr:to>
      <xdr:col>3</xdr:col>
      <xdr:colOff>449580</xdr:colOff>
      <xdr:row>72</xdr:row>
      <xdr:rowOff>45720</xdr:rowOff>
    </xdr:to>
    <xdr:grpSp>
      <xdr:nvGrpSpPr>
        <xdr:cNvPr id="254" name="Group 253"/>
        <xdr:cNvGrpSpPr>
          <a:grpSpLocks/>
        </xdr:cNvGrpSpPr>
      </xdr:nvGrpSpPr>
      <xdr:grpSpPr bwMode="auto">
        <a:xfrm>
          <a:off x="2667000" y="6263640"/>
          <a:ext cx="449580" cy="365760"/>
          <a:chOff x="256" y="29"/>
          <a:chExt cx="60" cy="46"/>
        </a:xfrm>
      </xdr:grpSpPr>
      <xdr:sp macro="" textlink="">
        <xdr:nvSpPr>
          <xdr:cNvPr id="255" name="Freeform 254"/>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56" name="Line 25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3</xdr:col>
      <xdr:colOff>0</xdr:colOff>
      <xdr:row>76</xdr:row>
      <xdr:rowOff>60960</xdr:rowOff>
    </xdr:from>
    <xdr:to>
      <xdr:col>3</xdr:col>
      <xdr:colOff>449580</xdr:colOff>
      <xdr:row>80</xdr:row>
      <xdr:rowOff>38100</xdr:rowOff>
    </xdr:to>
    <xdr:grpSp>
      <xdr:nvGrpSpPr>
        <xdr:cNvPr id="257" name="Group 256"/>
        <xdr:cNvGrpSpPr>
          <a:grpSpLocks/>
        </xdr:cNvGrpSpPr>
      </xdr:nvGrpSpPr>
      <xdr:grpSpPr bwMode="auto">
        <a:xfrm>
          <a:off x="2667000" y="7010400"/>
          <a:ext cx="449580" cy="342900"/>
          <a:chOff x="256" y="29"/>
          <a:chExt cx="60" cy="46"/>
        </a:xfrm>
      </xdr:grpSpPr>
      <xdr:sp macro="" textlink="">
        <xdr:nvSpPr>
          <xdr:cNvPr id="258" name="Freeform 257"/>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59" name="Line 25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3</xdr:col>
      <xdr:colOff>0</xdr:colOff>
      <xdr:row>84</xdr:row>
      <xdr:rowOff>60960</xdr:rowOff>
    </xdr:from>
    <xdr:to>
      <xdr:col>3</xdr:col>
      <xdr:colOff>449580</xdr:colOff>
      <xdr:row>88</xdr:row>
      <xdr:rowOff>38100</xdr:rowOff>
    </xdr:to>
    <xdr:grpSp>
      <xdr:nvGrpSpPr>
        <xdr:cNvPr id="260" name="Group 259"/>
        <xdr:cNvGrpSpPr>
          <a:grpSpLocks/>
        </xdr:cNvGrpSpPr>
      </xdr:nvGrpSpPr>
      <xdr:grpSpPr bwMode="auto">
        <a:xfrm>
          <a:off x="2667000" y="7741920"/>
          <a:ext cx="449580" cy="342900"/>
          <a:chOff x="256" y="29"/>
          <a:chExt cx="60" cy="46"/>
        </a:xfrm>
      </xdr:grpSpPr>
      <xdr:sp macro="" textlink="">
        <xdr:nvSpPr>
          <xdr:cNvPr id="261" name="Freeform 260"/>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62" name="Line 26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3</xdr:col>
      <xdr:colOff>0</xdr:colOff>
      <xdr:row>92</xdr:row>
      <xdr:rowOff>60960</xdr:rowOff>
    </xdr:from>
    <xdr:to>
      <xdr:col>3</xdr:col>
      <xdr:colOff>449580</xdr:colOff>
      <xdr:row>96</xdr:row>
      <xdr:rowOff>38100</xdr:rowOff>
    </xdr:to>
    <xdr:grpSp>
      <xdr:nvGrpSpPr>
        <xdr:cNvPr id="263" name="Group 262"/>
        <xdr:cNvGrpSpPr>
          <a:grpSpLocks/>
        </xdr:cNvGrpSpPr>
      </xdr:nvGrpSpPr>
      <xdr:grpSpPr bwMode="auto">
        <a:xfrm>
          <a:off x="2667000" y="8473440"/>
          <a:ext cx="449580" cy="342900"/>
          <a:chOff x="256" y="29"/>
          <a:chExt cx="60" cy="46"/>
        </a:xfrm>
      </xdr:grpSpPr>
      <xdr:sp macro="" textlink="">
        <xdr:nvSpPr>
          <xdr:cNvPr id="264" name="Freeform 263"/>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65" name="Line 26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3</xdr:col>
      <xdr:colOff>0</xdr:colOff>
      <xdr:row>100</xdr:row>
      <xdr:rowOff>45720</xdr:rowOff>
    </xdr:from>
    <xdr:to>
      <xdr:col>3</xdr:col>
      <xdr:colOff>449580</xdr:colOff>
      <xdr:row>104</xdr:row>
      <xdr:rowOff>30480</xdr:rowOff>
    </xdr:to>
    <xdr:grpSp>
      <xdr:nvGrpSpPr>
        <xdr:cNvPr id="266" name="Group 265"/>
        <xdr:cNvGrpSpPr>
          <a:grpSpLocks/>
        </xdr:cNvGrpSpPr>
      </xdr:nvGrpSpPr>
      <xdr:grpSpPr bwMode="auto">
        <a:xfrm>
          <a:off x="2667000" y="9189720"/>
          <a:ext cx="449580" cy="350520"/>
          <a:chOff x="256" y="29"/>
          <a:chExt cx="60" cy="46"/>
        </a:xfrm>
      </xdr:grpSpPr>
      <xdr:sp macro="" textlink="">
        <xdr:nvSpPr>
          <xdr:cNvPr id="267" name="Freeform 266"/>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68" name="Line 26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3</xdr:col>
      <xdr:colOff>0</xdr:colOff>
      <xdr:row>108</xdr:row>
      <xdr:rowOff>60960</xdr:rowOff>
    </xdr:from>
    <xdr:to>
      <xdr:col>3</xdr:col>
      <xdr:colOff>449580</xdr:colOff>
      <xdr:row>112</xdr:row>
      <xdr:rowOff>38100</xdr:rowOff>
    </xdr:to>
    <xdr:grpSp>
      <xdr:nvGrpSpPr>
        <xdr:cNvPr id="269" name="Group 268"/>
        <xdr:cNvGrpSpPr>
          <a:grpSpLocks/>
        </xdr:cNvGrpSpPr>
      </xdr:nvGrpSpPr>
      <xdr:grpSpPr bwMode="auto">
        <a:xfrm>
          <a:off x="2667000" y="9936480"/>
          <a:ext cx="449580" cy="342900"/>
          <a:chOff x="256" y="29"/>
          <a:chExt cx="60" cy="46"/>
        </a:xfrm>
      </xdr:grpSpPr>
      <xdr:sp macro="" textlink="">
        <xdr:nvSpPr>
          <xdr:cNvPr id="270" name="Freeform 269"/>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71" name="Line 27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3</xdr:col>
      <xdr:colOff>0</xdr:colOff>
      <xdr:row>116</xdr:row>
      <xdr:rowOff>60960</xdr:rowOff>
    </xdr:from>
    <xdr:to>
      <xdr:col>3</xdr:col>
      <xdr:colOff>449580</xdr:colOff>
      <xdr:row>120</xdr:row>
      <xdr:rowOff>38100</xdr:rowOff>
    </xdr:to>
    <xdr:grpSp>
      <xdr:nvGrpSpPr>
        <xdr:cNvPr id="272" name="Group 271"/>
        <xdr:cNvGrpSpPr>
          <a:grpSpLocks/>
        </xdr:cNvGrpSpPr>
      </xdr:nvGrpSpPr>
      <xdr:grpSpPr bwMode="auto">
        <a:xfrm>
          <a:off x="2667000" y="10668000"/>
          <a:ext cx="449580" cy="342900"/>
          <a:chOff x="256" y="29"/>
          <a:chExt cx="60" cy="46"/>
        </a:xfrm>
      </xdr:grpSpPr>
      <xdr:sp macro="" textlink="">
        <xdr:nvSpPr>
          <xdr:cNvPr id="273" name="Freeform 272"/>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74" name="Line 27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3</xdr:col>
      <xdr:colOff>0</xdr:colOff>
      <xdr:row>124</xdr:row>
      <xdr:rowOff>60960</xdr:rowOff>
    </xdr:from>
    <xdr:to>
      <xdr:col>3</xdr:col>
      <xdr:colOff>449580</xdr:colOff>
      <xdr:row>128</xdr:row>
      <xdr:rowOff>38100</xdr:rowOff>
    </xdr:to>
    <xdr:grpSp>
      <xdr:nvGrpSpPr>
        <xdr:cNvPr id="275" name="Group 274"/>
        <xdr:cNvGrpSpPr>
          <a:grpSpLocks/>
        </xdr:cNvGrpSpPr>
      </xdr:nvGrpSpPr>
      <xdr:grpSpPr bwMode="auto">
        <a:xfrm>
          <a:off x="2667000" y="11399520"/>
          <a:ext cx="449580" cy="342900"/>
          <a:chOff x="256" y="29"/>
          <a:chExt cx="60" cy="46"/>
        </a:xfrm>
      </xdr:grpSpPr>
      <xdr:sp macro="" textlink="">
        <xdr:nvSpPr>
          <xdr:cNvPr id="276" name="Freeform 275"/>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77" name="Line 27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70</xdr:row>
      <xdr:rowOff>60960</xdr:rowOff>
    </xdr:from>
    <xdr:to>
      <xdr:col>6</xdr:col>
      <xdr:colOff>449580</xdr:colOff>
      <xdr:row>78</xdr:row>
      <xdr:rowOff>38100</xdr:rowOff>
    </xdr:to>
    <xdr:grpSp>
      <xdr:nvGrpSpPr>
        <xdr:cNvPr id="278" name="Group 277"/>
        <xdr:cNvGrpSpPr>
          <a:grpSpLocks/>
        </xdr:cNvGrpSpPr>
      </xdr:nvGrpSpPr>
      <xdr:grpSpPr bwMode="auto">
        <a:xfrm>
          <a:off x="4038600" y="6461760"/>
          <a:ext cx="449580" cy="708660"/>
          <a:chOff x="256" y="29"/>
          <a:chExt cx="60" cy="46"/>
        </a:xfrm>
      </xdr:grpSpPr>
      <xdr:sp macro="" textlink="">
        <xdr:nvSpPr>
          <xdr:cNvPr id="279" name="Freeform 278"/>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80" name="Line 27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86</xdr:row>
      <xdr:rowOff>60960</xdr:rowOff>
    </xdr:from>
    <xdr:to>
      <xdr:col>6</xdr:col>
      <xdr:colOff>449580</xdr:colOff>
      <xdr:row>94</xdr:row>
      <xdr:rowOff>38100</xdr:rowOff>
    </xdr:to>
    <xdr:grpSp>
      <xdr:nvGrpSpPr>
        <xdr:cNvPr id="281" name="Group 280"/>
        <xdr:cNvGrpSpPr>
          <a:grpSpLocks/>
        </xdr:cNvGrpSpPr>
      </xdr:nvGrpSpPr>
      <xdr:grpSpPr bwMode="auto">
        <a:xfrm>
          <a:off x="4038600" y="7924800"/>
          <a:ext cx="449580" cy="708660"/>
          <a:chOff x="256" y="29"/>
          <a:chExt cx="60" cy="46"/>
        </a:xfrm>
      </xdr:grpSpPr>
      <xdr:sp macro="" textlink="">
        <xdr:nvSpPr>
          <xdr:cNvPr id="282" name="Freeform 281"/>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83" name="Line 28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102</xdr:row>
      <xdr:rowOff>60960</xdr:rowOff>
    </xdr:from>
    <xdr:to>
      <xdr:col>6</xdr:col>
      <xdr:colOff>449580</xdr:colOff>
      <xdr:row>110</xdr:row>
      <xdr:rowOff>38100</xdr:rowOff>
    </xdr:to>
    <xdr:grpSp>
      <xdr:nvGrpSpPr>
        <xdr:cNvPr id="284" name="Group 283"/>
        <xdr:cNvGrpSpPr>
          <a:grpSpLocks/>
        </xdr:cNvGrpSpPr>
      </xdr:nvGrpSpPr>
      <xdr:grpSpPr bwMode="auto">
        <a:xfrm>
          <a:off x="4038600" y="9387840"/>
          <a:ext cx="449580" cy="708660"/>
          <a:chOff x="256" y="29"/>
          <a:chExt cx="60" cy="46"/>
        </a:xfrm>
      </xdr:grpSpPr>
      <xdr:sp macro="" textlink="">
        <xdr:nvSpPr>
          <xdr:cNvPr id="285" name="Freeform 284"/>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86" name="Line 28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118</xdr:row>
      <xdr:rowOff>60960</xdr:rowOff>
    </xdr:from>
    <xdr:to>
      <xdr:col>6</xdr:col>
      <xdr:colOff>449580</xdr:colOff>
      <xdr:row>126</xdr:row>
      <xdr:rowOff>38100</xdr:rowOff>
    </xdr:to>
    <xdr:grpSp>
      <xdr:nvGrpSpPr>
        <xdr:cNvPr id="287" name="Group 286"/>
        <xdr:cNvGrpSpPr>
          <a:grpSpLocks/>
        </xdr:cNvGrpSpPr>
      </xdr:nvGrpSpPr>
      <xdr:grpSpPr bwMode="auto">
        <a:xfrm>
          <a:off x="4038600" y="10850880"/>
          <a:ext cx="449580" cy="708660"/>
          <a:chOff x="256" y="29"/>
          <a:chExt cx="60" cy="46"/>
        </a:xfrm>
      </xdr:grpSpPr>
      <xdr:sp macro="" textlink="">
        <xdr:nvSpPr>
          <xdr:cNvPr id="288" name="Freeform 287"/>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89" name="Line 28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74</xdr:row>
      <xdr:rowOff>45720</xdr:rowOff>
    </xdr:from>
    <xdr:to>
      <xdr:col>9</xdr:col>
      <xdr:colOff>449580</xdr:colOff>
      <xdr:row>90</xdr:row>
      <xdr:rowOff>38100</xdr:rowOff>
    </xdr:to>
    <xdr:grpSp>
      <xdr:nvGrpSpPr>
        <xdr:cNvPr id="290" name="Group 289"/>
        <xdr:cNvGrpSpPr>
          <a:grpSpLocks/>
        </xdr:cNvGrpSpPr>
      </xdr:nvGrpSpPr>
      <xdr:grpSpPr bwMode="auto">
        <a:xfrm>
          <a:off x="5410200" y="6812280"/>
          <a:ext cx="449580" cy="1455420"/>
          <a:chOff x="256" y="29"/>
          <a:chExt cx="60" cy="46"/>
        </a:xfrm>
      </xdr:grpSpPr>
      <xdr:sp macro="" textlink="">
        <xdr:nvSpPr>
          <xdr:cNvPr id="291" name="Freeform 290"/>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92" name="Line 29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106</xdr:row>
      <xdr:rowOff>45720</xdr:rowOff>
    </xdr:from>
    <xdr:to>
      <xdr:col>9</xdr:col>
      <xdr:colOff>449580</xdr:colOff>
      <xdr:row>122</xdr:row>
      <xdr:rowOff>38100</xdr:rowOff>
    </xdr:to>
    <xdr:grpSp>
      <xdr:nvGrpSpPr>
        <xdr:cNvPr id="293" name="Group 292"/>
        <xdr:cNvGrpSpPr>
          <a:grpSpLocks/>
        </xdr:cNvGrpSpPr>
      </xdr:nvGrpSpPr>
      <xdr:grpSpPr bwMode="auto">
        <a:xfrm>
          <a:off x="5410200" y="9738360"/>
          <a:ext cx="449580" cy="1455420"/>
          <a:chOff x="256" y="29"/>
          <a:chExt cx="60" cy="46"/>
        </a:xfrm>
      </xdr:grpSpPr>
      <xdr:sp macro="" textlink="">
        <xdr:nvSpPr>
          <xdr:cNvPr id="294" name="Freeform 293"/>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95" name="Line 29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82</xdr:row>
      <xdr:rowOff>45720</xdr:rowOff>
    </xdr:from>
    <xdr:to>
      <xdr:col>12</xdr:col>
      <xdr:colOff>449580</xdr:colOff>
      <xdr:row>114</xdr:row>
      <xdr:rowOff>38100</xdr:rowOff>
    </xdr:to>
    <xdr:grpSp>
      <xdr:nvGrpSpPr>
        <xdr:cNvPr id="296" name="Group 295"/>
        <xdr:cNvGrpSpPr>
          <a:grpSpLocks/>
        </xdr:cNvGrpSpPr>
      </xdr:nvGrpSpPr>
      <xdr:grpSpPr bwMode="auto">
        <a:xfrm>
          <a:off x="6781800" y="7543800"/>
          <a:ext cx="449580" cy="2918460"/>
          <a:chOff x="256" y="29"/>
          <a:chExt cx="60" cy="46"/>
        </a:xfrm>
      </xdr:grpSpPr>
      <xdr:sp macro="" textlink="">
        <xdr:nvSpPr>
          <xdr:cNvPr id="297" name="Freeform 296"/>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98" name="Line 29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15</xdr:col>
      <xdr:colOff>0</xdr:colOff>
      <xdr:row>32</xdr:row>
      <xdr:rowOff>45720</xdr:rowOff>
    </xdr:from>
    <xdr:to>
      <xdr:col>15</xdr:col>
      <xdr:colOff>342900</xdr:colOff>
      <xdr:row>98</xdr:row>
      <xdr:rowOff>45720</xdr:rowOff>
    </xdr:to>
    <xdr:sp macro="" textlink="">
      <xdr:nvSpPr>
        <xdr:cNvPr id="299" name="Freeform 298"/>
        <xdr:cNvSpPr>
          <a:spLocks/>
        </xdr:cNvSpPr>
      </xdr:nvSpPr>
      <xdr:spPr bwMode="auto">
        <a:xfrm>
          <a:off x="8145780" y="2727960"/>
          <a:ext cx="342900" cy="5532120"/>
        </a:xfrm>
        <a:custGeom>
          <a:avLst/>
          <a:gdLst>
            <a:gd name="T0" fmla="*/ 0 w 64"/>
            <a:gd name="T1" fmla="*/ 0 h 91"/>
            <a:gd name="T2" fmla="*/ 2147483647 w 64"/>
            <a:gd name="T3" fmla="*/ 0 h 91"/>
            <a:gd name="T4" fmla="*/ 2147483647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15</xdr:col>
      <xdr:colOff>342900</xdr:colOff>
      <xdr:row>48</xdr:row>
      <xdr:rowOff>45720</xdr:rowOff>
    </xdr:from>
    <xdr:to>
      <xdr:col>15</xdr:col>
      <xdr:colOff>449580</xdr:colOff>
      <xdr:row>48</xdr:row>
      <xdr:rowOff>45720</xdr:rowOff>
    </xdr:to>
    <xdr:sp macro="" textlink="">
      <xdr:nvSpPr>
        <xdr:cNvPr id="300" name="Line 299"/>
        <xdr:cNvSpPr>
          <a:spLocks noChangeShapeType="1"/>
        </xdr:cNvSpPr>
      </xdr:nvSpPr>
      <xdr:spPr bwMode="auto">
        <a:xfrm flipH="1">
          <a:off x="8488680" y="4069080"/>
          <a:ext cx="106680" cy="0"/>
        </a:xfrm>
        <a:prstGeom prst="line">
          <a:avLst/>
        </a:prstGeom>
        <a:noFill/>
        <a:ln w="9525">
          <a:solidFill>
            <a:srgbClr val="000000"/>
          </a:solidFill>
          <a:round/>
          <a:headEnd/>
          <a:tailEnd/>
        </a:ln>
      </xdr:spPr>
    </xdr:sp>
    <xdr:clientData/>
  </xdr:twoCellAnchor>
  <xdr:twoCellAnchor>
    <xdr:from>
      <xdr:col>17</xdr:col>
      <xdr:colOff>0</xdr:colOff>
      <xdr:row>49</xdr:row>
      <xdr:rowOff>83820</xdr:rowOff>
    </xdr:from>
    <xdr:to>
      <xdr:col>17</xdr:col>
      <xdr:colOff>0</xdr:colOff>
      <xdr:row>63</xdr:row>
      <xdr:rowOff>0</xdr:rowOff>
    </xdr:to>
    <xdr:sp macro="" textlink="">
      <xdr:nvSpPr>
        <xdr:cNvPr id="301" name="Line 300"/>
        <xdr:cNvSpPr>
          <a:spLocks noChangeShapeType="1"/>
        </xdr:cNvSpPr>
      </xdr:nvSpPr>
      <xdr:spPr bwMode="auto">
        <a:xfrm>
          <a:off x="9060180" y="4191000"/>
          <a:ext cx="0" cy="1089660"/>
        </a:xfrm>
        <a:prstGeom prst="line">
          <a:avLst/>
        </a:prstGeom>
        <a:noFill/>
        <a:ln w="9525">
          <a:solidFill>
            <a:srgbClr val="000000"/>
          </a:solidFill>
          <a:round/>
          <a:headEnd/>
          <a:tailEnd/>
        </a:ln>
      </xdr:spPr>
    </xdr:sp>
    <xdr:clientData/>
  </xdr:twoCellAnchor>
  <xdr:twoCellAnchor>
    <xdr:from>
      <xdr:col>17</xdr:col>
      <xdr:colOff>0</xdr:colOff>
      <xdr:row>67</xdr:row>
      <xdr:rowOff>83820</xdr:rowOff>
    </xdr:from>
    <xdr:to>
      <xdr:col>17</xdr:col>
      <xdr:colOff>0</xdr:colOff>
      <xdr:row>81</xdr:row>
      <xdr:rowOff>0</xdr:rowOff>
    </xdr:to>
    <xdr:sp macro="" textlink="">
      <xdr:nvSpPr>
        <xdr:cNvPr id="302" name="Line 301"/>
        <xdr:cNvSpPr>
          <a:spLocks noChangeShapeType="1"/>
        </xdr:cNvSpPr>
      </xdr:nvSpPr>
      <xdr:spPr bwMode="auto">
        <a:xfrm>
          <a:off x="9060180" y="5699760"/>
          <a:ext cx="0" cy="1089660"/>
        </a:xfrm>
        <a:prstGeom prst="line">
          <a:avLst/>
        </a:prstGeom>
        <a:noFill/>
        <a:ln w="9525">
          <a:solidFill>
            <a:srgbClr val="000000"/>
          </a:solidFill>
          <a:round/>
          <a:headEnd/>
          <a:tailEnd/>
        </a:ln>
      </xdr:spPr>
    </xdr:sp>
    <xdr:clientData/>
  </xdr:twoCellAnchor>
  <xdr:twoCellAnchor>
    <xdr:from>
      <xdr:col>18</xdr:col>
      <xdr:colOff>106680</xdr:colOff>
      <xdr:row>32</xdr:row>
      <xdr:rowOff>45720</xdr:rowOff>
    </xdr:from>
    <xdr:to>
      <xdr:col>18</xdr:col>
      <xdr:colOff>449580</xdr:colOff>
      <xdr:row>98</xdr:row>
      <xdr:rowOff>45720</xdr:rowOff>
    </xdr:to>
    <xdr:sp macro="" textlink="">
      <xdr:nvSpPr>
        <xdr:cNvPr id="303" name="Freeform 302"/>
        <xdr:cNvSpPr>
          <a:spLocks/>
        </xdr:cNvSpPr>
      </xdr:nvSpPr>
      <xdr:spPr bwMode="auto">
        <a:xfrm flipH="1">
          <a:off x="9624060" y="2727960"/>
          <a:ext cx="342900" cy="5532120"/>
        </a:xfrm>
        <a:custGeom>
          <a:avLst/>
          <a:gdLst>
            <a:gd name="T0" fmla="*/ 0 w 64"/>
            <a:gd name="T1" fmla="*/ 0 h 91"/>
            <a:gd name="T2" fmla="*/ 2147483647 w 64"/>
            <a:gd name="T3" fmla="*/ 0 h 91"/>
            <a:gd name="T4" fmla="*/ 2147483647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18</xdr:col>
      <xdr:colOff>0</xdr:colOff>
      <xdr:row>82</xdr:row>
      <xdr:rowOff>45720</xdr:rowOff>
    </xdr:from>
    <xdr:to>
      <xdr:col>18</xdr:col>
      <xdr:colOff>106680</xdr:colOff>
      <xdr:row>82</xdr:row>
      <xdr:rowOff>45720</xdr:rowOff>
    </xdr:to>
    <xdr:sp macro="" textlink="">
      <xdr:nvSpPr>
        <xdr:cNvPr id="304" name="Line 303"/>
        <xdr:cNvSpPr>
          <a:spLocks noChangeShapeType="1"/>
        </xdr:cNvSpPr>
      </xdr:nvSpPr>
      <xdr:spPr bwMode="auto">
        <a:xfrm flipH="1">
          <a:off x="9517380" y="6918960"/>
          <a:ext cx="106680" cy="0"/>
        </a:xfrm>
        <a:prstGeom prst="line">
          <a:avLst/>
        </a:prstGeom>
        <a:noFill/>
        <a:ln w="9525">
          <a:solidFill>
            <a:srgbClr val="000000"/>
          </a:solidFill>
          <a:round/>
          <a:headEnd/>
          <a:tailEnd/>
        </a:ln>
      </xdr:spPr>
    </xdr:sp>
    <xdr:clientData/>
  </xdr:twoCellAnchor>
  <xdr:twoCellAnchor>
    <xdr:from>
      <xdr:col>21</xdr:col>
      <xdr:colOff>0</xdr:colOff>
      <xdr:row>82</xdr:row>
      <xdr:rowOff>45720</xdr:rowOff>
    </xdr:from>
    <xdr:to>
      <xdr:col>21</xdr:col>
      <xdr:colOff>449580</xdr:colOff>
      <xdr:row>114</xdr:row>
      <xdr:rowOff>38100</xdr:rowOff>
    </xdr:to>
    <xdr:grpSp>
      <xdr:nvGrpSpPr>
        <xdr:cNvPr id="305" name="Group 304"/>
        <xdr:cNvGrpSpPr>
          <a:grpSpLocks/>
        </xdr:cNvGrpSpPr>
      </xdr:nvGrpSpPr>
      <xdr:grpSpPr bwMode="auto">
        <a:xfrm flipH="1">
          <a:off x="10896600" y="7543800"/>
          <a:ext cx="449580" cy="2918460"/>
          <a:chOff x="256" y="29"/>
          <a:chExt cx="60" cy="46"/>
        </a:xfrm>
      </xdr:grpSpPr>
      <xdr:sp macro="" textlink="">
        <xdr:nvSpPr>
          <xdr:cNvPr id="306" name="Freeform 305"/>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307" name="Line 30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21</xdr:col>
      <xdr:colOff>0</xdr:colOff>
      <xdr:row>16</xdr:row>
      <xdr:rowOff>45720</xdr:rowOff>
    </xdr:from>
    <xdr:to>
      <xdr:col>21</xdr:col>
      <xdr:colOff>449580</xdr:colOff>
      <xdr:row>48</xdr:row>
      <xdr:rowOff>38100</xdr:rowOff>
    </xdr:to>
    <xdr:grpSp>
      <xdr:nvGrpSpPr>
        <xdr:cNvPr id="308" name="Group 307"/>
        <xdr:cNvGrpSpPr>
          <a:grpSpLocks/>
        </xdr:cNvGrpSpPr>
      </xdr:nvGrpSpPr>
      <xdr:grpSpPr bwMode="auto">
        <a:xfrm flipH="1">
          <a:off x="10896600" y="1508760"/>
          <a:ext cx="449580" cy="2918460"/>
          <a:chOff x="256" y="29"/>
          <a:chExt cx="60" cy="46"/>
        </a:xfrm>
      </xdr:grpSpPr>
      <xdr:sp macro="" textlink="">
        <xdr:nvSpPr>
          <xdr:cNvPr id="309" name="Freeform 308"/>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310" name="Line 30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106</xdr:row>
      <xdr:rowOff>45720</xdr:rowOff>
    </xdr:from>
    <xdr:to>
      <xdr:col>24</xdr:col>
      <xdr:colOff>449580</xdr:colOff>
      <xdr:row>122</xdr:row>
      <xdr:rowOff>38100</xdr:rowOff>
    </xdr:to>
    <xdr:grpSp>
      <xdr:nvGrpSpPr>
        <xdr:cNvPr id="311" name="Group 310"/>
        <xdr:cNvGrpSpPr>
          <a:grpSpLocks/>
        </xdr:cNvGrpSpPr>
      </xdr:nvGrpSpPr>
      <xdr:grpSpPr bwMode="auto">
        <a:xfrm flipH="1">
          <a:off x="12268200" y="9738360"/>
          <a:ext cx="449580" cy="1455420"/>
          <a:chOff x="256" y="29"/>
          <a:chExt cx="60" cy="46"/>
        </a:xfrm>
      </xdr:grpSpPr>
      <xdr:sp macro="" textlink="">
        <xdr:nvSpPr>
          <xdr:cNvPr id="312" name="Freeform 311"/>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313" name="Line 31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74</xdr:row>
      <xdr:rowOff>45720</xdr:rowOff>
    </xdr:from>
    <xdr:to>
      <xdr:col>24</xdr:col>
      <xdr:colOff>449580</xdr:colOff>
      <xdr:row>90</xdr:row>
      <xdr:rowOff>38100</xdr:rowOff>
    </xdr:to>
    <xdr:grpSp>
      <xdr:nvGrpSpPr>
        <xdr:cNvPr id="314" name="Group 313"/>
        <xdr:cNvGrpSpPr>
          <a:grpSpLocks/>
        </xdr:cNvGrpSpPr>
      </xdr:nvGrpSpPr>
      <xdr:grpSpPr bwMode="auto">
        <a:xfrm flipH="1">
          <a:off x="12268200" y="6812280"/>
          <a:ext cx="449580" cy="1455420"/>
          <a:chOff x="256" y="29"/>
          <a:chExt cx="60" cy="46"/>
        </a:xfrm>
      </xdr:grpSpPr>
      <xdr:sp macro="" textlink="">
        <xdr:nvSpPr>
          <xdr:cNvPr id="315" name="Freeform 314"/>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316" name="Line 31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40</xdr:row>
      <xdr:rowOff>45720</xdr:rowOff>
    </xdr:from>
    <xdr:to>
      <xdr:col>24</xdr:col>
      <xdr:colOff>449580</xdr:colOff>
      <xdr:row>56</xdr:row>
      <xdr:rowOff>38100</xdr:rowOff>
    </xdr:to>
    <xdr:grpSp>
      <xdr:nvGrpSpPr>
        <xdr:cNvPr id="317" name="Group 316"/>
        <xdr:cNvGrpSpPr>
          <a:grpSpLocks/>
        </xdr:cNvGrpSpPr>
      </xdr:nvGrpSpPr>
      <xdr:grpSpPr bwMode="auto">
        <a:xfrm flipH="1">
          <a:off x="12268200" y="3703320"/>
          <a:ext cx="449580" cy="1455420"/>
          <a:chOff x="256" y="29"/>
          <a:chExt cx="60" cy="46"/>
        </a:xfrm>
      </xdr:grpSpPr>
      <xdr:sp macro="" textlink="">
        <xdr:nvSpPr>
          <xdr:cNvPr id="318" name="Freeform 317"/>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319" name="Line 31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8</xdr:row>
      <xdr:rowOff>45720</xdr:rowOff>
    </xdr:from>
    <xdr:to>
      <xdr:col>24</xdr:col>
      <xdr:colOff>449580</xdr:colOff>
      <xdr:row>24</xdr:row>
      <xdr:rowOff>38100</xdr:rowOff>
    </xdr:to>
    <xdr:grpSp>
      <xdr:nvGrpSpPr>
        <xdr:cNvPr id="320" name="Group 319"/>
        <xdr:cNvGrpSpPr>
          <a:grpSpLocks/>
        </xdr:cNvGrpSpPr>
      </xdr:nvGrpSpPr>
      <xdr:grpSpPr bwMode="auto">
        <a:xfrm flipH="1">
          <a:off x="12268200" y="777240"/>
          <a:ext cx="449580" cy="1455420"/>
          <a:chOff x="256" y="29"/>
          <a:chExt cx="60" cy="46"/>
        </a:xfrm>
      </xdr:grpSpPr>
      <xdr:sp macro="" textlink="">
        <xdr:nvSpPr>
          <xdr:cNvPr id="321" name="Freeform 320"/>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322" name="Line 32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118</xdr:row>
      <xdr:rowOff>60960</xdr:rowOff>
    </xdr:from>
    <xdr:to>
      <xdr:col>27</xdr:col>
      <xdr:colOff>449580</xdr:colOff>
      <xdr:row>126</xdr:row>
      <xdr:rowOff>38100</xdr:rowOff>
    </xdr:to>
    <xdr:grpSp>
      <xdr:nvGrpSpPr>
        <xdr:cNvPr id="323" name="Group 322"/>
        <xdr:cNvGrpSpPr>
          <a:grpSpLocks/>
        </xdr:cNvGrpSpPr>
      </xdr:nvGrpSpPr>
      <xdr:grpSpPr bwMode="auto">
        <a:xfrm flipH="1">
          <a:off x="13639800" y="10850880"/>
          <a:ext cx="449580" cy="708660"/>
          <a:chOff x="256" y="29"/>
          <a:chExt cx="60" cy="46"/>
        </a:xfrm>
      </xdr:grpSpPr>
      <xdr:sp macro="" textlink="">
        <xdr:nvSpPr>
          <xdr:cNvPr id="324" name="Freeform 323"/>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325" name="Line 32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102</xdr:row>
      <xdr:rowOff>60960</xdr:rowOff>
    </xdr:from>
    <xdr:to>
      <xdr:col>27</xdr:col>
      <xdr:colOff>449580</xdr:colOff>
      <xdr:row>110</xdr:row>
      <xdr:rowOff>38100</xdr:rowOff>
    </xdr:to>
    <xdr:grpSp>
      <xdr:nvGrpSpPr>
        <xdr:cNvPr id="326" name="Group 325"/>
        <xdr:cNvGrpSpPr>
          <a:grpSpLocks/>
        </xdr:cNvGrpSpPr>
      </xdr:nvGrpSpPr>
      <xdr:grpSpPr bwMode="auto">
        <a:xfrm flipH="1">
          <a:off x="13639800" y="9387840"/>
          <a:ext cx="449580" cy="708660"/>
          <a:chOff x="256" y="29"/>
          <a:chExt cx="60" cy="46"/>
        </a:xfrm>
      </xdr:grpSpPr>
      <xdr:sp macro="" textlink="">
        <xdr:nvSpPr>
          <xdr:cNvPr id="327" name="Freeform 326"/>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328" name="Line 32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86</xdr:row>
      <xdr:rowOff>60960</xdr:rowOff>
    </xdr:from>
    <xdr:to>
      <xdr:col>27</xdr:col>
      <xdr:colOff>449580</xdr:colOff>
      <xdr:row>94</xdr:row>
      <xdr:rowOff>38100</xdr:rowOff>
    </xdr:to>
    <xdr:grpSp>
      <xdr:nvGrpSpPr>
        <xdr:cNvPr id="329" name="Group 328"/>
        <xdr:cNvGrpSpPr>
          <a:grpSpLocks/>
        </xdr:cNvGrpSpPr>
      </xdr:nvGrpSpPr>
      <xdr:grpSpPr bwMode="auto">
        <a:xfrm flipH="1">
          <a:off x="13639800" y="7924800"/>
          <a:ext cx="449580" cy="708660"/>
          <a:chOff x="256" y="29"/>
          <a:chExt cx="60" cy="46"/>
        </a:xfrm>
      </xdr:grpSpPr>
      <xdr:sp macro="" textlink="">
        <xdr:nvSpPr>
          <xdr:cNvPr id="330" name="Freeform 329"/>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331" name="Line 33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70</xdr:row>
      <xdr:rowOff>60960</xdr:rowOff>
    </xdr:from>
    <xdr:to>
      <xdr:col>27</xdr:col>
      <xdr:colOff>449580</xdr:colOff>
      <xdr:row>78</xdr:row>
      <xdr:rowOff>38100</xdr:rowOff>
    </xdr:to>
    <xdr:grpSp>
      <xdr:nvGrpSpPr>
        <xdr:cNvPr id="332" name="Group 331"/>
        <xdr:cNvGrpSpPr>
          <a:grpSpLocks/>
        </xdr:cNvGrpSpPr>
      </xdr:nvGrpSpPr>
      <xdr:grpSpPr bwMode="auto">
        <a:xfrm flipH="1">
          <a:off x="13639800" y="6461760"/>
          <a:ext cx="449580" cy="708660"/>
          <a:chOff x="256" y="29"/>
          <a:chExt cx="60" cy="46"/>
        </a:xfrm>
      </xdr:grpSpPr>
      <xdr:sp macro="" textlink="">
        <xdr:nvSpPr>
          <xdr:cNvPr id="333" name="Freeform 332"/>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334" name="Line 33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52</xdr:row>
      <xdr:rowOff>60960</xdr:rowOff>
    </xdr:from>
    <xdr:to>
      <xdr:col>27</xdr:col>
      <xdr:colOff>449580</xdr:colOff>
      <xdr:row>60</xdr:row>
      <xdr:rowOff>38100</xdr:rowOff>
    </xdr:to>
    <xdr:grpSp>
      <xdr:nvGrpSpPr>
        <xdr:cNvPr id="335" name="Group 334"/>
        <xdr:cNvGrpSpPr>
          <a:grpSpLocks/>
        </xdr:cNvGrpSpPr>
      </xdr:nvGrpSpPr>
      <xdr:grpSpPr bwMode="auto">
        <a:xfrm flipH="1">
          <a:off x="13639800" y="4815840"/>
          <a:ext cx="449580" cy="708660"/>
          <a:chOff x="256" y="29"/>
          <a:chExt cx="60" cy="46"/>
        </a:xfrm>
      </xdr:grpSpPr>
      <xdr:sp macro="" textlink="">
        <xdr:nvSpPr>
          <xdr:cNvPr id="336" name="Freeform 335"/>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337" name="Line 33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36</xdr:row>
      <xdr:rowOff>60960</xdr:rowOff>
    </xdr:from>
    <xdr:to>
      <xdr:col>27</xdr:col>
      <xdr:colOff>449580</xdr:colOff>
      <xdr:row>44</xdr:row>
      <xdr:rowOff>38100</xdr:rowOff>
    </xdr:to>
    <xdr:grpSp>
      <xdr:nvGrpSpPr>
        <xdr:cNvPr id="338" name="Group 337"/>
        <xdr:cNvGrpSpPr>
          <a:grpSpLocks/>
        </xdr:cNvGrpSpPr>
      </xdr:nvGrpSpPr>
      <xdr:grpSpPr bwMode="auto">
        <a:xfrm flipH="1">
          <a:off x="13639800" y="3352800"/>
          <a:ext cx="449580" cy="708660"/>
          <a:chOff x="256" y="29"/>
          <a:chExt cx="60" cy="46"/>
        </a:xfrm>
      </xdr:grpSpPr>
      <xdr:sp macro="" textlink="">
        <xdr:nvSpPr>
          <xdr:cNvPr id="339" name="Freeform 338"/>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340" name="Line 33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20</xdr:row>
      <xdr:rowOff>60960</xdr:rowOff>
    </xdr:from>
    <xdr:to>
      <xdr:col>27</xdr:col>
      <xdr:colOff>449580</xdr:colOff>
      <xdr:row>28</xdr:row>
      <xdr:rowOff>38100</xdr:rowOff>
    </xdr:to>
    <xdr:grpSp>
      <xdr:nvGrpSpPr>
        <xdr:cNvPr id="341" name="Group 340"/>
        <xdr:cNvGrpSpPr>
          <a:grpSpLocks/>
        </xdr:cNvGrpSpPr>
      </xdr:nvGrpSpPr>
      <xdr:grpSpPr bwMode="auto">
        <a:xfrm flipH="1">
          <a:off x="13639800" y="1889760"/>
          <a:ext cx="449580" cy="708660"/>
          <a:chOff x="256" y="29"/>
          <a:chExt cx="60" cy="46"/>
        </a:xfrm>
      </xdr:grpSpPr>
      <xdr:sp macro="" textlink="">
        <xdr:nvSpPr>
          <xdr:cNvPr id="342" name="Freeform 341"/>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343" name="Line 34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4</xdr:row>
      <xdr:rowOff>60960</xdr:rowOff>
    </xdr:from>
    <xdr:to>
      <xdr:col>27</xdr:col>
      <xdr:colOff>449580</xdr:colOff>
      <xdr:row>12</xdr:row>
      <xdr:rowOff>38100</xdr:rowOff>
    </xdr:to>
    <xdr:grpSp>
      <xdr:nvGrpSpPr>
        <xdr:cNvPr id="344" name="Group 343"/>
        <xdr:cNvGrpSpPr>
          <a:grpSpLocks/>
        </xdr:cNvGrpSpPr>
      </xdr:nvGrpSpPr>
      <xdr:grpSpPr bwMode="auto">
        <a:xfrm flipH="1">
          <a:off x="13639800" y="426720"/>
          <a:ext cx="449580" cy="708660"/>
          <a:chOff x="256" y="29"/>
          <a:chExt cx="60" cy="46"/>
        </a:xfrm>
      </xdr:grpSpPr>
      <xdr:sp macro="" textlink="">
        <xdr:nvSpPr>
          <xdr:cNvPr id="345" name="Freeform 344"/>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346" name="Line 34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30</xdr:col>
      <xdr:colOff>0</xdr:colOff>
      <xdr:row>124</xdr:row>
      <xdr:rowOff>60960</xdr:rowOff>
    </xdr:from>
    <xdr:to>
      <xdr:col>30</xdr:col>
      <xdr:colOff>449580</xdr:colOff>
      <xdr:row>128</xdr:row>
      <xdr:rowOff>38100</xdr:rowOff>
    </xdr:to>
    <xdr:grpSp>
      <xdr:nvGrpSpPr>
        <xdr:cNvPr id="347" name="Group 346"/>
        <xdr:cNvGrpSpPr>
          <a:grpSpLocks/>
        </xdr:cNvGrpSpPr>
      </xdr:nvGrpSpPr>
      <xdr:grpSpPr bwMode="auto">
        <a:xfrm flipH="1">
          <a:off x="15011400" y="11399520"/>
          <a:ext cx="449580" cy="342900"/>
          <a:chOff x="256" y="29"/>
          <a:chExt cx="60" cy="46"/>
        </a:xfrm>
      </xdr:grpSpPr>
      <xdr:sp macro="" textlink="">
        <xdr:nvSpPr>
          <xdr:cNvPr id="348" name="Freeform 347"/>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349" name="Line 34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30</xdr:col>
      <xdr:colOff>0</xdr:colOff>
      <xdr:row>116</xdr:row>
      <xdr:rowOff>60960</xdr:rowOff>
    </xdr:from>
    <xdr:to>
      <xdr:col>30</xdr:col>
      <xdr:colOff>449580</xdr:colOff>
      <xdr:row>120</xdr:row>
      <xdr:rowOff>38100</xdr:rowOff>
    </xdr:to>
    <xdr:grpSp>
      <xdr:nvGrpSpPr>
        <xdr:cNvPr id="350" name="Group 349"/>
        <xdr:cNvGrpSpPr>
          <a:grpSpLocks/>
        </xdr:cNvGrpSpPr>
      </xdr:nvGrpSpPr>
      <xdr:grpSpPr bwMode="auto">
        <a:xfrm flipH="1">
          <a:off x="15011400" y="10668000"/>
          <a:ext cx="449580" cy="342900"/>
          <a:chOff x="256" y="29"/>
          <a:chExt cx="60" cy="46"/>
        </a:xfrm>
      </xdr:grpSpPr>
      <xdr:sp macro="" textlink="">
        <xdr:nvSpPr>
          <xdr:cNvPr id="351" name="Freeform 350"/>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352" name="Line 35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30</xdr:col>
      <xdr:colOff>0</xdr:colOff>
      <xdr:row>108</xdr:row>
      <xdr:rowOff>60960</xdr:rowOff>
    </xdr:from>
    <xdr:to>
      <xdr:col>30</xdr:col>
      <xdr:colOff>449580</xdr:colOff>
      <xdr:row>112</xdr:row>
      <xdr:rowOff>38100</xdr:rowOff>
    </xdr:to>
    <xdr:grpSp>
      <xdr:nvGrpSpPr>
        <xdr:cNvPr id="353" name="Group 352"/>
        <xdr:cNvGrpSpPr>
          <a:grpSpLocks/>
        </xdr:cNvGrpSpPr>
      </xdr:nvGrpSpPr>
      <xdr:grpSpPr bwMode="auto">
        <a:xfrm flipH="1">
          <a:off x="15011400" y="9936480"/>
          <a:ext cx="449580" cy="342900"/>
          <a:chOff x="256" y="29"/>
          <a:chExt cx="60" cy="46"/>
        </a:xfrm>
      </xdr:grpSpPr>
      <xdr:sp macro="" textlink="">
        <xdr:nvSpPr>
          <xdr:cNvPr id="354" name="Freeform 353"/>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355" name="Line 35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30</xdr:col>
      <xdr:colOff>0</xdr:colOff>
      <xdr:row>100</xdr:row>
      <xdr:rowOff>60960</xdr:rowOff>
    </xdr:from>
    <xdr:to>
      <xdr:col>30</xdr:col>
      <xdr:colOff>449580</xdr:colOff>
      <xdr:row>104</xdr:row>
      <xdr:rowOff>38100</xdr:rowOff>
    </xdr:to>
    <xdr:grpSp>
      <xdr:nvGrpSpPr>
        <xdr:cNvPr id="356" name="Group 355"/>
        <xdr:cNvGrpSpPr>
          <a:grpSpLocks/>
        </xdr:cNvGrpSpPr>
      </xdr:nvGrpSpPr>
      <xdr:grpSpPr bwMode="auto">
        <a:xfrm flipH="1">
          <a:off x="15011400" y="9204960"/>
          <a:ext cx="449580" cy="342900"/>
          <a:chOff x="256" y="29"/>
          <a:chExt cx="60" cy="46"/>
        </a:xfrm>
      </xdr:grpSpPr>
      <xdr:sp macro="" textlink="">
        <xdr:nvSpPr>
          <xdr:cNvPr id="357" name="Freeform 356"/>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358" name="Line 35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30</xdr:col>
      <xdr:colOff>0</xdr:colOff>
      <xdr:row>92</xdr:row>
      <xdr:rowOff>60960</xdr:rowOff>
    </xdr:from>
    <xdr:to>
      <xdr:col>30</xdr:col>
      <xdr:colOff>449580</xdr:colOff>
      <xdr:row>96</xdr:row>
      <xdr:rowOff>38100</xdr:rowOff>
    </xdr:to>
    <xdr:grpSp>
      <xdr:nvGrpSpPr>
        <xdr:cNvPr id="359" name="Group 358"/>
        <xdr:cNvGrpSpPr>
          <a:grpSpLocks/>
        </xdr:cNvGrpSpPr>
      </xdr:nvGrpSpPr>
      <xdr:grpSpPr bwMode="auto">
        <a:xfrm flipH="1">
          <a:off x="15011400" y="8473440"/>
          <a:ext cx="449580" cy="342900"/>
          <a:chOff x="256" y="29"/>
          <a:chExt cx="60" cy="46"/>
        </a:xfrm>
      </xdr:grpSpPr>
      <xdr:sp macro="" textlink="">
        <xdr:nvSpPr>
          <xdr:cNvPr id="360" name="Freeform 359"/>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361" name="Line 36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30</xdr:col>
      <xdr:colOff>0</xdr:colOff>
      <xdr:row>84</xdr:row>
      <xdr:rowOff>60960</xdr:rowOff>
    </xdr:from>
    <xdr:to>
      <xdr:col>30</xdr:col>
      <xdr:colOff>449580</xdr:colOff>
      <xdr:row>88</xdr:row>
      <xdr:rowOff>38100</xdr:rowOff>
    </xdr:to>
    <xdr:grpSp>
      <xdr:nvGrpSpPr>
        <xdr:cNvPr id="362" name="Group 361"/>
        <xdr:cNvGrpSpPr>
          <a:grpSpLocks/>
        </xdr:cNvGrpSpPr>
      </xdr:nvGrpSpPr>
      <xdr:grpSpPr bwMode="auto">
        <a:xfrm flipH="1">
          <a:off x="15011400" y="7741920"/>
          <a:ext cx="449580" cy="342900"/>
          <a:chOff x="256" y="29"/>
          <a:chExt cx="60" cy="46"/>
        </a:xfrm>
      </xdr:grpSpPr>
      <xdr:sp macro="" textlink="">
        <xdr:nvSpPr>
          <xdr:cNvPr id="363" name="Freeform 362"/>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364" name="Line 36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30</xdr:col>
      <xdr:colOff>0</xdr:colOff>
      <xdr:row>76</xdr:row>
      <xdr:rowOff>60960</xdr:rowOff>
    </xdr:from>
    <xdr:to>
      <xdr:col>30</xdr:col>
      <xdr:colOff>449580</xdr:colOff>
      <xdr:row>80</xdr:row>
      <xdr:rowOff>38100</xdr:rowOff>
    </xdr:to>
    <xdr:grpSp>
      <xdr:nvGrpSpPr>
        <xdr:cNvPr id="365" name="Group 364"/>
        <xdr:cNvGrpSpPr>
          <a:grpSpLocks/>
        </xdr:cNvGrpSpPr>
      </xdr:nvGrpSpPr>
      <xdr:grpSpPr bwMode="auto">
        <a:xfrm flipH="1">
          <a:off x="15011400" y="7010400"/>
          <a:ext cx="449580" cy="342900"/>
          <a:chOff x="256" y="29"/>
          <a:chExt cx="60" cy="46"/>
        </a:xfrm>
      </xdr:grpSpPr>
      <xdr:sp macro="" textlink="">
        <xdr:nvSpPr>
          <xdr:cNvPr id="366" name="Freeform 365"/>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367" name="Line 36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30</xdr:col>
      <xdr:colOff>0</xdr:colOff>
      <xdr:row>68</xdr:row>
      <xdr:rowOff>60960</xdr:rowOff>
    </xdr:from>
    <xdr:to>
      <xdr:col>30</xdr:col>
      <xdr:colOff>449580</xdr:colOff>
      <xdr:row>72</xdr:row>
      <xdr:rowOff>38100</xdr:rowOff>
    </xdr:to>
    <xdr:grpSp>
      <xdr:nvGrpSpPr>
        <xdr:cNvPr id="368" name="Group 367"/>
        <xdr:cNvGrpSpPr>
          <a:grpSpLocks/>
        </xdr:cNvGrpSpPr>
      </xdr:nvGrpSpPr>
      <xdr:grpSpPr bwMode="auto">
        <a:xfrm flipH="1">
          <a:off x="15011400" y="6278880"/>
          <a:ext cx="449580" cy="342900"/>
          <a:chOff x="256" y="29"/>
          <a:chExt cx="60" cy="46"/>
        </a:xfrm>
      </xdr:grpSpPr>
      <xdr:sp macro="" textlink="">
        <xdr:nvSpPr>
          <xdr:cNvPr id="369" name="Freeform 368"/>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370" name="Line 36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30</xdr:col>
      <xdr:colOff>0</xdr:colOff>
      <xdr:row>58</xdr:row>
      <xdr:rowOff>60960</xdr:rowOff>
    </xdr:from>
    <xdr:to>
      <xdr:col>30</xdr:col>
      <xdr:colOff>449580</xdr:colOff>
      <xdr:row>62</xdr:row>
      <xdr:rowOff>38100</xdr:rowOff>
    </xdr:to>
    <xdr:grpSp>
      <xdr:nvGrpSpPr>
        <xdr:cNvPr id="371" name="Group 370"/>
        <xdr:cNvGrpSpPr>
          <a:grpSpLocks/>
        </xdr:cNvGrpSpPr>
      </xdr:nvGrpSpPr>
      <xdr:grpSpPr bwMode="auto">
        <a:xfrm flipH="1">
          <a:off x="15011400" y="5364480"/>
          <a:ext cx="449580" cy="342900"/>
          <a:chOff x="256" y="29"/>
          <a:chExt cx="60" cy="46"/>
        </a:xfrm>
      </xdr:grpSpPr>
      <xdr:sp macro="" textlink="">
        <xdr:nvSpPr>
          <xdr:cNvPr id="372" name="Freeform 371"/>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373" name="Line 37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30</xdr:col>
      <xdr:colOff>0</xdr:colOff>
      <xdr:row>50</xdr:row>
      <xdr:rowOff>60960</xdr:rowOff>
    </xdr:from>
    <xdr:to>
      <xdr:col>30</xdr:col>
      <xdr:colOff>449580</xdr:colOff>
      <xdr:row>54</xdr:row>
      <xdr:rowOff>38100</xdr:rowOff>
    </xdr:to>
    <xdr:grpSp>
      <xdr:nvGrpSpPr>
        <xdr:cNvPr id="374" name="Group 373"/>
        <xdr:cNvGrpSpPr>
          <a:grpSpLocks/>
        </xdr:cNvGrpSpPr>
      </xdr:nvGrpSpPr>
      <xdr:grpSpPr bwMode="auto">
        <a:xfrm flipH="1">
          <a:off x="15011400" y="4632960"/>
          <a:ext cx="449580" cy="342900"/>
          <a:chOff x="256" y="29"/>
          <a:chExt cx="60" cy="46"/>
        </a:xfrm>
      </xdr:grpSpPr>
      <xdr:sp macro="" textlink="">
        <xdr:nvSpPr>
          <xdr:cNvPr id="375" name="Freeform 374"/>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376" name="Line 37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30</xdr:col>
      <xdr:colOff>0</xdr:colOff>
      <xdr:row>42</xdr:row>
      <xdr:rowOff>60960</xdr:rowOff>
    </xdr:from>
    <xdr:to>
      <xdr:col>30</xdr:col>
      <xdr:colOff>449580</xdr:colOff>
      <xdr:row>46</xdr:row>
      <xdr:rowOff>38100</xdr:rowOff>
    </xdr:to>
    <xdr:grpSp>
      <xdr:nvGrpSpPr>
        <xdr:cNvPr id="377" name="Group 376"/>
        <xdr:cNvGrpSpPr>
          <a:grpSpLocks/>
        </xdr:cNvGrpSpPr>
      </xdr:nvGrpSpPr>
      <xdr:grpSpPr bwMode="auto">
        <a:xfrm flipH="1">
          <a:off x="15011400" y="3901440"/>
          <a:ext cx="449580" cy="342900"/>
          <a:chOff x="256" y="29"/>
          <a:chExt cx="60" cy="46"/>
        </a:xfrm>
      </xdr:grpSpPr>
      <xdr:sp macro="" textlink="">
        <xdr:nvSpPr>
          <xdr:cNvPr id="378" name="Freeform 377"/>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379" name="Line 37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30</xdr:col>
      <xdr:colOff>0</xdr:colOff>
      <xdr:row>34</xdr:row>
      <xdr:rowOff>60960</xdr:rowOff>
    </xdr:from>
    <xdr:to>
      <xdr:col>30</xdr:col>
      <xdr:colOff>449580</xdr:colOff>
      <xdr:row>38</xdr:row>
      <xdr:rowOff>38100</xdr:rowOff>
    </xdr:to>
    <xdr:grpSp>
      <xdr:nvGrpSpPr>
        <xdr:cNvPr id="380" name="Group 379"/>
        <xdr:cNvGrpSpPr>
          <a:grpSpLocks/>
        </xdr:cNvGrpSpPr>
      </xdr:nvGrpSpPr>
      <xdr:grpSpPr bwMode="auto">
        <a:xfrm flipH="1">
          <a:off x="15011400" y="3169920"/>
          <a:ext cx="449580" cy="342900"/>
          <a:chOff x="256" y="29"/>
          <a:chExt cx="60" cy="46"/>
        </a:xfrm>
      </xdr:grpSpPr>
      <xdr:sp macro="" textlink="">
        <xdr:nvSpPr>
          <xdr:cNvPr id="381" name="Freeform 380"/>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382" name="Line 38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30</xdr:col>
      <xdr:colOff>0</xdr:colOff>
      <xdr:row>26</xdr:row>
      <xdr:rowOff>60960</xdr:rowOff>
    </xdr:from>
    <xdr:to>
      <xdr:col>30</xdr:col>
      <xdr:colOff>449580</xdr:colOff>
      <xdr:row>30</xdr:row>
      <xdr:rowOff>38100</xdr:rowOff>
    </xdr:to>
    <xdr:grpSp>
      <xdr:nvGrpSpPr>
        <xdr:cNvPr id="383" name="Group 382"/>
        <xdr:cNvGrpSpPr>
          <a:grpSpLocks/>
        </xdr:cNvGrpSpPr>
      </xdr:nvGrpSpPr>
      <xdr:grpSpPr bwMode="auto">
        <a:xfrm flipH="1">
          <a:off x="15011400" y="2438400"/>
          <a:ext cx="449580" cy="342900"/>
          <a:chOff x="256" y="29"/>
          <a:chExt cx="60" cy="46"/>
        </a:xfrm>
      </xdr:grpSpPr>
      <xdr:sp macro="" textlink="">
        <xdr:nvSpPr>
          <xdr:cNvPr id="384" name="Freeform 383"/>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385" name="Line 38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30</xdr:col>
      <xdr:colOff>0</xdr:colOff>
      <xdr:row>18</xdr:row>
      <xdr:rowOff>60960</xdr:rowOff>
    </xdr:from>
    <xdr:to>
      <xdr:col>30</xdr:col>
      <xdr:colOff>449580</xdr:colOff>
      <xdr:row>22</xdr:row>
      <xdr:rowOff>38100</xdr:rowOff>
    </xdr:to>
    <xdr:grpSp>
      <xdr:nvGrpSpPr>
        <xdr:cNvPr id="386" name="Group 385"/>
        <xdr:cNvGrpSpPr>
          <a:grpSpLocks/>
        </xdr:cNvGrpSpPr>
      </xdr:nvGrpSpPr>
      <xdr:grpSpPr bwMode="auto">
        <a:xfrm flipH="1">
          <a:off x="15011400" y="1706880"/>
          <a:ext cx="449580" cy="342900"/>
          <a:chOff x="256" y="29"/>
          <a:chExt cx="60" cy="46"/>
        </a:xfrm>
      </xdr:grpSpPr>
      <xdr:sp macro="" textlink="">
        <xdr:nvSpPr>
          <xdr:cNvPr id="387" name="Freeform 386"/>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388" name="Line 38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30</xdr:col>
      <xdr:colOff>0</xdr:colOff>
      <xdr:row>10</xdr:row>
      <xdr:rowOff>60960</xdr:rowOff>
    </xdr:from>
    <xdr:to>
      <xdr:col>30</xdr:col>
      <xdr:colOff>449580</xdr:colOff>
      <xdr:row>14</xdr:row>
      <xdr:rowOff>38100</xdr:rowOff>
    </xdr:to>
    <xdr:grpSp>
      <xdr:nvGrpSpPr>
        <xdr:cNvPr id="389" name="Group 388"/>
        <xdr:cNvGrpSpPr>
          <a:grpSpLocks/>
        </xdr:cNvGrpSpPr>
      </xdr:nvGrpSpPr>
      <xdr:grpSpPr bwMode="auto">
        <a:xfrm flipH="1">
          <a:off x="15011400" y="975360"/>
          <a:ext cx="449580" cy="342900"/>
          <a:chOff x="256" y="29"/>
          <a:chExt cx="60" cy="46"/>
        </a:xfrm>
      </xdr:grpSpPr>
      <xdr:sp macro="" textlink="">
        <xdr:nvSpPr>
          <xdr:cNvPr id="390" name="Freeform 389"/>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391" name="Line 39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30</xdr:col>
      <xdr:colOff>0</xdr:colOff>
      <xdr:row>2</xdr:row>
      <xdr:rowOff>60960</xdr:rowOff>
    </xdr:from>
    <xdr:to>
      <xdr:col>30</xdr:col>
      <xdr:colOff>449580</xdr:colOff>
      <xdr:row>6</xdr:row>
      <xdr:rowOff>76200</xdr:rowOff>
    </xdr:to>
    <xdr:grpSp>
      <xdr:nvGrpSpPr>
        <xdr:cNvPr id="392" name="Group 391"/>
        <xdr:cNvGrpSpPr>
          <a:grpSpLocks/>
        </xdr:cNvGrpSpPr>
      </xdr:nvGrpSpPr>
      <xdr:grpSpPr bwMode="auto">
        <a:xfrm flipH="1">
          <a:off x="15011400" y="243840"/>
          <a:ext cx="449580" cy="381000"/>
          <a:chOff x="256" y="29"/>
          <a:chExt cx="60" cy="46"/>
        </a:xfrm>
      </xdr:grpSpPr>
      <xdr:sp macro="" textlink="">
        <xdr:nvSpPr>
          <xdr:cNvPr id="393" name="Freeform 392"/>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394" name="Line 39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70</xdr:row>
      <xdr:rowOff>60960</xdr:rowOff>
    </xdr:from>
    <xdr:to>
      <xdr:col>27</xdr:col>
      <xdr:colOff>449580</xdr:colOff>
      <xdr:row>78</xdr:row>
      <xdr:rowOff>38100</xdr:rowOff>
    </xdr:to>
    <xdr:grpSp>
      <xdr:nvGrpSpPr>
        <xdr:cNvPr id="395" name="Group 394"/>
        <xdr:cNvGrpSpPr>
          <a:grpSpLocks/>
        </xdr:cNvGrpSpPr>
      </xdr:nvGrpSpPr>
      <xdr:grpSpPr bwMode="auto">
        <a:xfrm flipH="1">
          <a:off x="13639800" y="6461760"/>
          <a:ext cx="449580" cy="708660"/>
          <a:chOff x="256" y="29"/>
          <a:chExt cx="60" cy="46"/>
        </a:xfrm>
      </xdr:grpSpPr>
      <xdr:sp macro="" textlink="">
        <xdr:nvSpPr>
          <xdr:cNvPr id="396" name="Freeform 395"/>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397" name="Line 39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52</xdr:row>
      <xdr:rowOff>60960</xdr:rowOff>
    </xdr:from>
    <xdr:to>
      <xdr:col>27</xdr:col>
      <xdr:colOff>449580</xdr:colOff>
      <xdr:row>60</xdr:row>
      <xdr:rowOff>38100</xdr:rowOff>
    </xdr:to>
    <xdr:grpSp>
      <xdr:nvGrpSpPr>
        <xdr:cNvPr id="398" name="Group 397"/>
        <xdr:cNvGrpSpPr>
          <a:grpSpLocks/>
        </xdr:cNvGrpSpPr>
      </xdr:nvGrpSpPr>
      <xdr:grpSpPr bwMode="auto">
        <a:xfrm flipH="1">
          <a:off x="13639800" y="4815840"/>
          <a:ext cx="449580" cy="708660"/>
          <a:chOff x="256" y="29"/>
          <a:chExt cx="60" cy="46"/>
        </a:xfrm>
      </xdr:grpSpPr>
      <xdr:sp macro="" textlink="">
        <xdr:nvSpPr>
          <xdr:cNvPr id="399" name="Freeform 398"/>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400" name="Line 39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52</xdr:row>
      <xdr:rowOff>60960</xdr:rowOff>
    </xdr:from>
    <xdr:to>
      <xdr:col>27</xdr:col>
      <xdr:colOff>449580</xdr:colOff>
      <xdr:row>60</xdr:row>
      <xdr:rowOff>38100</xdr:rowOff>
    </xdr:to>
    <xdr:grpSp>
      <xdr:nvGrpSpPr>
        <xdr:cNvPr id="401" name="Group 400"/>
        <xdr:cNvGrpSpPr>
          <a:grpSpLocks/>
        </xdr:cNvGrpSpPr>
      </xdr:nvGrpSpPr>
      <xdr:grpSpPr bwMode="auto">
        <a:xfrm flipH="1">
          <a:off x="13639800" y="4815840"/>
          <a:ext cx="449580" cy="708660"/>
          <a:chOff x="256" y="29"/>
          <a:chExt cx="60" cy="46"/>
        </a:xfrm>
      </xdr:grpSpPr>
      <xdr:sp macro="" textlink="">
        <xdr:nvSpPr>
          <xdr:cNvPr id="402" name="Freeform 401"/>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403" name="Line 40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36</xdr:row>
      <xdr:rowOff>60960</xdr:rowOff>
    </xdr:from>
    <xdr:to>
      <xdr:col>27</xdr:col>
      <xdr:colOff>449580</xdr:colOff>
      <xdr:row>44</xdr:row>
      <xdr:rowOff>38100</xdr:rowOff>
    </xdr:to>
    <xdr:grpSp>
      <xdr:nvGrpSpPr>
        <xdr:cNvPr id="404" name="Group 403"/>
        <xdr:cNvGrpSpPr>
          <a:grpSpLocks/>
        </xdr:cNvGrpSpPr>
      </xdr:nvGrpSpPr>
      <xdr:grpSpPr bwMode="auto">
        <a:xfrm flipH="1">
          <a:off x="13639800" y="3352800"/>
          <a:ext cx="449580" cy="708660"/>
          <a:chOff x="256" y="29"/>
          <a:chExt cx="60" cy="46"/>
        </a:xfrm>
      </xdr:grpSpPr>
      <xdr:sp macro="" textlink="">
        <xdr:nvSpPr>
          <xdr:cNvPr id="405" name="Freeform 404"/>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406" name="Line 40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36</xdr:row>
      <xdr:rowOff>60960</xdr:rowOff>
    </xdr:from>
    <xdr:to>
      <xdr:col>27</xdr:col>
      <xdr:colOff>449580</xdr:colOff>
      <xdr:row>44</xdr:row>
      <xdr:rowOff>38100</xdr:rowOff>
    </xdr:to>
    <xdr:grpSp>
      <xdr:nvGrpSpPr>
        <xdr:cNvPr id="407" name="Group 406"/>
        <xdr:cNvGrpSpPr>
          <a:grpSpLocks/>
        </xdr:cNvGrpSpPr>
      </xdr:nvGrpSpPr>
      <xdr:grpSpPr bwMode="auto">
        <a:xfrm flipH="1">
          <a:off x="13639800" y="3352800"/>
          <a:ext cx="449580" cy="708660"/>
          <a:chOff x="256" y="29"/>
          <a:chExt cx="60" cy="46"/>
        </a:xfrm>
      </xdr:grpSpPr>
      <xdr:sp macro="" textlink="">
        <xdr:nvSpPr>
          <xdr:cNvPr id="408" name="Freeform 407"/>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409" name="Line 40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20</xdr:row>
      <xdr:rowOff>60960</xdr:rowOff>
    </xdr:from>
    <xdr:to>
      <xdr:col>27</xdr:col>
      <xdr:colOff>449580</xdr:colOff>
      <xdr:row>28</xdr:row>
      <xdr:rowOff>38100</xdr:rowOff>
    </xdr:to>
    <xdr:grpSp>
      <xdr:nvGrpSpPr>
        <xdr:cNvPr id="410" name="Group 409"/>
        <xdr:cNvGrpSpPr>
          <a:grpSpLocks/>
        </xdr:cNvGrpSpPr>
      </xdr:nvGrpSpPr>
      <xdr:grpSpPr bwMode="auto">
        <a:xfrm flipH="1">
          <a:off x="13639800" y="1889760"/>
          <a:ext cx="449580" cy="708660"/>
          <a:chOff x="256" y="29"/>
          <a:chExt cx="60" cy="46"/>
        </a:xfrm>
      </xdr:grpSpPr>
      <xdr:sp macro="" textlink="">
        <xdr:nvSpPr>
          <xdr:cNvPr id="411" name="Freeform 410"/>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412" name="Line 41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20</xdr:row>
      <xdr:rowOff>60960</xdr:rowOff>
    </xdr:from>
    <xdr:to>
      <xdr:col>27</xdr:col>
      <xdr:colOff>449580</xdr:colOff>
      <xdr:row>28</xdr:row>
      <xdr:rowOff>38100</xdr:rowOff>
    </xdr:to>
    <xdr:grpSp>
      <xdr:nvGrpSpPr>
        <xdr:cNvPr id="413" name="Group 412"/>
        <xdr:cNvGrpSpPr>
          <a:grpSpLocks/>
        </xdr:cNvGrpSpPr>
      </xdr:nvGrpSpPr>
      <xdr:grpSpPr bwMode="auto">
        <a:xfrm flipH="1">
          <a:off x="13639800" y="1889760"/>
          <a:ext cx="449580" cy="708660"/>
          <a:chOff x="256" y="29"/>
          <a:chExt cx="60" cy="46"/>
        </a:xfrm>
      </xdr:grpSpPr>
      <xdr:sp macro="" textlink="">
        <xdr:nvSpPr>
          <xdr:cNvPr id="414" name="Freeform 413"/>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415" name="Line 41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4</xdr:row>
      <xdr:rowOff>60960</xdr:rowOff>
    </xdr:from>
    <xdr:to>
      <xdr:col>6</xdr:col>
      <xdr:colOff>449580</xdr:colOff>
      <xdr:row>12</xdr:row>
      <xdr:rowOff>38100</xdr:rowOff>
    </xdr:to>
    <xdr:grpSp>
      <xdr:nvGrpSpPr>
        <xdr:cNvPr id="416" name="Group 415"/>
        <xdr:cNvGrpSpPr>
          <a:grpSpLocks/>
        </xdr:cNvGrpSpPr>
      </xdr:nvGrpSpPr>
      <xdr:grpSpPr bwMode="auto">
        <a:xfrm>
          <a:off x="4038600" y="426720"/>
          <a:ext cx="449580" cy="708660"/>
          <a:chOff x="256" y="29"/>
          <a:chExt cx="60" cy="46"/>
        </a:xfrm>
      </xdr:grpSpPr>
      <xdr:sp macro="" textlink="">
        <xdr:nvSpPr>
          <xdr:cNvPr id="417" name="Freeform 416"/>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418" name="Line 41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20</xdr:row>
      <xdr:rowOff>60960</xdr:rowOff>
    </xdr:from>
    <xdr:to>
      <xdr:col>6</xdr:col>
      <xdr:colOff>449580</xdr:colOff>
      <xdr:row>28</xdr:row>
      <xdr:rowOff>38100</xdr:rowOff>
    </xdr:to>
    <xdr:grpSp>
      <xdr:nvGrpSpPr>
        <xdr:cNvPr id="419" name="Group 418"/>
        <xdr:cNvGrpSpPr>
          <a:grpSpLocks/>
        </xdr:cNvGrpSpPr>
      </xdr:nvGrpSpPr>
      <xdr:grpSpPr bwMode="auto">
        <a:xfrm>
          <a:off x="4038600" y="1889760"/>
          <a:ext cx="449580" cy="708660"/>
          <a:chOff x="256" y="29"/>
          <a:chExt cx="60" cy="46"/>
        </a:xfrm>
      </xdr:grpSpPr>
      <xdr:sp macro="" textlink="">
        <xdr:nvSpPr>
          <xdr:cNvPr id="420" name="Freeform 419"/>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421" name="Line 42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36</xdr:row>
      <xdr:rowOff>60960</xdr:rowOff>
    </xdr:from>
    <xdr:to>
      <xdr:col>6</xdr:col>
      <xdr:colOff>449580</xdr:colOff>
      <xdr:row>44</xdr:row>
      <xdr:rowOff>38100</xdr:rowOff>
    </xdr:to>
    <xdr:grpSp>
      <xdr:nvGrpSpPr>
        <xdr:cNvPr id="422" name="Group 421"/>
        <xdr:cNvGrpSpPr>
          <a:grpSpLocks/>
        </xdr:cNvGrpSpPr>
      </xdr:nvGrpSpPr>
      <xdr:grpSpPr bwMode="auto">
        <a:xfrm>
          <a:off x="4038600" y="3352800"/>
          <a:ext cx="449580" cy="708660"/>
          <a:chOff x="256" y="29"/>
          <a:chExt cx="60" cy="46"/>
        </a:xfrm>
      </xdr:grpSpPr>
      <xdr:sp macro="" textlink="">
        <xdr:nvSpPr>
          <xdr:cNvPr id="423" name="Freeform 422"/>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424" name="Line 42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52</xdr:row>
      <xdr:rowOff>60960</xdr:rowOff>
    </xdr:from>
    <xdr:to>
      <xdr:col>6</xdr:col>
      <xdr:colOff>449580</xdr:colOff>
      <xdr:row>60</xdr:row>
      <xdr:rowOff>38100</xdr:rowOff>
    </xdr:to>
    <xdr:grpSp>
      <xdr:nvGrpSpPr>
        <xdr:cNvPr id="425" name="Group 424"/>
        <xdr:cNvGrpSpPr>
          <a:grpSpLocks/>
        </xdr:cNvGrpSpPr>
      </xdr:nvGrpSpPr>
      <xdr:grpSpPr bwMode="auto">
        <a:xfrm>
          <a:off x="4038600" y="4815840"/>
          <a:ext cx="449580" cy="708660"/>
          <a:chOff x="256" y="29"/>
          <a:chExt cx="60" cy="46"/>
        </a:xfrm>
      </xdr:grpSpPr>
      <xdr:sp macro="" textlink="">
        <xdr:nvSpPr>
          <xdr:cNvPr id="426" name="Freeform 425"/>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427" name="Line 42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8</xdr:row>
      <xdr:rowOff>45720</xdr:rowOff>
    </xdr:from>
    <xdr:to>
      <xdr:col>9</xdr:col>
      <xdr:colOff>449580</xdr:colOff>
      <xdr:row>24</xdr:row>
      <xdr:rowOff>38100</xdr:rowOff>
    </xdr:to>
    <xdr:grpSp>
      <xdr:nvGrpSpPr>
        <xdr:cNvPr id="428" name="Group 427"/>
        <xdr:cNvGrpSpPr>
          <a:grpSpLocks/>
        </xdr:cNvGrpSpPr>
      </xdr:nvGrpSpPr>
      <xdr:grpSpPr bwMode="auto">
        <a:xfrm>
          <a:off x="5410200" y="777240"/>
          <a:ext cx="449580" cy="1455420"/>
          <a:chOff x="256" y="29"/>
          <a:chExt cx="60" cy="46"/>
        </a:xfrm>
      </xdr:grpSpPr>
      <xdr:sp macro="" textlink="">
        <xdr:nvSpPr>
          <xdr:cNvPr id="429" name="Freeform 428"/>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430" name="Line 42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40</xdr:row>
      <xdr:rowOff>45720</xdr:rowOff>
    </xdr:from>
    <xdr:to>
      <xdr:col>9</xdr:col>
      <xdr:colOff>449580</xdr:colOff>
      <xdr:row>56</xdr:row>
      <xdr:rowOff>38100</xdr:rowOff>
    </xdr:to>
    <xdr:grpSp>
      <xdr:nvGrpSpPr>
        <xdr:cNvPr id="431" name="Group 430"/>
        <xdr:cNvGrpSpPr>
          <a:grpSpLocks/>
        </xdr:cNvGrpSpPr>
      </xdr:nvGrpSpPr>
      <xdr:grpSpPr bwMode="auto">
        <a:xfrm>
          <a:off x="5410200" y="3703320"/>
          <a:ext cx="449580" cy="1455420"/>
          <a:chOff x="256" y="29"/>
          <a:chExt cx="60" cy="46"/>
        </a:xfrm>
      </xdr:grpSpPr>
      <xdr:sp macro="" textlink="">
        <xdr:nvSpPr>
          <xdr:cNvPr id="432" name="Freeform 431"/>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433" name="Line 43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16</xdr:row>
      <xdr:rowOff>45720</xdr:rowOff>
    </xdr:from>
    <xdr:to>
      <xdr:col>12</xdr:col>
      <xdr:colOff>449580</xdr:colOff>
      <xdr:row>48</xdr:row>
      <xdr:rowOff>38100</xdr:rowOff>
    </xdr:to>
    <xdr:grpSp>
      <xdr:nvGrpSpPr>
        <xdr:cNvPr id="434" name="Group 433"/>
        <xdr:cNvGrpSpPr>
          <a:grpSpLocks/>
        </xdr:cNvGrpSpPr>
      </xdr:nvGrpSpPr>
      <xdr:grpSpPr bwMode="auto">
        <a:xfrm>
          <a:off x="6781800" y="1508760"/>
          <a:ext cx="449580" cy="2918460"/>
          <a:chOff x="256" y="29"/>
          <a:chExt cx="60" cy="46"/>
        </a:xfrm>
      </xdr:grpSpPr>
      <xdr:sp macro="" textlink="">
        <xdr:nvSpPr>
          <xdr:cNvPr id="435" name="Freeform 434"/>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436" name="Line 43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70</xdr:row>
      <xdr:rowOff>60960</xdr:rowOff>
    </xdr:from>
    <xdr:to>
      <xdr:col>6</xdr:col>
      <xdr:colOff>449580</xdr:colOff>
      <xdr:row>78</xdr:row>
      <xdr:rowOff>38100</xdr:rowOff>
    </xdr:to>
    <xdr:grpSp>
      <xdr:nvGrpSpPr>
        <xdr:cNvPr id="437" name="Group 436"/>
        <xdr:cNvGrpSpPr>
          <a:grpSpLocks/>
        </xdr:cNvGrpSpPr>
      </xdr:nvGrpSpPr>
      <xdr:grpSpPr bwMode="auto">
        <a:xfrm>
          <a:off x="4038600" y="6461760"/>
          <a:ext cx="449580" cy="708660"/>
          <a:chOff x="256" y="29"/>
          <a:chExt cx="60" cy="46"/>
        </a:xfrm>
      </xdr:grpSpPr>
      <xdr:sp macro="" textlink="">
        <xdr:nvSpPr>
          <xdr:cNvPr id="438" name="Freeform 437"/>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439" name="Line 43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86</xdr:row>
      <xdr:rowOff>60960</xdr:rowOff>
    </xdr:from>
    <xdr:to>
      <xdr:col>6</xdr:col>
      <xdr:colOff>449580</xdr:colOff>
      <xdr:row>94</xdr:row>
      <xdr:rowOff>38100</xdr:rowOff>
    </xdr:to>
    <xdr:grpSp>
      <xdr:nvGrpSpPr>
        <xdr:cNvPr id="440" name="Group 439"/>
        <xdr:cNvGrpSpPr>
          <a:grpSpLocks/>
        </xdr:cNvGrpSpPr>
      </xdr:nvGrpSpPr>
      <xdr:grpSpPr bwMode="auto">
        <a:xfrm>
          <a:off x="4038600" y="7924800"/>
          <a:ext cx="449580" cy="708660"/>
          <a:chOff x="256" y="29"/>
          <a:chExt cx="60" cy="46"/>
        </a:xfrm>
      </xdr:grpSpPr>
      <xdr:sp macro="" textlink="">
        <xdr:nvSpPr>
          <xdr:cNvPr id="441" name="Freeform 440"/>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442" name="Line 44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102</xdr:row>
      <xdr:rowOff>60960</xdr:rowOff>
    </xdr:from>
    <xdr:to>
      <xdr:col>6</xdr:col>
      <xdr:colOff>449580</xdr:colOff>
      <xdr:row>110</xdr:row>
      <xdr:rowOff>38100</xdr:rowOff>
    </xdr:to>
    <xdr:grpSp>
      <xdr:nvGrpSpPr>
        <xdr:cNvPr id="443" name="Group 442"/>
        <xdr:cNvGrpSpPr>
          <a:grpSpLocks/>
        </xdr:cNvGrpSpPr>
      </xdr:nvGrpSpPr>
      <xdr:grpSpPr bwMode="auto">
        <a:xfrm>
          <a:off x="4038600" y="9387840"/>
          <a:ext cx="449580" cy="708660"/>
          <a:chOff x="256" y="29"/>
          <a:chExt cx="60" cy="46"/>
        </a:xfrm>
      </xdr:grpSpPr>
      <xdr:sp macro="" textlink="">
        <xdr:nvSpPr>
          <xdr:cNvPr id="444" name="Freeform 443"/>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445" name="Line 44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118</xdr:row>
      <xdr:rowOff>60960</xdr:rowOff>
    </xdr:from>
    <xdr:to>
      <xdr:col>6</xdr:col>
      <xdr:colOff>449580</xdr:colOff>
      <xdr:row>126</xdr:row>
      <xdr:rowOff>38100</xdr:rowOff>
    </xdr:to>
    <xdr:grpSp>
      <xdr:nvGrpSpPr>
        <xdr:cNvPr id="446" name="Group 445"/>
        <xdr:cNvGrpSpPr>
          <a:grpSpLocks/>
        </xdr:cNvGrpSpPr>
      </xdr:nvGrpSpPr>
      <xdr:grpSpPr bwMode="auto">
        <a:xfrm>
          <a:off x="4038600" y="10850880"/>
          <a:ext cx="449580" cy="708660"/>
          <a:chOff x="256" y="29"/>
          <a:chExt cx="60" cy="46"/>
        </a:xfrm>
      </xdr:grpSpPr>
      <xdr:sp macro="" textlink="">
        <xdr:nvSpPr>
          <xdr:cNvPr id="447" name="Freeform 446"/>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448" name="Line 44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74</xdr:row>
      <xdr:rowOff>45720</xdr:rowOff>
    </xdr:from>
    <xdr:to>
      <xdr:col>9</xdr:col>
      <xdr:colOff>449580</xdr:colOff>
      <xdr:row>90</xdr:row>
      <xdr:rowOff>38100</xdr:rowOff>
    </xdr:to>
    <xdr:grpSp>
      <xdr:nvGrpSpPr>
        <xdr:cNvPr id="449" name="Group 448"/>
        <xdr:cNvGrpSpPr>
          <a:grpSpLocks/>
        </xdr:cNvGrpSpPr>
      </xdr:nvGrpSpPr>
      <xdr:grpSpPr bwMode="auto">
        <a:xfrm>
          <a:off x="5410200" y="6812280"/>
          <a:ext cx="449580" cy="1455420"/>
          <a:chOff x="256" y="29"/>
          <a:chExt cx="60" cy="46"/>
        </a:xfrm>
      </xdr:grpSpPr>
      <xdr:sp macro="" textlink="">
        <xdr:nvSpPr>
          <xdr:cNvPr id="450" name="Freeform 449"/>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451" name="Line 45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106</xdr:row>
      <xdr:rowOff>45720</xdr:rowOff>
    </xdr:from>
    <xdr:to>
      <xdr:col>9</xdr:col>
      <xdr:colOff>449580</xdr:colOff>
      <xdr:row>122</xdr:row>
      <xdr:rowOff>38100</xdr:rowOff>
    </xdr:to>
    <xdr:grpSp>
      <xdr:nvGrpSpPr>
        <xdr:cNvPr id="452" name="Group 451"/>
        <xdr:cNvGrpSpPr>
          <a:grpSpLocks/>
        </xdr:cNvGrpSpPr>
      </xdr:nvGrpSpPr>
      <xdr:grpSpPr bwMode="auto">
        <a:xfrm>
          <a:off x="5410200" y="9738360"/>
          <a:ext cx="449580" cy="1455420"/>
          <a:chOff x="256" y="29"/>
          <a:chExt cx="60" cy="46"/>
        </a:xfrm>
      </xdr:grpSpPr>
      <xdr:sp macro="" textlink="">
        <xdr:nvSpPr>
          <xdr:cNvPr id="453" name="Freeform 452"/>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454" name="Line 45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82</xdr:row>
      <xdr:rowOff>45720</xdr:rowOff>
    </xdr:from>
    <xdr:to>
      <xdr:col>12</xdr:col>
      <xdr:colOff>449580</xdr:colOff>
      <xdr:row>114</xdr:row>
      <xdr:rowOff>38100</xdr:rowOff>
    </xdr:to>
    <xdr:grpSp>
      <xdr:nvGrpSpPr>
        <xdr:cNvPr id="455" name="Group 454"/>
        <xdr:cNvGrpSpPr>
          <a:grpSpLocks/>
        </xdr:cNvGrpSpPr>
      </xdr:nvGrpSpPr>
      <xdr:grpSpPr bwMode="auto">
        <a:xfrm>
          <a:off x="6781800" y="7543800"/>
          <a:ext cx="449580" cy="2918460"/>
          <a:chOff x="256" y="29"/>
          <a:chExt cx="60" cy="46"/>
        </a:xfrm>
      </xdr:grpSpPr>
      <xdr:sp macro="" textlink="">
        <xdr:nvSpPr>
          <xdr:cNvPr id="456" name="Freeform 455"/>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457" name="Line 45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15</xdr:col>
      <xdr:colOff>0</xdr:colOff>
      <xdr:row>32</xdr:row>
      <xdr:rowOff>45720</xdr:rowOff>
    </xdr:from>
    <xdr:to>
      <xdr:col>15</xdr:col>
      <xdr:colOff>342900</xdr:colOff>
      <xdr:row>98</xdr:row>
      <xdr:rowOff>45720</xdr:rowOff>
    </xdr:to>
    <xdr:sp macro="" textlink="">
      <xdr:nvSpPr>
        <xdr:cNvPr id="458" name="Freeform 457"/>
        <xdr:cNvSpPr>
          <a:spLocks/>
        </xdr:cNvSpPr>
      </xdr:nvSpPr>
      <xdr:spPr bwMode="auto">
        <a:xfrm>
          <a:off x="8145780" y="2727960"/>
          <a:ext cx="342900" cy="5532120"/>
        </a:xfrm>
        <a:custGeom>
          <a:avLst/>
          <a:gdLst>
            <a:gd name="T0" fmla="*/ 0 w 64"/>
            <a:gd name="T1" fmla="*/ 0 h 91"/>
            <a:gd name="T2" fmla="*/ 2147483647 w 64"/>
            <a:gd name="T3" fmla="*/ 0 h 91"/>
            <a:gd name="T4" fmla="*/ 2147483647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15</xdr:col>
      <xdr:colOff>342900</xdr:colOff>
      <xdr:row>48</xdr:row>
      <xdr:rowOff>45720</xdr:rowOff>
    </xdr:from>
    <xdr:to>
      <xdr:col>15</xdr:col>
      <xdr:colOff>449580</xdr:colOff>
      <xdr:row>48</xdr:row>
      <xdr:rowOff>45720</xdr:rowOff>
    </xdr:to>
    <xdr:sp macro="" textlink="">
      <xdr:nvSpPr>
        <xdr:cNvPr id="459" name="Line 458"/>
        <xdr:cNvSpPr>
          <a:spLocks noChangeShapeType="1"/>
        </xdr:cNvSpPr>
      </xdr:nvSpPr>
      <xdr:spPr bwMode="auto">
        <a:xfrm flipH="1">
          <a:off x="8488680" y="4069080"/>
          <a:ext cx="106680" cy="0"/>
        </a:xfrm>
        <a:prstGeom prst="line">
          <a:avLst/>
        </a:prstGeom>
        <a:noFill/>
        <a:ln w="9525">
          <a:solidFill>
            <a:srgbClr val="000000"/>
          </a:solidFill>
          <a:round/>
          <a:headEnd/>
          <a:tailEnd/>
        </a:ln>
      </xdr:spPr>
    </xdr:sp>
    <xdr:clientData/>
  </xdr:twoCellAnchor>
  <xdr:twoCellAnchor>
    <xdr:from>
      <xdr:col>17</xdr:col>
      <xdr:colOff>0</xdr:colOff>
      <xdr:row>49</xdr:row>
      <xdr:rowOff>83820</xdr:rowOff>
    </xdr:from>
    <xdr:to>
      <xdr:col>17</xdr:col>
      <xdr:colOff>0</xdr:colOff>
      <xdr:row>63</xdr:row>
      <xdr:rowOff>0</xdr:rowOff>
    </xdr:to>
    <xdr:sp macro="" textlink="">
      <xdr:nvSpPr>
        <xdr:cNvPr id="460" name="Line 459"/>
        <xdr:cNvSpPr>
          <a:spLocks noChangeShapeType="1"/>
        </xdr:cNvSpPr>
      </xdr:nvSpPr>
      <xdr:spPr bwMode="auto">
        <a:xfrm>
          <a:off x="9060180" y="4191000"/>
          <a:ext cx="0" cy="1089660"/>
        </a:xfrm>
        <a:prstGeom prst="line">
          <a:avLst/>
        </a:prstGeom>
        <a:noFill/>
        <a:ln w="9525">
          <a:solidFill>
            <a:srgbClr val="000000"/>
          </a:solidFill>
          <a:round/>
          <a:headEnd/>
          <a:tailEnd/>
        </a:ln>
      </xdr:spPr>
    </xdr:sp>
    <xdr:clientData/>
  </xdr:twoCellAnchor>
  <xdr:twoCellAnchor>
    <xdr:from>
      <xdr:col>17</xdr:col>
      <xdr:colOff>0</xdr:colOff>
      <xdr:row>67</xdr:row>
      <xdr:rowOff>83820</xdr:rowOff>
    </xdr:from>
    <xdr:to>
      <xdr:col>17</xdr:col>
      <xdr:colOff>0</xdr:colOff>
      <xdr:row>81</xdr:row>
      <xdr:rowOff>0</xdr:rowOff>
    </xdr:to>
    <xdr:sp macro="" textlink="">
      <xdr:nvSpPr>
        <xdr:cNvPr id="461" name="Line 460"/>
        <xdr:cNvSpPr>
          <a:spLocks noChangeShapeType="1"/>
        </xdr:cNvSpPr>
      </xdr:nvSpPr>
      <xdr:spPr bwMode="auto">
        <a:xfrm>
          <a:off x="9060180" y="5699760"/>
          <a:ext cx="0" cy="1089660"/>
        </a:xfrm>
        <a:prstGeom prst="line">
          <a:avLst/>
        </a:prstGeom>
        <a:noFill/>
        <a:ln w="9525">
          <a:solidFill>
            <a:srgbClr val="000000"/>
          </a:solidFill>
          <a:round/>
          <a:headEnd/>
          <a:tailEnd/>
        </a:ln>
      </xdr:spPr>
    </xdr:sp>
    <xdr:clientData/>
  </xdr:twoCellAnchor>
  <xdr:twoCellAnchor>
    <xdr:from>
      <xdr:col>18</xdr:col>
      <xdr:colOff>106680</xdr:colOff>
      <xdr:row>32</xdr:row>
      <xdr:rowOff>45720</xdr:rowOff>
    </xdr:from>
    <xdr:to>
      <xdr:col>18</xdr:col>
      <xdr:colOff>449580</xdr:colOff>
      <xdr:row>98</xdr:row>
      <xdr:rowOff>45720</xdr:rowOff>
    </xdr:to>
    <xdr:sp macro="" textlink="">
      <xdr:nvSpPr>
        <xdr:cNvPr id="462" name="Freeform 461"/>
        <xdr:cNvSpPr>
          <a:spLocks/>
        </xdr:cNvSpPr>
      </xdr:nvSpPr>
      <xdr:spPr bwMode="auto">
        <a:xfrm flipH="1">
          <a:off x="9624060" y="2727960"/>
          <a:ext cx="342900" cy="5532120"/>
        </a:xfrm>
        <a:custGeom>
          <a:avLst/>
          <a:gdLst>
            <a:gd name="T0" fmla="*/ 0 w 64"/>
            <a:gd name="T1" fmla="*/ 0 h 91"/>
            <a:gd name="T2" fmla="*/ 2147483647 w 64"/>
            <a:gd name="T3" fmla="*/ 0 h 91"/>
            <a:gd name="T4" fmla="*/ 2147483647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18</xdr:col>
      <xdr:colOff>0</xdr:colOff>
      <xdr:row>82</xdr:row>
      <xdr:rowOff>45720</xdr:rowOff>
    </xdr:from>
    <xdr:to>
      <xdr:col>18</xdr:col>
      <xdr:colOff>106680</xdr:colOff>
      <xdr:row>82</xdr:row>
      <xdr:rowOff>45720</xdr:rowOff>
    </xdr:to>
    <xdr:sp macro="" textlink="">
      <xdr:nvSpPr>
        <xdr:cNvPr id="463" name="Line 462"/>
        <xdr:cNvSpPr>
          <a:spLocks noChangeShapeType="1"/>
        </xdr:cNvSpPr>
      </xdr:nvSpPr>
      <xdr:spPr bwMode="auto">
        <a:xfrm flipH="1">
          <a:off x="9517380" y="6918960"/>
          <a:ext cx="106680" cy="0"/>
        </a:xfrm>
        <a:prstGeom prst="line">
          <a:avLst/>
        </a:prstGeom>
        <a:noFill/>
        <a:ln w="9525">
          <a:solidFill>
            <a:srgbClr val="000000"/>
          </a:solidFill>
          <a:round/>
          <a:headEnd/>
          <a:tailEnd/>
        </a:ln>
      </xdr:spPr>
    </xdr:sp>
    <xdr:clientData/>
  </xdr:twoCellAnchor>
  <xdr:twoCellAnchor>
    <xdr:from>
      <xdr:col>21</xdr:col>
      <xdr:colOff>0</xdr:colOff>
      <xdr:row>82</xdr:row>
      <xdr:rowOff>45720</xdr:rowOff>
    </xdr:from>
    <xdr:to>
      <xdr:col>21</xdr:col>
      <xdr:colOff>449580</xdr:colOff>
      <xdr:row>114</xdr:row>
      <xdr:rowOff>38100</xdr:rowOff>
    </xdr:to>
    <xdr:grpSp>
      <xdr:nvGrpSpPr>
        <xdr:cNvPr id="464" name="Group 463"/>
        <xdr:cNvGrpSpPr>
          <a:grpSpLocks/>
        </xdr:cNvGrpSpPr>
      </xdr:nvGrpSpPr>
      <xdr:grpSpPr bwMode="auto">
        <a:xfrm flipH="1">
          <a:off x="10896600" y="7543800"/>
          <a:ext cx="449580" cy="2918460"/>
          <a:chOff x="256" y="29"/>
          <a:chExt cx="60" cy="46"/>
        </a:xfrm>
      </xdr:grpSpPr>
      <xdr:sp macro="" textlink="">
        <xdr:nvSpPr>
          <xdr:cNvPr id="465" name="Freeform 464"/>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466" name="Line 46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21</xdr:col>
      <xdr:colOff>0</xdr:colOff>
      <xdr:row>16</xdr:row>
      <xdr:rowOff>45720</xdr:rowOff>
    </xdr:from>
    <xdr:to>
      <xdr:col>21</xdr:col>
      <xdr:colOff>449580</xdr:colOff>
      <xdr:row>48</xdr:row>
      <xdr:rowOff>38100</xdr:rowOff>
    </xdr:to>
    <xdr:grpSp>
      <xdr:nvGrpSpPr>
        <xdr:cNvPr id="467" name="Group 466"/>
        <xdr:cNvGrpSpPr>
          <a:grpSpLocks/>
        </xdr:cNvGrpSpPr>
      </xdr:nvGrpSpPr>
      <xdr:grpSpPr bwMode="auto">
        <a:xfrm flipH="1">
          <a:off x="10896600" y="1508760"/>
          <a:ext cx="449580" cy="2918460"/>
          <a:chOff x="256" y="29"/>
          <a:chExt cx="60" cy="46"/>
        </a:xfrm>
      </xdr:grpSpPr>
      <xdr:sp macro="" textlink="">
        <xdr:nvSpPr>
          <xdr:cNvPr id="468" name="Freeform 467"/>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469" name="Line 46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106</xdr:row>
      <xdr:rowOff>45720</xdr:rowOff>
    </xdr:from>
    <xdr:to>
      <xdr:col>24</xdr:col>
      <xdr:colOff>449580</xdr:colOff>
      <xdr:row>122</xdr:row>
      <xdr:rowOff>38100</xdr:rowOff>
    </xdr:to>
    <xdr:grpSp>
      <xdr:nvGrpSpPr>
        <xdr:cNvPr id="470" name="Group 469"/>
        <xdr:cNvGrpSpPr>
          <a:grpSpLocks/>
        </xdr:cNvGrpSpPr>
      </xdr:nvGrpSpPr>
      <xdr:grpSpPr bwMode="auto">
        <a:xfrm flipH="1">
          <a:off x="12268200" y="9738360"/>
          <a:ext cx="449580" cy="1455420"/>
          <a:chOff x="256" y="29"/>
          <a:chExt cx="60" cy="46"/>
        </a:xfrm>
      </xdr:grpSpPr>
      <xdr:sp macro="" textlink="">
        <xdr:nvSpPr>
          <xdr:cNvPr id="471" name="Freeform 470"/>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472" name="Line 47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74</xdr:row>
      <xdr:rowOff>45720</xdr:rowOff>
    </xdr:from>
    <xdr:to>
      <xdr:col>24</xdr:col>
      <xdr:colOff>449580</xdr:colOff>
      <xdr:row>90</xdr:row>
      <xdr:rowOff>38100</xdr:rowOff>
    </xdr:to>
    <xdr:grpSp>
      <xdr:nvGrpSpPr>
        <xdr:cNvPr id="473" name="Group 472"/>
        <xdr:cNvGrpSpPr>
          <a:grpSpLocks/>
        </xdr:cNvGrpSpPr>
      </xdr:nvGrpSpPr>
      <xdr:grpSpPr bwMode="auto">
        <a:xfrm flipH="1">
          <a:off x="12268200" y="6812280"/>
          <a:ext cx="449580" cy="1455420"/>
          <a:chOff x="256" y="29"/>
          <a:chExt cx="60" cy="46"/>
        </a:xfrm>
      </xdr:grpSpPr>
      <xdr:sp macro="" textlink="">
        <xdr:nvSpPr>
          <xdr:cNvPr id="474" name="Freeform 473"/>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475" name="Line 47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40</xdr:row>
      <xdr:rowOff>45720</xdr:rowOff>
    </xdr:from>
    <xdr:to>
      <xdr:col>24</xdr:col>
      <xdr:colOff>449580</xdr:colOff>
      <xdr:row>56</xdr:row>
      <xdr:rowOff>38100</xdr:rowOff>
    </xdr:to>
    <xdr:grpSp>
      <xdr:nvGrpSpPr>
        <xdr:cNvPr id="476" name="Group 475"/>
        <xdr:cNvGrpSpPr>
          <a:grpSpLocks/>
        </xdr:cNvGrpSpPr>
      </xdr:nvGrpSpPr>
      <xdr:grpSpPr bwMode="auto">
        <a:xfrm flipH="1">
          <a:off x="12268200" y="3703320"/>
          <a:ext cx="449580" cy="1455420"/>
          <a:chOff x="256" y="29"/>
          <a:chExt cx="60" cy="46"/>
        </a:xfrm>
      </xdr:grpSpPr>
      <xdr:sp macro="" textlink="">
        <xdr:nvSpPr>
          <xdr:cNvPr id="477" name="Freeform 476"/>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478" name="Line 47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8</xdr:row>
      <xdr:rowOff>45720</xdr:rowOff>
    </xdr:from>
    <xdr:to>
      <xdr:col>24</xdr:col>
      <xdr:colOff>449580</xdr:colOff>
      <xdr:row>24</xdr:row>
      <xdr:rowOff>38100</xdr:rowOff>
    </xdr:to>
    <xdr:grpSp>
      <xdr:nvGrpSpPr>
        <xdr:cNvPr id="479" name="Group 478"/>
        <xdr:cNvGrpSpPr>
          <a:grpSpLocks/>
        </xdr:cNvGrpSpPr>
      </xdr:nvGrpSpPr>
      <xdr:grpSpPr bwMode="auto">
        <a:xfrm flipH="1">
          <a:off x="12268200" y="777240"/>
          <a:ext cx="449580" cy="1455420"/>
          <a:chOff x="256" y="29"/>
          <a:chExt cx="60" cy="46"/>
        </a:xfrm>
      </xdr:grpSpPr>
      <xdr:sp macro="" textlink="">
        <xdr:nvSpPr>
          <xdr:cNvPr id="480" name="Freeform 479"/>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481" name="Line 48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118</xdr:row>
      <xdr:rowOff>60960</xdr:rowOff>
    </xdr:from>
    <xdr:to>
      <xdr:col>27</xdr:col>
      <xdr:colOff>449580</xdr:colOff>
      <xdr:row>126</xdr:row>
      <xdr:rowOff>38100</xdr:rowOff>
    </xdr:to>
    <xdr:grpSp>
      <xdr:nvGrpSpPr>
        <xdr:cNvPr id="482" name="Group 481"/>
        <xdr:cNvGrpSpPr>
          <a:grpSpLocks/>
        </xdr:cNvGrpSpPr>
      </xdr:nvGrpSpPr>
      <xdr:grpSpPr bwMode="auto">
        <a:xfrm flipH="1">
          <a:off x="13639800" y="10850880"/>
          <a:ext cx="449580" cy="708660"/>
          <a:chOff x="256" y="29"/>
          <a:chExt cx="60" cy="46"/>
        </a:xfrm>
      </xdr:grpSpPr>
      <xdr:sp macro="" textlink="">
        <xdr:nvSpPr>
          <xdr:cNvPr id="483" name="Freeform 482"/>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484" name="Line 48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102</xdr:row>
      <xdr:rowOff>60960</xdr:rowOff>
    </xdr:from>
    <xdr:to>
      <xdr:col>27</xdr:col>
      <xdr:colOff>449580</xdr:colOff>
      <xdr:row>110</xdr:row>
      <xdr:rowOff>38100</xdr:rowOff>
    </xdr:to>
    <xdr:grpSp>
      <xdr:nvGrpSpPr>
        <xdr:cNvPr id="485" name="Group 484"/>
        <xdr:cNvGrpSpPr>
          <a:grpSpLocks/>
        </xdr:cNvGrpSpPr>
      </xdr:nvGrpSpPr>
      <xdr:grpSpPr bwMode="auto">
        <a:xfrm flipH="1">
          <a:off x="13639800" y="9387840"/>
          <a:ext cx="449580" cy="708660"/>
          <a:chOff x="256" y="29"/>
          <a:chExt cx="60" cy="46"/>
        </a:xfrm>
      </xdr:grpSpPr>
      <xdr:sp macro="" textlink="">
        <xdr:nvSpPr>
          <xdr:cNvPr id="486" name="Freeform 485"/>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487" name="Line 48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86</xdr:row>
      <xdr:rowOff>60960</xdr:rowOff>
    </xdr:from>
    <xdr:to>
      <xdr:col>27</xdr:col>
      <xdr:colOff>449580</xdr:colOff>
      <xdr:row>94</xdr:row>
      <xdr:rowOff>38100</xdr:rowOff>
    </xdr:to>
    <xdr:grpSp>
      <xdr:nvGrpSpPr>
        <xdr:cNvPr id="488" name="Group 487"/>
        <xdr:cNvGrpSpPr>
          <a:grpSpLocks/>
        </xdr:cNvGrpSpPr>
      </xdr:nvGrpSpPr>
      <xdr:grpSpPr bwMode="auto">
        <a:xfrm flipH="1">
          <a:off x="13639800" y="7924800"/>
          <a:ext cx="449580" cy="708660"/>
          <a:chOff x="256" y="29"/>
          <a:chExt cx="60" cy="46"/>
        </a:xfrm>
      </xdr:grpSpPr>
      <xdr:sp macro="" textlink="">
        <xdr:nvSpPr>
          <xdr:cNvPr id="489" name="Freeform 488"/>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490" name="Line 48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70</xdr:row>
      <xdr:rowOff>60960</xdr:rowOff>
    </xdr:from>
    <xdr:to>
      <xdr:col>27</xdr:col>
      <xdr:colOff>449580</xdr:colOff>
      <xdr:row>78</xdr:row>
      <xdr:rowOff>38100</xdr:rowOff>
    </xdr:to>
    <xdr:grpSp>
      <xdr:nvGrpSpPr>
        <xdr:cNvPr id="491" name="Group 490"/>
        <xdr:cNvGrpSpPr>
          <a:grpSpLocks/>
        </xdr:cNvGrpSpPr>
      </xdr:nvGrpSpPr>
      <xdr:grpSpPr bwMode="auto">
        <a:xfrm flipH="1">
          <a:off x="13639800" y="6461760"/>
          <a:ext cx="449580" cy="708660"/>
          <a:chOff x="256" y="29"/>
          <a:chExt cx="60" cy="46"/>
        </a:xfrm>
      </xdr:grpSpPr>
      <xdr:sp macro="" textlink="">
        <xdr:nvSpPr>
          <xdr:cNvPr id="492" name="Freeform 491"/>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493" name="Line 49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52</xdr:row>
      <xdr:rowOff>60960</xdr:rowOff>
    </xdr:from>
    <xdr:to>
      <xdr:col>27</xdr:col>
      <xdr:colOff>449580</xdr:colOff>
      <xdr:row>60</xdr:row>
      <xdr:rowOff>38100</xdr:rowOff>
    </xdr:to>
    <xdr:grpSp>
      <xdr:nvGrpSpPr>
        <xdr:cNvPr id="494" name="Group 493"/>
        <xdr:cNvGrpSpPr>
          <a:grpSpLocks/>
        </xdr:cNvGrpSpPr>
      </xdr:nvGrpSpPr>
      <xdr:grpSpPr bwMode="auto">
        <a:xfrm flipH="1">
          <a:off x="13639800" y="4815840"/>
          <a:ext cx="449580" cy="708660"/>
          <a:chOff x="256" y="29"/>
          <a:chExt cx="60" cy="46"/>
        </a:xfrm>
      </xdr:grpSpPr>
      <xdr:sp macro="" textlink="">
        <xdr:nvSpPr>
          <xdr:cNvPr id="495" name="Freeform 494"/>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496" name="Line 49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36</xdr:row>
      <xdr:rowOff>60960</xdr:rowOff>
    </xdr:from>
    <xdr:to>
      <xdr:col>27</xdr:col>
      <xdr:colOff>449580</xdr:colOff>
      <xdr:row>44</xdr:row>
      <xdr:rowOff>38100</xdr:rowOff>
    </xdr:to>
    <xdr:grpSp>
      <xdr:nvGrpSpPr>
        <xdr:cNvPr id="497" name="Group 496"/>
        <xdr:cNvGrpSpPr>
          <a:grpSpLocks/>
        </xdr:cNvGrpSpPr>
      </xdr:nvGrpSpPr>
      <xdr:grpSpPr bwMode="auto">
        <a:xfrm flipH="1">
          <a:off x="13639800" y="3352800"/>
          <a:ext cx="449580" cy="708660"/>
          <a:chOff x="256" y="29"/>
          <a:chExt cx="60" cy="46"/>
        </a:xfrm>
      </xdr:grpSpPr>
      <xdr:sp macro="" textlink="">
        <xdr:nvSpPr>
          <xdr:cNvPr id="498" name="Freeform 497"/>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499" name="Line 49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20</xdr:row>
      <xdr:rowOff>60960</xdr:rowOff>
    </xdr:from>
    <xdr:to>
      <xdr:col>27</xdr:col>
      <xdr:colOff>449580</xdr:colOff>
      <xdr:row>28</xdr:row>
      <xdr:rowOff>38100</xdr:rowOff>
    </xdr:to>
    <xdr:grpSp>
      <xdr:nvGrpSpPr>
        <xdr:cNvPr id="500" name="Group 499"/>
        <xdr:cNvGrpSpPr>
          <a:grpSpLocks/>
        </xdr:cNvGrpSpPr>
      </xdr:nvGrpSpPr>
      <xdr:grpSpPr bwMode="auto">
        <a:xfrm flipH="1">
          <a:off x="13639800" y="1889760"/>
          <a:ext cx="449580" cy="708660"/>
          <a:chOff x="256" y="29"/>
          <a:chExt cx="60" cy="46"/>
        </a:xfrm>
      </xdr:grpSpPr>
      <xdr:sp macro="" textlink="">
        <xdr:nvSpPr>
          <xdr:cNvPr id="501" name="Freeform 500"/>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502" name="Line 50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4</xdr:row>
      <xdr:rowOff>60960</xdr:rowOff>
    </xdr:from>
    <xdr:to>
      <xdr:col>27</xdr:col>
      <xdr:colOff>449580</xdr:colOff>
      <xdr:row>12</xdr:row>
      <xdr:rowOff>38100</xdr:rowOff>
    </xdr:to>
    <xdr:grpSp>
      <xdr:nvGrpSpPr>
        <xdr:cNvPr id="503" name="Group 502"/>
        <xdr:cNvGrpSpPr>
          <a:grpSpLocks/>
        </xdr:cNvGrpSpPr>
      </xdr:nvGrpSpPr>
      <xdr:grpSpPr bwMode="auto">
        <a:xfrm flipH="1">
          <a:off x="13639800" y="426720"/>
          <a:ext cx="449580" cy="708660"/>
          <a:chOff x="256" y="29"/>
          <a:chExt cx="60" cy="46"/>
        </a:xfrm>
      </xdr:grpSpPr>
      <xdr:sp macro="" textlink="">
        <xdr:nvSpPr>
          <xdr:cNvPr id="504" name="Freeform 503"/>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505" name="Line 50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70</xdr:row>
      <xdr:rowOff>60960</xdr:rowOff>
    </xdr:from>
    <xdr:to>
      <xdr:col>27</xdr:col>
      <xdr:colOff>449580</xdr:colOff>
      <xdr:row>78</xdr:row>
      <xdr:rowOff>38100</xdr:rowOff>
    </xdr:to>
    <xdr:grpSp>
      <xdr:nvGrpSpPr>
        <xdr:cNvPr id="506" name="Group 505"/>
        <xdr:cNvGrpSpPr>
          <a:grpSpLocks/>
        </xdr:cNvGrpSpPr>
      </xdr:nvGrpSpPr>
      <xdr:grpSpPr bwMode="auto">
        <a:xfrm flipH="1">
          <a:off x="13639800" y="6461760"/>
          <a:ext cx="449580" cy="708660"/>
          <a:chOff x="256" y="29"/>
          <a:chExt cx="60" cy="46"/>
        </a:xfrm>
      </xdr:grpSpPr>
      <xdr:sp macro="" textlink="">
        <xdr:nvSpPr>
          <xdr:cNvPr id="507" name="Freeform 506"/>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508" name="Line 50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52</xdr:row>
      <xdr:rowOff>60960</xdr:rowOff>
    </xdr:from>
    <xdr:to>
      <xdr:col>27</xdr:col>
      <xdr:colOff>449580</xdr:colOff>
      <xdr:row>60</xdr:row>
      <xdr:rowOff>38100</xdr:rowOff>
    </xdr:to>
    <xdr:grpSp>
      <xdr:nvGrpSpPr>
        <xdr:cNvPr id="509" name="Group 508"/>
        <xdr:cNvGrpSpPr>
          <a:grpSpLocks/>
        </xdr:cNvGrpSpPr>
      </xdr:nvGrpSpPr>
      <xdr:grpSpPr bwMode="auto">
        <a:xfrm flipH="1">
          <a:off x="13639800" y="4815840"/>
          <a:ext cx="449580" cy="708660"/>
          <a:chOff x="256" y="29"/>
          <a:chExt cx="60" cy="46"/>
        </a:xfrm>
      </xdr:grpSpPr>
      <xdr:sp macro="" textlink="">
        <xdr:nvSpPr>
          <xdr:cNvPr id="510" name="Freeform 509"/>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511" name="Line 51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52</xdr:row>
      <xdr:rowOff>60960</xdr:rowOff>
    </xdr:from>
    <xdr:to>
      <xdr:col>27</xdr:col>
      <xdr:colOff>449580</xdr:colOff>
      <xdr:row>60</xdr:row>
      <xdr:rowOff>38100</xdr:rowOff>
    </xdr:to>
    <xdr:grpSp>
      <xdr:nvGrpSpPr>
        <xdr:cNvPr id="512" name="Group 511"/>
        <xdr:cNvGrpSpPr>
          <a:grpSpLocks/>
        </xdr:cNvGrpSpPr>
      </xdr:nvGrpSpPr>
      <xdr:grpSpPr bwMode="auto">
        <a:xfrm flipH="1">
          <a:off x="13639800" y="4815840"/>
          <a:ext cx="449580" cy="708660"/>
          <a:chOff x="256" y="29"/>
          <a:chExt cx="60" cy="46"/>
        </a:xfrm>
      </xdr:grpSpPr>
      <xdr:sp macro="" textlink="">
        <xdr:nvSpPr>
          <xdr:cNvPr id="513" name="Freeform 512"/>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514" name="Line 51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36</xdr:row>
      <xdr:rowOff>60960</xdr:rowOff>
    </xdr:from>
    <xdr:to>
      <xdr:col>27</xdr:col>
      <xdr:colOff>449580</xdr:colOff>
      <xdr:row>44</xdr:row>
      <xdr:rowOff>38100</xdr:rowOff>
    </xdr:to>
    <xdr:grpSp>
      <xdr:nvGrpSpPr>
        <xdr:cNvPr id="515" name="Group 514"/>
        <xdr:cNvGrpSpPr>
          <a:grpSpLocks/>
        </xdr:cNvGrpSpPr>
      </xdr:nvGrpSpPr>
      <xdr:grpSpPr bwMode="auto">
        <a:xfrm flipH="1">
          <a:off x="13639800" y="3352800"/>
          <a:ext cx="449580" cy="708660"/>
          <a:chOff x="256" y="29"/>
          <a:chExt cx="60" cy="46"/>
        </a:xfrm>
      </xdr:grpSpPr>
      <xdr:sp macro="" textlink="">
        <xdr:nvSpPr>
          <xdr:cNvPr id="516" name="Freeform 515"/>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517" name="Line 51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36</xdr:row>
      <xdr:rowOff>60960</xdr:rowOff>
    </xdr:from>
    <xdr:to>
      <xdr:col>27</xdr:col>
      <xdr:colOff>449580</xdr:colOff>
      <xdr:row>44</xdr:row>
      <xdr:rowOff>38100</xdr:rowOff>
    </xdr:to>
    <xdr:grpSp>
      <xdr:nvGrpSpPr>
        <xdr:cNvPr id="518" name="Group 517"/>
        <xdr:cNvGrpSpPr>
          <a:grpSpLocks/>
        </xdr:cNvGrpSpPr>
      </xdr:nvGrpSpPr>
      <xdr:grpSpPr bwMode="auto">
        <a:xfrm flipH="1">
          <a:off x="13639800" y="3352800"/>
          <a:ext cx="449580" cy="708660"/>
          <a:chOff x="256" y="29"/>
          <a:chExt cx="60" cy="46"/>
        </a:xfrm>
      </xdr:grpSpPr>
      <xdr:sp macro="" textlink="">
        <xdr:nvSpPr>
          <xdr:cNvPr id="519" name="Freeform 518"/>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520" name="Line 51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20</xdr:row>
      <xdr:rowOff>60960</xdr:rowOff>
    </xdr:from>
    <xdr:to>
      <xdr:col>27</xdr:col>
      <xdr:colOff>449580</xdr:colOff>
      <xdr:row>28</xdr:row>
      <xdr:rowOff>38100</xdr:rowOff>
    </xdr:to>
    <xdr:grpSp>
      <xdr:nvGrpSpPr>
        <xdr:cNvPr id="521" name="Group 520"/>
        <xdr:cNvGrpSpPr>
          <a:grpSpLocks/>
        </xdr:cNvGrpSpPr>
      </xdr:nvGrpSpPr>
      <xdr:grpSpPr bwMode="auto">
        <a:xfrm flipH="1">
          <a:off x="13639800" y="1889760"/>
          <a:ext cx="449580" cy="708660"/>
          <a:chOff x="256" y="29"/>
          <a:chExt cx="60" cy="46"/>
        </a:xfrm>
      </xdr:grpSpPr>
      <xdr:sp macro="" textlink="">
        <xdr:nvSpPr>
          <xdr:cNvPr id="522" name="Freeform 521"/>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523" name="Line 52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20</xdr:row>
      <xdr:rowOff>60960</xdr:rowOff>
    </xdr:from>
    <xdr:to>
      <xdr:col>27</xdr:col>
      <xdr:colOff>449580</xdr:colOff>
      <xdr:row>28</xdr:row>
      <xdr:rowOff>38100</xdr:rowOff>
    </xdr:to>
    <xdr:grpSp>
      <xdr:nvGrpSpPr>
        <xdr:cNvPr id="524" name="Group 523"/>
        <xdr:cNvGrpSpPr>
          <a:grpSpLocks/>
        </xdr:cNvGrpSpPr>
      </xdr:nvGrpSpPr>
      <xdr:grpSpPr bwMode="auto">
        <a:xfrm flipH="1">
          <a:off x="13639800" y="1889760"/>
          <a:ext cx="449580" cy="708660"/>
          <a:chOff x="256" y="29"/>
          <a:chExt cx="60" cy="46"/>
        </a:xfrm>
      </xdr:grpSpPr>
      <xdr:sp macro="" textlink="">
        <xdr:nvSpPr>
          <xdr:cNvPr id="525" name="Freeform 524"/>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526" name="Line 52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4</xdr:row>
      <xdr:rowOff>60960</xdr:rowOff>
    </xdr:from>
    <xdr:to>
      <xdr:col>6</xdr:col>
      <xdr:colOff>449580</xdr:colOff>
      <xdr:row>12</xdr:row>
      <xdr:rowOff>38100</xdr:rowOff>
    </xdr:to>
    <xdr:grpSp>
      <xdr:nvGrpSpPr>
        <xdr:cNvPr id="527" name="Group 526"/>
        <xdr:cNvGrpSpPr>
          <a:grpSpLocks/>
        </xdr:cNvGrpSpPr>
      </xdr:nvGrpSpPr>
      <xdr:grpSpPr bwMode="auto">
        <a:xfrm>
          <a:off x="4038600" y="426720"/>
          <a:ext cx="449580" cy="708660"/>
          <a:chOff x="256" y="29"/>
          <a:chExt cx="60" cy="46"/>
        </a:xfrm>
      </xdr:grpSpPr>
      <xdr:sp macro="" textlink="">
        <xdr:nvSpPr>
          <xdr:cNvPr id="528" name="Freeform 527"/>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529" name="Line 52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20</xdr:row>
      <xdr:rowOff>60960</xdr:rowOff>
    </xdr:from>
    <xdr:to>
      <xdr:col>6</xdr:col>
      <xdr:colOff>449580</xdr:colOff>
      <xdr:row>28</xdr:row>
      <xdr:rowOff>38100</xdr:rowOff>
    </xdr:to>
    <xdr:grpSp>
      <xdr:nvGrpSpPr>
        <xdr:cNvPr id="530" name="Group 529"/>
        <xdr:cNvGrpSpPr>
          <a:grpSpLocks/>
        </xdr:cNvGrpSpPr>
      </xdr:nvGrpSpPr>
      <xdr:grpSpPr bwMode="auto">
        <a:xfrm>
          <a:off x="4038600" y="1889760"/>
          <a:ext cx="449580" cy="708660"/>
          <a:chOff x="256" y="29"/>
          <a:chExt cx="60" cy="46"/>
        </a:xfrm>
      </xdr:grpSpPr>
      <xdr:sp macro="" textlink="">
        <xdr:nvSpPr>
          <xdr:cNvPr id="531" name="Freeform 530"/>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532" name="Line 53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36</xdr:row>
      <xdr:rowOff>60960</xdr:rowOff>
    </xdr:from>
    <xdr:to>
      <xdr:col>6</xdr:col>
      <xdr:colOff>449580</xdr:colOff>
      <xdr:row>44</xdr:row>
      <xdr:rowOff>38100</xdr:rowOff>
    </xdr:to>
    <xdr:grpSp>
      <xdr:nvGrpSpPr>
        <xdr:cNvPr id="533" name="Group 532"/>
        <xdr:cNvGrpSpPr>
          <a:grpSpLocks/>
        </xdr:cNvGrpSpPr>
      </xdr:nvGrpSpPr>
      <xdr:grpSpPr bwMode="auto">
        <a:xfrm>
          <a:off x="4038600" y="3352800"/>
          <a:ext cx="449580" cy="708660"/>
          <a:chOff x="256" y="29"/>
          <a:chExt cx="60" cy="46"/>
        </a:xfrm>
      </xdr:grpSpPr>
      <xdr:sp macro="" textlink="">
        <xdr:nvSpPr>
          <xdr:cNvPr id="534" name="Freeform 533"/>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535" name="Line 53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52</xdr:row>
      <xdr:rowOff>60960</xdr:rowOff>
    </xdr:from>
    <xdr:to>
      <xdr:col>6</xdr:col>
      <xdr:colOff>449580</xdr:colOff>
      <xdr:row>60</xdr:row>
      <xdr:rowOff>38100</xdr:rowOff>
    </xdr:to>
    <xdr:grpSp>
      <xdr:nvGrpSpPr>
        <xdr:cNvPr id="536" name="Group 535"/>
        <xdr:cNvGrpSpPr>
          <a:grpSpLocks/>
        </xdr:cNvGrpSpPr>
      </xdr:nvGrpSpPr>
      <xdr:grpSpPr bwMode="auto">
        <a:xfrm>
          <a:off x="4038600" y="4815840"/>
          <a:ext cx="449580" cy="708660"/>
          <a:chOff x="256" y="29"/>
          <a:chExt cx="60" cy="46"/>
        </a:xfrm>
      </xdr:grpSpPr>
      <xdr:sp macro="" textlink="">
        <xdr:nvSpPr>
          <xdr:cNvPr id="537" name="Freeform 536"/>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538" name="Line 53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8</xdr:row>
      <xdr:rowOff>45720</xdr:rowOff>
    </xdr:from>
    <xdr:to>
      <xdr:col>9</xdr:col>
      <xdr:colOff>449580</xdr:colOff>
      <xdr:row>24</xdr:row>
      <xdr:rowOff>38100</xdr:rowOff>
    </xdr:to>
    <xdr:grpSp>
      <xdr:nvGrpSpPr>
        <xdr:cNvPr id="539" name="Group 538"/>
        <xdr:cNvGrpSpPr>
          <a:grpSpLocks/>
        </xdr:cNvGrpSpPr>
      </xdr:nvGrpSpPr>
      <xdr:grpSpPr bwMode="auto">
        <a:xfrm>
          <a:off x="5410200" y="777240"/>
          <a:ext cx="449580" cy="1455420"/>
          <a:chOff x="256" y="29"/>
          <a:chExt cx="60" cy="46"/>
        </a:xfrm>
      </xdr:grpSpPr>
      <xdr:sp macro="" textlink="">
        <xdr:nvSpPr>
          <xdr:cNvPr id="540" name="Freeform 539"/>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541" name="Line 54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40</xdr:row>
      <xdr:rowOff>45720</xdr:rowOff>
    </xdr:from>
    <xdr:to>
      <xdr:col>9</xdr:col>
      <xdr:colOff>449580</xdr:colOff>
      <xdr:row>56</xdr:row>
      <xdr:rowOff>38100</xdr:rowOff>
    </xdr:to>
    <xdr:grpSp>
      <xdr:nvGrpSpPr>
        <xdr:cNvPr id="542" name="Group 541"/>
        <xdr:cNvGrpSpPr>
          <a:grpSpLocks/>
        </xdr:cNvGrpSpPr>
      </xdr:nvGrpSpPr>
      <xdr:grpSpPr bwMode="auto">
        <a:xfrm>
          <a:off x="5410200" y="3703320"/>
          <a:ext cx="449580" cy="1455420"/>
          <a:chOff x="256" y="29"/>
          <a:chExt cx="60" cy="46"/>
        </a:xfrm>
      </xdr:grpSpPr>
      <xdr:sp macro="" textlink="">
        <xdr:nvSpPr>
          <xdr:cNvPr id="543" name="Freeform 542"/>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544" name="Line 54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16</xdr:row>
      <xdr:rowOff>45720</xdr:rowOff>
    </xdr:from>
    <xdr:to>
      <xdr:col>12</xdr:col>
      <xdr:colOff>449580</xdr:colOff>
      <xdr:row>48</xdr:row>
      <xdr:rowOff>38100</xdr:rowOff>
    </xdr:to>
    <xdr:grpSp>
      <xdr:nvGrpSpPr>
        <xdr:cNvPr id="545" name="Group 544"/>
        <xdr:cNvGrpSpPr>
          <a:grpSpLocks/>
        </xdr:cNvGrpSpPr>
      </xdr:nvGrpSpPr>
      <xdr:grpSpPr bwMode="auto">
        <a:xfrm>
          <a:off x="6781800" y="1508760"/>
          <a:ext cx="449580" cy="2918460"/>
          <a:chOff x="256" y="29"/>
          <a:chExt cx="60" cy="46"/>
        </a:xfrm>
      </xdr:grpSpPr>
      <xdr:sp macro="" textlink="">
        <xdr:nvSpPr>
          <xdr:cNvPr id="546" name="Freeform 545"/>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547" name="Line 54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70</xdr:row>
      <xdr:rowOff>60960</xdr:rowOff>
    </xdr:from>
    <xdr:to>
      <xdr:col>6</xdr:col>
      <xdr:colOff>449580</xdr:colOff>
      <xdr:row>78</xdr:row>
      <xdr:rowOff>38100</xdr:rowOff>
    </xdr:to>
    <xdr:grpSp>
      <xdr:nvGrpSpPr>
        <xdr:cNvPr id="548" name="Group 547"/>
        <xdr:cNvGrpSpPr>
          <a:grpSpLocks/>
        </xdr:cNvGrpSpPr>
      </xdr:nvGrpSpPr>
      <xdr:grpSpPr bwMode="auto">
        <a:xfrm>
          <a:off x="4038600" y="6461760"/>
          <a:ext cx="449580" cy="708660"/>
          <a:chOff x="256" y="29"/>
          <a:chExt cx="60" cy="46"/>
        </a:xfrm>
      </xdr:grpSpPr>
      <xdr:sp macro="" textlink="">
        <xdr:nvSpPr>
          <xdr:cNvPr id="549" name="Freeform 548"/>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550" name="Line 54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86</xdr:row>
      <xdr:rowOff>60960</xdr:rowOff>
    </xdr:from>
    <xdr:to>
      <xdr:col>6</xdr:col>
      <xdr:colOff>449580</xdr:colOff>
      <xdr:row>94</xdr:row>
      <xdr:rowOff>38100</xdr:rowOff>
    </xdr:to>
    <xdr:grpSp>
      <xdr:nvGrpSpPr>
        <xdr:cNvPr id="551" name="Group 550"/>
        <xdr:cNvGrpSpPr>
          <a:grpSpLocks/>
        </xdr:cNvGrpSpPr>
      </xdr:nvGrpSpPr>
      <xdr:grpSpPr bwMode="auto">
        <a:xfrm>
          <a:off x="4038600" y="7924800"/>
          <a:ext cx="449580" cy="708660"/>
          <a:chOff x="256" y="29"/>
          <a:chExt cx="60" cy="46"/>
        </a:xfrm>
      </xdr:grpSpPr>
      <xdr:sp macro="" textlink="">
        <xdr:nvSpPr>
          <xdr:cNvPr id="552" name="Freeform 551"/>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553" name="Line 55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102</xdr:row>
      <xdr:rowOff>60960</xdr:rowOff>
    </xdr:from>
    <xdr:to>
      <xdr:col>6</xdr:col>
      <xdr:colOff>449580</xdr:colOff>
      <xdr:row>110</xdr:row>
      <xdr:rowOff>38100</xdr:rowOff>
    </xdr:to>
    <xdr:grpSp>
      <xdr:nvGrpSpPr>
        <xdr:cNvPr id="554" name="Group 553"/>
        <xdr:cNvGrpSpPr>
          <a:grpSpLocks/>
        </xdr:cNvGrpSpPr>
      </xdr:nvGrpSpPr>
      <xdr:grpSpPr bwMode="auto">
        <a:xfrm>
          <a:off x="4038600" y="9387840"/>
          <a:ext cx="449580" cy="708660"/>
          <a:chOff x="256" y="29"/>
          <a:chExt cx="60" cy="46"/>
        </a:xfrm>
      </xdr:grpSpPr>
      <xdr:sp macro="" textlink="">
        <xdr:nvSpPr>
          <xdr:cNvPr id="555" name="Freeform 554"/>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556" name="Line 55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118</xdr:row>
      <xdr:rowOff>60960</xdr:rowOff>
    </xdr:from>
    <xdr:to>
      <xdr:col>6</xdr:col>
      <xdr:colOff>449580</xdr:colOff>
      <xdr:row>126</xdr:row>
      <xdr:rowOff>38100</xdr:rowOff>
    </xdr:to>
    <xdr:grpSp>
      <xdr:nvGrpSpPr>
        <xdr:cNvPr id="557" name="Group 556"/>
        <xdr:cNvGrpSpPr>
          <a:grpSpLocks/>
        </xdr:cNvGrpSpPr>
      </xdr:nvGrpSpPr>
      <xdr:grpSpPr bwMode="auto">
        <a:xfrm>
          <a:off x="4038600" y="10850880"/>
          <a:ext cx="449580" cy="708660"/>
          <a:chOff x="256" y="29"/>
          <a:chExt cx="60" cy="46"/>
        </a:xfrm>
      </xdr:grpSpPr>
      <xdr:sp macro="" textlink="">
        <xdr:nvSpPr>
          <xdr:cNvPr id="558" name="Freeform 557"/>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559" name="Line 55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74</xdr:row>
      <xdr:rowOff>45720</xdr:rowOff>
    </xdr:from>
    <xdr:to>
      <xdr:col>9</xdr:col>
      <xdr:colOff>449580</xdr:colOff>
      <xdr:row>90</xdr:row>
      <xdr:rowOff>38100</xdr:rowOff>
    </xdr:to>
    <xdr:grpSp>
      <xdr:nvGrpSpPr>
        <xdr:cNvPr id="560" name="Group 559"/>
        <xdr:cNvGrpSpPr>
          <a:grpSpLocks/>
        </xdr:cNvGrpSpPr>
      </xdr:nvGrpSpPr>
      <xdr:grpSpPr bwMode="auto">
        <a:xfrm>
          <a:off x="5410200" y="6812280"/>
          <a:ext cx="449580" cy="1455420"/>
          <a:chOff x="256" y="29"/>
          <a:chExt cx="60" cy="46"/>
        </a:xfrm>
      </xdr:grpSpPr>
      <xdr:sp macro="" textlink="">
        <xdr:nvSpPr>
          <xdr:cNvPr id="561" name="Freeform 560"/>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562" name="Line 56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106</xdr:row>
      <xdr:rowOff>45720</xdr:rowOff>
    </xdr:from>
    <xdr:to>
      <xdr:col>9</xdr:col>
      <xdr:colOff>449580</xdr:colOff>
      <xdr:row>122</xdr:row>
      <xdr:rowOff>38100</xdr:rowOff>
    </xdr:to>
    <xdr:grpSp>
      <xdr:nvGrpSpPr>
        <xdr:cNvPr id="563" name="Group 562"/>
        <xdr:cNvGrpSpPr>
          <a:grpSpLocks/>
        </xdr:cNvGrpSpPr>
      </xdr:nvGrpSpPr>
      <xdr:grpSpPr bwMode="auto">
        <a:xfrm>
          <a:off x="5410200" y="9738360"/>
          <a:ext cx="449580" cy="1455420"/>
          <a:chOff x="256" y="29"/>
          <a:chExt cx="60" cy="46"/>
        </a:xfrm>
      </xdr:grpSpPr>
      <xdr:sp macro="" textlink="">
        <xdr:nvSpPr>
          <xdr:cNvPr id="564" name="Freeform 563"/>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565" name="Line 56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82</xdr:row>
      <xdr:rowOff>45720</xdr:rowOff>
    </xdr:from>
    <xdr:to>
      <xdr:col>12</xdr:col>
      <xdr:colOff>449580</xdr:colOff>
      <xdr:row>114</xdr:row>
      <xdr:rowOff>38100</xdr:rowOff>
    </xdr:to>
    <xdr:grpSp>
      <xdr:nvGrpSpPr>
        <xdr:cNvPr id="566" name="Group 565"/>
        <xdr:cNvGrpSpPr>
          <a:grpSpLocks/>
        </xdr:cNvGrpSpPr>
      </xdr:nvGrpSpPr>
      <xdr:grpSpPr bwMode="auto">
        <a:xfrm>
          <a:off x="6781800" y="7543800"/>
          <a:ext cx="449580" cy="2918460"/>
          <a:chOff x="256" y="29"/>
          <a:chExt cx="60" cy="46"/>
        </a:xfrm>
      </xdr:grpSpPr>
      <xdr:sp macro="" textlink="">
        <xdr:nvSpPr>
          <xdr:cNvPr id="567" name="Freeform 566"/>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568" name="Line 56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15</xdr:col>
      <xdr:colOff>0</xdr:colOff>
      <xdr:row>32</xdr:row>
      <xdr:rowOff>45720</xdr:rowOff>
    </xdr:from>
    <xdr:to>
      <xdr:col>15</xdr:col>
      <xdr:colOff>342900</xdr:colOff>
      <xdr:row>98</xdr:row>
      <xdr:rowOff>45720</xdr:rowOff>
    </xdr:to>
    <xdr:sp macro="" textlink="">
      <xdr:nvSpPr>
        <xdr:cNvPr id="569" name="Freeform 568"/>
        <xdr:cNvSpPr>
          <a:spLocks/>
        </xdr:cNvSpPr>
      </xdr:nvSpPr>
      <xdr:spPr bwMode="auto">
        <a:xfrm>
          <a:off x="8145780" y="2727960"/>
          <a:ext cx="342900" cy="5532120"/>
        </a:xfrm>
        <a:custGeom>
          <a:avLst/>
          <a:gdLst>
            <a:gd name="T0" fmla="*/ 0 w 64"/>
            <a:gd name="T1" fmla="*/ 0 h 91"/>
            <a:gd name="T2" fmla="*/ 2147483647 w 64"/>
            <a:gd name="T3" fmla="*/ 0 h 91"/>
            <a:gd name="T4" fmla="*/ 2147483647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15</xdr:col>
      <xdr:colOff>342900</xdr:colOff>
      <xdr:row>48</xdr:row>
      <xdr:rowOff>45720</xdr:rowOff>
    </xdr:from>
    <xdr:to>
      <xdr:col>15</xdr:col>
      <xdr:colOff>449580</xdr:colOff>
      <xdr:row>48</xdr:row>
      <xdr:rowOff>45720</xdr:rowOff>
    </xdr:to>
    <xdr:sp macro="" textlink="">
      <xdr:nvSpPr>
        <xdr:cNvPr id="570" name="Line 569"/>
        <xdr:cNvSpPr>
          <a:spLocks noChangeShapeType="1"/>
        </xdr:cNvSpPr>
      </xdr:nvSpPr>
      <xdr:spPr bwMode="auto">
        <a:xfrm flipH="1">
          <a:off x="8488680" y="4069080"/>
          <a:ext cx="106680" cy="0"/>
        </a:xfrm>
        <a:prstGeom prst="line">
          <a:avLst/>
        </a:prstGeom>
        <a:noFill/>
        <a:ln w="9525">
          <a:solidFill>
            <a:srgbClr val="000000"/>
          </a:solidFill>
          <a:round/>
          <a:headEnd/>
          <a:tailEnd/>
        </a:ln>
      </xdr:spPr>
    </xdr:sp>
    <xdr:clientData/>
  </xdr:twoCellAnchor>
  <xdr:twoCellAnchor>
    <xdr:from>
      <xdr:col>17</xdr:col>
      <xdr:colOff>0</xdr:colOff>
      <xdr:row>49</xdr:row>
      <xdr:rowOff>83820</xdr:rowOff>
    </xdr:from>
    <xdr:to>
      <xdr:col>17</xdr:col>
      <xdr:colOff>0</xdr:colOff>
      <xdr:row>63</xdr:row>
      <xdr:rowOff>0</xdr:rowOff>
    </xdr:to>
    <xdr:sp macro="" textlink="">
      <xdr:nvSpPr>
        <xdr:cNvPr id="571" name="Line 570"/>
        <xdr:cNvSpPr>
          <a:spLocks noChangeShapeType="1"/>
        </xdr:cNvSpPr>
      </xdr:nvSpPr>
      <xdr:spPr bwMode="auto">
        <a:xfrm>
          <a:off x="9060180" y="4191000"/>
          <a:ext cx="0" cy="1089660"/>
        </a:xfrm>
        <a:prstGeom prst="line">
          <a:avLst/>
        </a:prstGeom>
        <a:noFill/>
        <a:ln w="9525">
          <a:solidFill>
            <a:srgbClr val="000000"/>
          </a:solidFill>
          <a:round/>
          <a:headEnd/>
          <a:tailEnd/>
        </a:ln>
      </xdr:spPr>
    </xdr:sp>
    <xdr:clientData/>
  </xdr:twoCellAnchor>
  <xdr:twoCellAnchor>
    <xdr:from>
      <xdr:col>17</xdr:col>
      <xdr:colOff>0</xdr:colOff>
      <xdr:row>67</xdr:row>
      <xdr:rowOff>83820</xdr:rowOff>
    </xdr:from>
    <xdr:to>
      <xdr:col>17</xdr:col>
      <xdr:colOff>0</xdr:colOff>
      <xdr:row>81</xdr:row>
      <xdr:rowOff>0</xdr:rowOff>
    </xdr:to>
    <xdr:sp macro="" textlink="">
      <xdr:nvSpPr>
        <xdr:cNvPr id="572" name="Line 571"/>
        <xdr:cNvSpPr>
          <a:spLocks noChangeShapeType="1"/>
        </xdr:cNvSpPr>
      </xdr:nvSpPr>
      <xdr:spPr bwMode="auto">
        <a:xfrm>
          <a:off x="9060180" y="5699760"/>
          <a:ext cx="0" cy="1089660"/>
        </a:xfrm>
        <a:prstGeom prst="line">
          <a:avLst/>
        </a:prstGeom>
        <a:noFill/>
        <a:ln w="9525">
          <a:solidFill>
            <a:srgbClr val="000000"/>
          </a:solidFill>
          <a:round/>
          <a:headEnd/>
          <a:tailEnd/>
        </a:ln>
      </xdr:spPr>
    </xdr:sp>
    <xdr:clientData/>
  </xdr:twoCellAnchor>
  <xdr:twoCellAnchor>
    <xdr:from>
      <xdr:col>18</xdr:col>
      <xdr:colOff>106680</xdr:colOff>
      <xdr:row>32</xdr:row>
      <xdr:rowOff>45720</xdr:rowOff>
    </xdr:from>
    <xdr:to>
      <xdr:col>18</xdr:col>
      <xdr:colOff>449580</xdr:colOff>
      <xdr:row>98</xdr:row>
      <xdr:rowOff>45720</xdr:rowOff>
    </xdr:to>
    <xdr:sp macro="" textlink="">
      <xdr:nvSpPr>
        <xdr:cNvPr id="573" name="Freeform 572"/>
        <xdr:cNvSpPr>
          <a:spLocks/>
        </xdr:cNvSpPr>
      </xdr:nvSpPr>
      <xdr:spPr bwMode="auto">
        <a:xfrm flipH="1">
          <a:off x="9624060" y="2727960"/>
          <a:ext cx="342900" cy="5532120"/>
        </a:xfrm>
        <a:custGeom>
          <a:avLst/>
          <a:gdLst>
            <a:gd name="T0" fmla="*/ 0 w 64"/>
            <a:gd name="T1" fmla="*/ 0 h 91"/>
            <a:gd name="T2" fmla="*/ 2147483647 w 64"/>
            <a:gd name="T3" fmla="*/ 0 h 91"/>
            <a:gd name="T4" fmla="*/ 2147483647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18</xdr:col>
      <xdr:colOff>0</xdr:colOff>
      <xdr:row>82</xdr:row>
      <xdr:rowOff>45720</xdr:rowOff>
    </xdr:from>
    <xdr:to>
      <xdr:col>18</xdr:col>
      <xdr:colOff>106680</xdr:colOff>
      <xdr:row>82</xdr:row>
      <xdr:rowOff>45720</xdr:rowOff>
    </xdr:to>
    <xdr:sp macro="" textlink="">
      <xdr:nvSpPr>
        <xdr:cNvPr id="574" name="Line 573"/>
        <xdr:cNvSpPr>
          <a:spLocks noChangeShapeType="1"/>
        </xdr:cNvSpPr>
      </xdr:nvSpPr>
      <xdr:spPr bwMode="auto">
        <a:xfrm flipH="1">
          <a:off x="9517380" y="6918960"/>
          <a:ext cx="106680" cy="0"/>
        </a:xfrm>
        <a:prstGeom prst="line">
          <a:avLst/>
        </a:prstGeom>
        <a:noFill/>
        <a:ln w="9525">
          <a:solidFill>
            <a:srgbClr val="000000"/>
          </a:solidFill>
          <a:round/>
          <a:headEnd/>
          <a:tailEnd/>
        </a:ln>
      </xdr:spPr>
    </xdr:sp>
    <xdr:clientData/>
  </xdr:twoCellAnchor>
  <xdr:twoCellAnchor>
    <xdr:from>
      <xdr:col>21</xdr:col>
      <xdr:colOff>0</xdr:colOff>
      <xdr:row>82</xdr:row>
      <xdr:rowOff>45720</xdr:rowOff>
    </xdr:from>
    <xdr:to>
      <xdr:col>21</xdr:col>
      <xdr:colOff>449580</xdr:colOff>
      <xdr:row>114</xdr:row>
      <xdr:rowOff>38100</xdr:rowOff>
    </xdr:to>
    <xdr:grpSp>
      <xdr:nvGrpSpPr>
        <xdr:cNvPr id="575" name="Group 574"/>
        <xdr:cNvGrpSpPr>
          <a:grpSpLocks/>
        </xdr:cNvGrpSpPr>
      </xdr:nvGrpSpPr>
      <xdr:grpSpPr bwMode="auto">
        <a:xfrm flipH="1">
          <a:off x="10896600" y="7543800"/>
          <a:ext cx="449580" cy="2918460"/>
          <a:chOff x="256" y="29"/>
          <a:chExt cx="60" cy="46"/>
        </a:xfrm>
      </xdr:grpSpPr>
      <xdr:sp macro="" textlink="">
        <xdr:nvSpPr>
          <xdr:cNvPr id="576" name="Freeform 575"/>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577" name="Line 57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21</xdr:col>
      <xdr:colOff>0</xdr:colOff>
      <xdr:row>16</xdr:row>
      <xdr:rowOff>45720</xdr:rowOff>
    </xdr:from>
    <xdr:to>
      <xdr:col>21</xdr:col>
      <xdr:colOff>449580</xdr:colOff>
      <xdr:row>48</xdr:row>
      <xdr:rowOff>38100</xdr:rowOff>
    </xdr:to>
    <xdr:grpSp>
      <xdr:nvGrpSpPr>
        <xdr:cNvPr id="578" name="Group 577"/>
        <xdr:cNvGrpSpPr>
          <a:grpSpLocks/>
        </xdr:cNvGrpSpPr>
      </xdr:nvGrpSpPr>
      <xdr:grpSpPr bwMode="auto">
        <a:xfrm flipH="1">
          <a:off x="10896600" y="1508760"/>
          <a:ext cx="449580" cy="2918460"/>
          <a:chOff x="256" y="29"/>
          <a:chExt cx="60" cy="46"/>
        </a:xfrm>
      </xdr:grpSpPr>
      <xdr:sp macro="" textlink="">
        <xdr:nvSpPr>
          <xdr:cNvPr id="579" name="Freeform 578"/>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580" name="Line 57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106</xdr:row>
      <xdr:rowOff>45720</xdr:rowOff>
    </xdr:from>
    <xdr:to>
      <xdr:col>24</xdr:col>
      <xdr:colOff>449580</xdr:colOff>
      <xdr:row>122</xdr:row>
      <xdr:rowOff>38100</xdr:rowOff>
    </xdr:to>
    <xdr:grpSp>
      <xdr:nvGrpSpPr>
        <xdr:cNvPr id="581" name="Group 580"/>
        <xdr:cNvGrpSpPr>
          <a:grpSpLocks/>
        </xdr:cNvGrpSpPr>
      </xdr:nvGrpSpPr>
      <xdr:grpSpPr bwMode="auto">
        <a:xfrm flipH="1">
          <a:off x="12268200" y="9738360"/>
          <a:ext cx="449580" cy="1455420"/>
          <a:chOff x="256" y="29"/>
          <a:chExt cx="60" cy="46"/>
        </a:xfrm>
      </xdr:grpSpPr>
      <xdr:sp macro="" textlink="">
        <xdr:nvSpPr>
          <xdr:cNvPr id="582" name="Freeform 581"/>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583" name="Line 58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74</xdr:row>
      <xdr:rowOff>45720</xdr:rowOff>
    </xdr:from>
    <xdr:to>
      <xdr:col>24</xdr:col>
      <xdr:colOff>449580</xdr:colOff>
      <xdr:row>90</xdr:row>
      <xdr:rowOff>38100</xdr:rowOff>
    </xdr:to>
    <xdr:grpSp>
      <xdr:nvGrpSpPr>
        <xdr:cNvPr id="584" name="Group 583"/>
        <xdr:cNvGrpSpPr>
          <a:grpSpLocks/>
        </xdr:cNvGrpSpPr>
      </xdr:nvGrpSpPr>
      <xdr:grpSpPr bwMode="auto">
        <a:xfrm flipH="1">
          <a:off x="12268200" y="6812280"/>
          <a:ext cx="449580" cy="1455420"/>
          <a:chOff x="256" y="29"/>
          <a:chExt cx="60" cy="46"/>
        </a:xfrm>
      </xdr:grpSpPr>
      <xdr:sp macro="" textlink="">
        <xdr:nvSpPr>
          <xdr:cNvPr id="585" name="Freeform 584"/>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586" name="Line 58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40</xdr:row>
      <xdr:rowOff>45720</xdr:rowOff>
    </xdr:from>
    <xdr:to>
      <xdr:col>24</xdr:col>
      <xdr:colOff>449580</xdr:colOff>
      <xdr:row>56</xdr:row>
      <xdr:rowOff>38100</xdr:rowOff>
    </xdr:to>
    <xdr:grpSp>
      <xdr:nvGrpSpPr>
        <xdr:cNvPr id="587" name="Group 586"/>
        <xdr:cNvGrpSpPr>
          <a:grpSpLocks/>
        </xdr:cNvGrpSpPr>
      </xdr:nvGrpSpPr>
      <xdr:grpSpPr bwMode="auto">
        <a:xfrm flipH="1">
          <a:off x="12268200" y="3703320"/>
          <a:ext cx="449580" cy="1455420"/>
          <a:chOff x="256" y="29"/>
          <a:chExt cx="60" cy="46"/>
        </a:xfrm>
      </xdr:grpSpPr>
      <xdr:sp macro="" textlink="">
        <xdr:nvSpPr>
          <xdr:cNvPr id="588" name="Freeform 587"/>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589" name="Line 58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8</xdr:row>
      <xdr:rowOff>45720</xdr:rowOff>
    </xdr:from>
    <xdr:to>
      <xdr:col>24</xdr:col>
      <xdr:colOff>449580</xdr:colOff>
      <xdr:row>24</xdr:row>
      <xdr:rowOff>38100</xdr:rowOff>
    </xdr:to>
    <xdr:grpSp>
      <xdr:nvGrpSpPr>
        <xdr:cNvPr id="590" name="Group 589"/>
        <xdr:cNvGrpSpPr>
          <a:grpSpLocks/>
        </xdr:cNvGrpSpPr>
      </xdr:nvGrpSpPr>
      <xdr:grpSpPr bwMode="auto">
        <a:xfrm flipH="1">
          <a:off x="12268200" y="777240"/>
          <a:ext cx="449580" cy="1455420"/>
          <a:chOff x="256" y="29"/>
          <a:chExt cx="60" cy="46"/>
        </a:xfrm>
      </xdr:grpSpPr>
      <xdr:sp macro="" textlink="">
        <xdr:nvSpPr>
          <xdr:cNvPr id="591" name="Freeform 590"/>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592" name="Line 59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118</xdr:row>
      <xdr:rowOff>60960</xdr:rowOff>
    </xdr:from>
    <xdr:to>
      <xdr:col>27</xdr:col>
      <xdr:colOff>449580</xdr:colOff>
      <xdr:row>126</xdr:row>
      <xdr:rowOff>38100</xdr:rowOff>
    </xdr:to>
    <xdr:grpSp>
      <xdr:nvGrpSpPr>
        <xdr:cNvPr id="593" name="Group 592"/>
        <xdr:cNvGrpSpPr>
          <a:grpSpLocks/>
        </xdr:cNvGrpSpPr>
      </xdr:nvGrpSpPr>
      <xdr:grpSpPr bwMode="auto">
        <a:xfrm flipH="1">
          <a:off x="13639800" y="10850880"/>
          <a:ext cx="449580" cy="708660"/>
          <a:chOff x="256" y="29"/>
          <a:chExt cx="60" cy="46"/>
        </a:xfrm>
      </xdr:grpSpPr>
      <xdr:sp macro="" textlink="">
        <xdr:nvSpPr>
          <xdr:cNvPr id="594" name="Freeform 593"/>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595" name="Line 59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102</xdr:row>
      <xdr:rowOff>60960</xdr:rowOff>
    </xdr:from>
    <xdr:to>
      <xdr:col>27</xdr:col>
      <xdr:colOff>449580</xdr:colOff>
      <xdr:row>110</xdr:row>
      <xdr:rowOff>38100</xdr:rowOff>
    </xdr:to>
    <xdr:grpSp>
      <xdr:nvGrpSpPr>
        <xdr:cNvPr id="596" name="Group 595"/>
        <xdr:cNvGrpSpPr>
          <a:grpSpLocks/>
        </xdr:cNvGrpSpPr>
      </xdr:nvGrpSpPr>
      <xdr:grpSpPr bwMode="auto">
        <a:xfrm flipH="1">
          <a:off x="13639800" y="9387840"/>
          <a:ext cx="449580" cy="708660"/>
          <a:chOff x="256" y="29"/>
          <a:chExt cx="60" cy="46"/>
        </a:xfrm>
      </xdr:grpSpPr>
      <xdr:sp macro="" textlink="">
        <xdr:nvSpPr>
          <xdr:cNvPr id="597" name="Freeform 596"/>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598" name="Line 59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86</xdr:row>
      <xdr:rowOff>60960</xdr:rowOff>
    </xdr:from>
    <xdr:to>
      <xdr:col>27</xdr:col>
      <xdr:colOff>449580</xdr:colOff>
      <xdr:row>94</xdr:row>
      <xdr:rowOff>38100</xdr:rowOff>
    </xdr:to>
    <xdr:grpSp>
      <xdr:nvGrpSpPr>
        <xdr:cNvPr id="599" name="Group 598"/>
        <xdr:cNvGrpSpPr>
          <a:grpSpLocks/>
        </xdr:cNvGrpSpPr>
      </xdr:nvGrpSpPr>
      <xdr:grpSpPr bwMode="auto">
        <a:xfrm flipH="1">
          <a:off x="13639800" y="7924800"/>
          <a:ext cx="449580" cy="708660"/>
          <a:chOff x="256" y="29"/>
          <a:chExt cx="60" cy="46"/>
        </a:xfrm>
      </xdr:grpSpPr>
      <xdr:sp macro="" textlink="">
        <xdr:nvSpPr>
          <xdr:cNvPr id="600" name="Freeform 599"/>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601" name="Line 60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70</xdr:row>
      <xdr:rowOff>60960</xdr:rowOff>
    </xdr:from>
    <xdr:to>
      <xdr:col>27</xdr:col>
      <xdr:colOff>449580</xdr:colOff>
      <xdr:row>78</xdr:row>
      <xdr:rowOff>38100</xdr:rowOff>
    </xdr:to>
    <xdr:grpSp>
      <xdr:nvGrpSpPr>
        <xdr:cNvPr id="602" name="Group 601"/>
        <xdr:cNvGrpSpPr>
          <a:grpSpLocks/>
        </xdr:cNvGrpSpPr>
      </xdr:nvGrpSpPr>
      <xdr:grpSpPr bwMode="auto">
        <a:xfrm flipH="1">
          <a:off x="13639800" y="6461760"/>
          <a:ext cx="449580" cy="708660"/>
          <a:chOff x="256" y="29"/>
          <a:chExt cx="60" cy="46"/>
        </a:xfrm>
      </xdr:grpSpPr>
      <xdr:sp macro="" textlink="">
        <xdr:nvSpPr>
          <xdr:cNvPr id="603" name="Freeform 602"/>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604" name="Line 60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52</xdr:row>
      <xdr:rowOff>60960</xdr:rowOff>
    </xdr:from>
    <xdr:to>
      <xdr:col>27</xdr:col>
      <xdr:colOff>449580</xdr:colOff>
      <xdr:row>60</xdr:row>
      <xdr:rowOff>38100</xdr:rowOff>
    </xdr:to>
    <xdr:grpSp>
      <xdr:nvGrpSpPr>
        <xdr:cNvPr id="605" name="Group 604"/>
        <xdr:cNvGrpSpPr>
          <a:grpSpLocks/>
        </xdr:cNvGrpSpPr>
      </xdr:nvGrpSpPr>
      <xdr:grpSpPr bwMode="auto">
        <a:xfrm flipH="1">
          <a:off x="13639800" y="4815840"/>
          <a:ext cx="449580" cy="708660"/>
          <a:chOff x="256" y="29"/>
          <a:chExt cx="60" cy="46"/>
        </a:xfrm>
      </xdr:grpSpPr>
      <xdr:sp macro="" textlink="">
        <xdr:nvSpPr>
          <xdr:cNvPr id="606" name="Freeform 605"/>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607" name="Line 60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36</xdr:row>
      <xdr:rowOff>60960</xdr:rowOff>
    </xdr:from>
    <xdr:to>
      <xdr:col>27</xdr:col>
      <xdr:colOff>449580</xdr:colOff>
      <xdr:row>44</xdr:row>
      <xdr:rowOff>38100</xdr:rowOff>
    </xdr:to>
    <xdr:grpSp>
      <xdr:nvGrpSpPr>
        <xdr:cNvPr id="608" name="Group 607"/>
        <xdr:cNvGrpSpPr>
          <a:grpSpLocks/>
        </xdr:cNvGrpSpPr>
      </xdr:nvGrpSpPr>
      <xdr:grpSpPr bwMode="auto">
        <a:xfrm flipH="1">
          <a:off x="13639800" y="3352800"/>
          <a:ext cx="449580" cy="708660"/>
          <a:chOff x="256" y="29"/>
          <a:chExt cx="60" cy="46"/>
        </a:xfrm>
      </xdr:grpSpPr>
      <xdr:sp macro="" textlink="">
        <xdr:nvSpPr>
          <xdr:cNvPr id="609" name="Freeform 608"/>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610" name="Line 60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20</xdr:row>
      <xdr:rowOff>60960</xdr:rowOff>
    </xdr:from>
    <xdr:to>
      <xdr:col>27</xdr:col>
      <xdr:colOff>449580</xdr:colOff>
      <xdr:row>28</xdr:row>
      <xdr:rowOff>38100</xdr:rowOff>
    </xdr:to>
    <xdr:grpSp>
      <xdr:nvGrpSpPr>
        <xdr:cNvPr id="611" name="Group 610"/>
        <xdr:cNvGrpSpPr>
          <a:grpSpLocks/>
        </xdr:cNvGrpSpPr>
      </xdr:nvGrpSpPr>
      <xdr:grpSpPr bwMode="auto">
        <a:xfrm flipH="1">
          <a:off x="13639800" y="1889760"/>
          <a:ext cx="449580" cy="708660"/>
          <a:chOff x="256" y="29"/>
          <a:chExt cx="60" cy="46"/>
        </a:xfrm>
      </xdr:grpSpPr>
      <xdr:sp macro="" textlink="">
        <xdr:nvSpPr>
          <xdr:cNvPr id="612" name="Freeform 611"/>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613" name="Line 61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4</xdr:row>
      <xdr:rowOff>60960</xdr:rowOff>
    </xdr:from>
    <xdr:to>
      <xdr:col>27</xdr:col>
      <xdr:colOff>449580</xdr:colOff>
      <xdr:row>12</xdr:row>
      <xdr:rowOff>38100</xdr:rowOff>
    </xdr:to>
    <xdr:grpSp>
      <xdr:nvGrpSpPr>
        <xdr:cNvPr id="614" name="Group 613"/>
        <xdr:cNvGrpSpPr>
          <a:grpSpLocks/>
        </xdr:cNvGrpSpPr>
      </xdr:nvGrpSpPr>
      <xdr:grpSpPr bwMode="auto">
        <a:xfrm flipH="1">
          <a:off x="13639800" y="426720"/>
          <a:ext cx="449580" cy="708660"/>
          <a:chOff x="256" y="29"/>
          <a:chExt cx="60" cy="46"/>
        </a:xfrm>
      </xdr:grpSpPr>
      <xdr:sp macro="" textlink="">
        <xdr:nvSpPr>
          <xdr:cNvPr id="615" name="Freeform 614"/>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616" name="Line 61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70</xdr:row>
      <xdr:rowOff>60960</xdr:rowOff>
    </xdr:from>
    <xdr:to>
      <xdr:col>27</xdr:col>
      <xdr:colOff>449580</xdr:colOff>
      <xdr:row>78</xdr:row>
      <xdr:rowOff>38100</xdr:rowOff>
    </xdr:to>
    <xdr:grpSp>
      <xdr:nvGrpSpPr>
        <xdr:cNvPr id="617" name="Group 616"/>
        <xdr:cNvGrpSpPr>
          <a:grpSpLocks/>
        </xdr:cNvGrpSpPr>
      </xdr:nvGrpSpPr>
      <xdr:grpSpPr bwMode="auto">
        <a:xfrm flipH="1">
          <a:off x="13639800" y="6461760"/>
          <a:ext cx="449580" cy="708660"/>
          <a:chOff x="256" y="29"/>
          <a:chExt cx="60" cy="46"/>
        </a:xfrm>
      </xdr:grpSpPr>
      <xdr:sp macro="" textlink="">
        <xdr:nvSpPr>
          <xdr:cNvPr id="618" name="Freeform 617"/>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619" name="Line 61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52</xdr:row>
      <xdr:rowOff>60960</xdr:rowOff>
    </xdr:from>
    <xdr:to>
      <xdr:col>27</xdr:col>
      <xdr:colOff>449580</xdr:colOff>
      <xdr:row>60</xdr:row>
      <xdr:rowOff>38100</xdr:rowOff>
    </xdr:to>
    <xdr:grpSp>
      <xdr:nvGrpSpPr>
        <xdr:cNvPr id="620" name="Group 619"/>
        <xdr:cNvGrpSpPr>
          <a:grpSpLocks/>
        </xdr:cNvGrpSpPr>
      </xdr:nvGrpSpPr>
      <xdr:grpSpPr bwMode="auto">
        <a:xfrm flipH="1">
          <a:off x="13639800" y="4815840"/>
          <a:ext cx="449580" cy="708660"/>
          <a:chOff x="256" y="29"/>
          <a:chExt cx="60" cy="46"/>
        </a:xfrm>
      </xdr:grpSpPr>
      <xdr:sp macro="" textlink="">
        <xdr:nvSpPr>
          <xdr:cNvPr id="621" name="Freeform 620"/>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622" name="Line 62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52</xdr:row>
      <xdr:rowOff>60960</xdr:rowOff>
    </xdr:from>
    <xdr:to>
      <xdr:col>27</xdr:col>
      <xdr:colOff>449580</xdr:colOff>
      <xdr:row>60</xdr:row>
      <xdr:rowOff>38100</xdr:rowOff>
    </xdr:to>
    <xdr:grpSp>
      <xdr:nvGrpSpPr>
        <xdr:cNvPr id="623" name="Group 622"/>
        <xdr:cNvGrpSpPr>
          <a:grpSpLocks/>
        </xdr:cNvGrpSpPr>
      </xdr:nvGrpSpPr>
      <xdr:grpSpPr bwMode="auto">
        <a:xfrm flipH="1">
          <a:off x="13639800" y="4815840"/>
          <a:ext cx="449580" cy="708660"/>
          <a:chOff x="256" y="29"/>
          <a:chExt cx="60" cy="46"/>
        </a:xfrm>
      </xdr:grpSpPr>
      <xdr:sp macro="" textlink="">
        <xdr:nvSpPr>
          <xdr:cNvPr id="624" name="Freeform 623"/>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625" name="Line 62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36</xdr:row>
      <xdr:rowOff>60960</xdr:rowOff>
    </xdr:from>
    <xdr:to>
      <xdr:col>27</xdr:col>
      <xdr:colOff>449580</xdr:colOff>
      <xdr:row>44</xdr:row>
      <xdr:rowOff>38100</xdr:rowOff>
    </xdr:to>
    <xdr:grpSp>
      <xdr:nvGrpSpPr>
        <xdr:cNvPr id="626" name="Group 625"/>
        <xdr:cNvGrpSpPr>
          <a:grpSpLocks/>
        </xdr:cNvGrpSpPr>
      </xdr:nvGrpSpPr>
      <xdr:grpSpPr bwMode="auto">
        <a:xfrm flipH="1">
          <a:off x="13639800" y="3352800"/>
          <a:ext cx="449580" cy="708660"/>
          <a:chOff x="256" y="29"/>
          <a:chExt cx="60" cy="46"/>
        </a:xfrm>
      </xdr:grpSpPr>
      <xdr:sp macro="" textlink="">
        <xdr:nvSpPr>
          <xdr:cNvPr id="627" name="Freeform 626"/>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628" name="Line 62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36</xdr:row>
      <xdr:rowOff>60960</xdr:rowOff>
    </xdr:from>
    <xdr:to>
      <xdr:col>27</xdr:col>
      <xdr:colOff>449580</xdr:colOff>
      <xdr:row>44</xdr:row>
      <xdr:rowOff>38100</xdr:rowOff>
    </xdr:to>
    <xdr:grpSp>
      <xdr:nvGrpSpPr>
        <xdr:cNvPr id="629" name="Group 628"/>
        <xdr:cNvGrpSpPr>
          <a:grpSpLocks/>
        </xdr:cNvGrpSpPr>
      </xdr:nvGrpSpPr>
      <xdr:grpSpPr bwMode="auto">
        <a:xfrm flipH="1">
          <a:off x="13639800" y="3352800"/>
          <a:ext cx="449580" cy="708660"/>
          <a:chOff x="256" y="29"/>
          <a:chExt cx="60" cy="46"/>
        </a:xfrm>
      </xdr:grpSpPr>
      <xdr:sp macro="" textlink="">
        <xdr:nvSpPr>
          <xdr:cNvPr id="630" name="Freeform 629"/>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631" name="Line 63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20</xdr:row>
      <xdr:rowOff>60960</xdr:rowOff>
    </xdr:from>
    <xdr:to>
      <xdr:col>27</xdr:col>
      <xdr:colOff>449580</xdr:colOff>
      <xdr:row>28</xdr:row>
      <xdr:rowOff>38100</xdr:rowOff>
    </xdr:to>
    <xdr:grpSp>
      <xdr:nvGrpSpPr>
        <xdr:cNvPr id="632" name="Group 631"/>
        <xdr:cNvGrpSpPr>
          <a:grpSpLocks/>
        </xdr:cNvGrpSpPr>
      </xdr:nvGrpSpPr>
      <xdr:grpSpPr bwMode="auto">
        <a:xfrm flipH="1">
          <a:off x="13639800" y="1889760"/>
          <a:ext cx="449580" cy="708660"/>
          <a:chOff x="256" y="29"/>
          <a:chExt cx="60" cy="46"/>
        </a:xfrm>
      </xdr:grpSpPr>
      <xdr:sp macro="" textlink="">
        <xdr:nvSpPr>
          <xdr:cNvPr id="633" name="Freeform 632"/>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634" name="Line 63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20</xdr:row>
      <xdr:rowOff>60960</xdr:rowOff>
    </xdr:from>
    <xdr:to>
      <xdr:col>27</xdr:col>
      <xdr:colOff>449580</xdr:colOff>
      <xdr:row>28</xdr:row>
      <xdr:rowOff>38100</xdr:rowOff>
    </xdr:to>
    <xdr:grpSp>
      <xdr:nvGrpSpPr>
        <xdr:cNvPr id="635" name="Group 634"/>
        <xdr:cNvGrpSpPr>
          <a:grpSpLocks/>
        </xdr:cNvGrpSpPr>
      </xdr:nvGrpSpPr>
      <xdr:grpSpPr bwMode="auto">
        <a:xfrm flipH="1">
          <a:off x="13639800" y="1889760"/>
          <a:ext cx="449580" cy="708660"/>
          <a:chOff x="256" y="29"/>
          <a:chExt cx="60" cy="46"/>
        </a:xfrm>
      </xdr:grpSpPr>
      <xdr:sp macro="" textlink="">
        <xdr:nvSpPr>
          <xdr:cNvPr id="636" name="Freeform 635"/>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637" name="Line 63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8</xdr:row>
      <xdr:rowOff>45720</xdr:rowOff>
    </xdr:from>
    <xdr:to>
      <xdr:col>9</xdr:col>
      <xdr:colOff>449580</xdr:colOff>
      <xdr:row>24</xdr:row>
      <xdr:rowOff>38100</xdr:rowOff>
    </xdr:to>
    <xdr:grpSp>
      <xdr:nvGrpSpPr>
        <xdr:cNvPr id="638" name="Group 637"/>
        <xdr:cNvGrpSpPr>
          <a:grpSpLocks/>
        </xdr:cNvGrpSpPr>
      </xdr:nvGrpSpPr>
      <xdr:grpSpPr bwMode="auto">
        <a:xfrm>
          <a:off x="5410200" y="777240"/>
          <a:ext cx="449580" cy="1455420"/>
          <a:chOff x="256" y="29"/>
          <a:chExt cx="60" cy="46"/>
        </a:xfrm>
      </xdr:grpSpPr>
      <xdr:sp macro="" textlink="">
        <xdr:nvSpPr>
          <xdr:cNvPr id="639" name="Freeform 638"/>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640" name="Line 63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40</xdr:row>
      <xdr:rowOff>45720</xdr:rowOff>
    </xdr:from>
    <xdr:to>
      <xdr:col>9</xdr:col>
      <xdr:colOff>449580</xdr:colOff>
      <xdr:row>56</xdr:row>
      <xdr:rowOff>38100</xdr:rowOff>
    </xdr:to>
    <xdr:grpSp>
      <xdr:nvGrpSpPr>
        <xdr:cNvPr id="641" name="Group 640"/>
        <xdr:cNvGrpSpPr>
          <a:grpSpLocks/>
        </xdr:cNvGrpSpPr>
      </xdr:nvGrpSpPr>
      <xdr:grpSpPr bwMode="auto">
        <a:xfrm>
          <a:off x="5410200" y="3703320"/>
          <a:ext cx="449580" cy="1455420"/>
          <a:chOff x="256" y="29"/>
          <a:chExt cx="60" cy="46"/>
        </a:xfrm>
      </xdr:grpSpPr>
      <xdr:sp macro="" textlink="">
        <xdr:nvSpPr>
          <xdr:cNvPr id="642" name="Freeform 641"/>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643" name="Line 64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16</xdr:row>
      <xdr:rowOff>45720</xdr:rowOff>
    </xdr:from>
    <xdr:to>
      <xdr:col>12</xdr:col>
      <xdr:colOff>449580</xdr:colOff>
      <xdr:row>48</xdr:row>
      <xdr:rowOff>38100</xdr:rowOff>
    </xdr:to>
    <xdr:grpSp>
      <xdr:nvGrpSpPr>
        <xdr:cNvPr id="644" name="Group 643"/>
        <xdr:cNvGrpSpPr>
          <a:grpSpLocks/>
        </xdr:cNvGrpSpPr>
      </xdr:nvGrpSpPr>
      <xdr:grpSpPr bwMode="auto">
        <a:xfrm>
          <a:off x="6781800" y="1508760"/>
          <a:ext cx="449580" cy="2918460"/>
          <a:chOff x="256" y="29"/>
          <a:chExt cx="60" cy="46"/>
        </a:xfrm>
      </xdr:grpSpPr>
      <xdr:sp macro="" textlink="">
        <xdr:nvSpPr>
          <xdr:cNvPr id="645" name="Freeform 644"/>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646" name="Line 64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74</xdr:row>
      <xdr:rowOff>45720</xdr:rowOff>
    </xdr:from>
    <xdr:to>
      <xdr:col>9</xdr:col>
      <xdr:colOff>449580</xdr:colOff>
      <xdr:row>90</xdr:row>
      <xdr:rowOff>38100</xdr:rowOff>
    </xdr:to>
    <xdr:grpSp>
      <xdr:nvGrpSpPr>
        <xdr:cNvPr id="647" name="Group 646"/>
        <xdr:cNvGrpSpPr>
          <a:grpSpLocks/>
        </xdr:cNvGrpSpPr>
      </xdr:nvGrpSpPr>
      <xdr:grpSpPr bwMode="auto">
        <a:xfrm>
          <a:off x="5410200" y="6812280"/>
          <a:ext cx="449580" cy="1455420"/>
          <a:chOff x="256" y="29"/>
          <a:chExt cx="60" cy="46"/>
        </a:xfrm>
      </xdr:grpSpPr>
      <xdr:sp macro="" textlink="">
        <xdr:nvSpPr>
          <xdr:cNvPr id="648" name="Freeform 647"/>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649" name="Line 64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106</xdr:row>
      <xdr:rowOff>45720</xdr:rowOff>
    </xdr:from>
    <xdr:to>
      <xdr:col>9</xdr:col>
      <xdr:colOff>449580</xdr:colOff>
      <xdr:row>122</xdr:row>
      <xdr:rowOff>38100</xdr:rowOff>
    </xdr:to>
    <xdr:grpSp>
      <xdr:nvGrpSpPr>
        <xdr:cNvPr id="650" name="Group 649"/>
        <xdr:cNvGrpSpPr>
          <a:grpSpLocks/>
        </xdr:cNvGrpSpPr>
      </xdr:nvGrpSpPr>
      <xdr:grpSpPr bwMode="auto">
        <a:xfrm>
          <a:off x="5410200" y="9738360"/>
          <a:ext cx="449580" cy="1455420"/>
          <a:chOff x="256" y="29"/>
          <a:chExt cx="60" cy="46"/>
        </a:xfrm>
      </xdr:grpSpPr>
      <xdr:sp macro="" textlink="">
        <xdr:nvSpPr>
          <xdr:cNvPr id="651" name="Freeform 650"/>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652" name="Line 65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82</xdr:row>
      <xdr:rowOff>45720</xdr:rowOff>
    </xdr:from>
    <xdr:to>
      <xdr:col>12</xdr:col>
      <xdr:colOff>449580</xdr:colOff>
      <xdr:row>114</xdr:row>
      <xdr:rowOff>38100</xdr:rowOff>
    </xdr:to>
    <xdr:grpSp>
      <xdr:nvGrpSpPr>
        <xdr:cNvPr id="653" name="Group 652"/>
        <xdr:cNvGrpSpPr>
          <a:grpSpLocks/>
        </xdr:cNvGrpSpPr>
      </xdr:nvGrpSpPr>
      <xdr:grpSpPr bwMode="auto">
        <a:xfrm>
          <a:off x="6781800" y="7543800"/>
          <a:ext cx="449580" cy="2918460"/>
          <a:chOff x="256" y="29"/>
          <a:chExt cx="60" cy="46"/>
        </a:xfrm>
      </xdr:grpSpPr>
      <xdr:sp macro="" textlink="">
        <xdr:nvSpPr>
          <xdr:cNvPr id="654" name="Freeform 653"/>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655" name="Line 65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15</xdr:col>
      <xdr:colOff>0</xdr:colOff>
      <xdr:row>32</xdr:row>
      <xdr:rowOff>45720</xdr:rowOff>
    </xdr:from>
    <xdr:to>
      <xdr:col>15</xdr:col>
      <xdr:colOff>342900</xdr:colOff>
      <xdr:row>98</xdr:row>
      <xdr:rowOff>45720</xdr:rowOff>
    </xdr:to>
    <xdr:sp macro="" textlink="">
      <xdr:nvSpPr>
        <xdr:cNvPr id="656" name="Freeform 655"/>
        <xdr:cNvSpPr>
          <a:spLocks/>
        </xdr:cNvSpPr>
      </xdr:nvSpPr>
      <xdr:spPr bwMode="auto">
        <a:xfrm>
          <a:off x="8145780" y="2727960"/>
          <a:ext cx="342900" cy="5532120"/>
        </a:xfrm>
        <a:custGeom>
          <a:avLst/>
          <a:gdLst>
            <a:gd name="T0" fmla="*/ 0 w 64"/>
            <a:gd name="T1" fmla="*/ 0 h 91"/>
            <a:gd name="T2" fmla="*/ 2147483647 w 64"/>
            <a:gd name="T3" fmla="*/ 0 h 91"/>
            <a:gd name="T4" fmla="*/ 2147483647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15</xdr:col>
      <xdr:colOff>342900</xdr:colOff>
      <xdr:row>48</xdr:row>
      <xdr:rowOff>45720</xdr:rowOff>
    </xdr:from>
    <xdr:to>
      <xdr:col>15</xdr:col>
      <xdr:colOff>449580</xdr:colOff>
      <xdr:row>48</xdr:row>
      <xdr:rowOff>45720</xdr:rowOff>
    </xdr:to>
    <xdr:sp macro="" textlink="">
      <xdr:nvSpPr>
        <xdr:cNvPr id="657" name="Line 656"/>
        <xdr:cNvSpPr>
          <a:spLocks noChangeShapeType="1"/>
        </xdr:cNvSpPr>
      </xdr:nvSpPr>
      <xdr:spPr bwMode="auto">
        <a:xfrm flipH="1">
          <a:off x="8488680" y="4069080"/>
          <a:ext cx="106680" cy="0"/>
        </a:xfrm>
        <a:prstGeom prst="line">
          <a:avLst/>
        </a:prstGeom>
        <a:noFill/>
        <a:ln w="9525">
          <a:solidFill>
            <a:srgbClr val="000000"/>
          </a:solidFill>
          <a:round/>
          <a:headEnd/>
          <a:tailEnd/>
        </a:ln>
      </xdr:spPr>
    </xdr:sp>
    <xdr:clientData/>
  </xdr:twoCellAnchor>
  <xdr:twoCellAnchor>
    <xdr:from>
      <xdr:col>17</xdr:col>
      <xdr:colOff>0</xdr:colOff>
      <xdr:row>49</xdr:row>
      <xdr:rowOff>83820</xdr:rowOff>
    </xdr:from>
    <xdr:to>
      <xdr:col>17</xdr:col>
      <xdr:colOff>0</xdr:colOff>
      <xdr:row>63</xdr:row>
      <xdr:rowOff>0</xdr:rowOff>
    </xdr:to>
    <xdr:sp macro="" textlink="">
      <xdr:nvSpPr>
        <xdr:cNvPr id="658" name="Line 657"/>
        <xdr:cNvSpPr>
          <a:spLocks noChangeShapeType="1"/>
        </xdr:cNvSpPr>
      </xdr:nvSpPr>
      <xdr:spPr bwMode="auto">
        <a:xfrm>
          <a:off x="9060180" y="4191000"/>
          <a:ext cx="0" cy="1089660"/>
        </a:xfrm>
        <a:prstGeom prst="line">
          <a:avLst/>
        </a:prstGeom>
        <a:noFill/>
        <a:ln w="9525">
          <a:solidFill>
            <a:srgbClr val="000000"/>
          </a:solidFill>
          <a:round/>
          <a:headEnd/>
          <a:tailEnd/>
        </a:ln>
      </xdr:spPr>
    </xdr:sp>
    <xdr:clientData/>
  </xdr:twoCellAnchor>
  <xdr:twoCellAnchor>
    <xdr:from>
      <xdr:col>17</xdr:col>
      <xdr:colOff>0</xdr:colOff>
      <xdr:row>67</xdr:row>
      <xdr:rowOff>83820</xdr:rowOff>
    </xdr:from>
    <xdr:to>
      <xdr:col>17</xdr:col>
      <xdr:colOff>0</xdr:colOff>
      <xdr:row>81</xdr:row>
      <xdr:rowOff>0</xdr:rowOff>
    </xdr:to>
    <xdr:sp macro="" textlink="">
      <xdr:nvSpPr>
        <xdr:cNvPr id="659" name="Line 658"/>
        <xdr:cNvSpPr>
          <a:spLocks noChangeShapeType="1"/>
        </xdr:cNvSpPr>
      </xdr:nvSpPr>
      <xdr:spPr bwMode="auto">
        <a:xfrm>
          <a:off x="9060180" y="5699760"/>
          <a:ext cx="0" cy="1089660"/>
        </a:xfrm>
        <a:prstGeom prst="line">
          <a:avLst/>
        </a:prstGeom>
        <a:noFill/>
        <a:ln w="9525">
          <a:solidFill>
            <a:srgbClr val="000000"/>
          </a:solidFill>
          <a:round/>
          <a:headEnd/>
          <a:tailEnd/>
        </a:ln>
      </xdr:spPr>
    </xdr:sp>
    <xdr:clientData/>
  </xdr:twoCellAnchor>
  <xdr:twoCellAnchor>
    <xdr:from>
      <xdr:col>18</xdr:col>
      <xdr:colOff>106680</xdr:colOff>
      <xdr:row>32</xdr:row>
      <xdr:rowOff>45720</xdr:rowOff>
    </xdr:from>
    <xdr:to>
      <xdr:col>18</xdr:col>
      <xdr:colOff>449580</xdr:colOff>
      <xdr:row>98</xdr:row>
      <xdr:rowOff>45720</xdr:rowOff>
    </xdr:to>
    <xdr:sp macro="" textlink="">
      <xdr:nvSpPr>
        <xdr:cNvPr id="660" name="Freeform 659"/>
        <xdr:cNvSpPr>
          <a:spLocks/>
        </xdr:cNvSpPr>
      </xdr:nvSpPr>
      <xdr:spPr bwMode="auto">
        <a:xfrm flipH="1">
          <a:off x="9624060" y="2727960"/>
          <a:ext cx="342900" cy="5532120"/>
        </a:xfrm>
        <a:custGeom>
          <a:avLst/>
          <a:gdLst>
            <a:gd name="T0" fmla="*/ 0 w 64"/>
            <a:gd name="T1" fmla="*/ 0 h 91"/>
            <a:gd name="T2" fmla="*/ 2147483647 w 64"/>
            <a:gd name="T3" fmla="*/ 0 h 91"/>
            <a:gd name="T4" fmla="*/ 2147483647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18</xdr:col>
      <xdr:colOff>0</xdr:colOff>
      <xdr:row>82</xdr:row>
      <xdr:rowOff>45720</xdr:rowOff>
    </xdr:from>
    <xdr:to>
      <xdr:col>18</xdr:col>
      <xdr:colOff>106680</xdr:colOff>
      <xdr:row>82</xdr:row>
      <xdr:rowOff>45720</xdr:rowOff>
    </xdr:to>
    <xdr:sp macro="" textlink="">
      <xdr:nvSpPr>
        <xdr:cNvPr id="661" name="Line 660"/>
        <xdr:cNvSpPr>
          <a:spLocks noChangeShapeType="1"/>
        </xdr:cNvSpPr>
      </xdr:nvSpPr>
      <xdr:spPr bwMode="auto">
        <a:xfrm flipH="1">
          <a:off x="9517380" y="6918960"/>
          <a:ext cx="106680" cy="0"/>
        </a:xfrm>
        <a:prstGeom prst="line">
          <a:avLst/>
        </a:prstGeom>
        <a:noFill/>
        <a:ln w="9525">
          <a:solidFill>
            <a:srgbClr val="000000"/>
          </a:solidFill>
          <a:round/>
          <a:headEnd/>
          <a:tailEnd/>
        </a:ln>
      </xdr:spPr>
    </xdr:sp>
    <xdr:clientData/>
  </xdr:twoCellAnchor>
  <xdr:twoCellAnchor>
    <xdr:from>
      <xdr:col>21</xdr:col>
      <xdr:colOff>0</xdr:colOff>
      <xdr:row>82</xdr:row>
      <xdr:rowOff>45720</xdr:rowOff>
    </xdr:from>
    <xdr:to>
      <xdr:col>21</xdr:col>
      <xdr:colOff>449580</xdr:colOff>
      <xdr:row>114</xdr:row>
      <xdr:rowOff>38100</xdr:rowOff>
    </xdr:to>
    <xdr:grpSp>
      <xdr:nvGrpSpPr>
        <xdr:cNvPr id="662" name="Group 661"/>
        <xdr:cNvGrpSpPr>
          <a:grpSpLocks/>
        </xdr:cNvGrpSpPr>
      </xdr:nvGrpSpPr>
      <xdr:grpSpPr bwMode="auto">
        <a:xfrm flipH="1">
          <a:off x="10896600" y="7543800"/>
          <a:ext cx="449580" cy="2918460"/>
          <a:chOff x="256" y="29"/>
          <a:chExt cx="60" cy="46"/>
        </a:xfrm>
      </xdr:grpSpPr>
      <xdr:sp macro="" textlink="">
        <xdr:nvSpPr>
          <xdr:cNvPr id="663" name="Freeform 662"/>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664" name="Line 66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21</xdr:col>
      <xdr:colOff>0</xdr:colOff>
      <xdr:row>16</xdr:row>
      <xdr:rowOff>45720</xdr:rowOff>
    </xdr:from>
    <xdr:to>
      <xdr:col>21</xdr:col>
      <xdr:colOff>449580</xdr:colOff>
      <xdr:row>48</xdr:row>
      <xdr:rowOff>38100</xdr:rowOff>
    </xdr:to>
    <xdr:grpSp>
      <xdr:nvGrpSpPr>
        <xdr:cNvPr id="665" name="Group 664"/>
        <xdr:cNvGrpSpPr>
          <a:grpSpLocks/>
        </xdr:cNvGrpSpPr>
      </xdr:nvGrpSpPr>
      <xdr:grpSpPr bwMode="auto">
        <a:xfrm flipH="1">
          <a:off x="10896600" y="1508760"/>
          <a:ext cx="449580" cy="2918460"/>
          <a:chOff x="256" y="29"/>
          <a:chExt cx="60" cy="46"/>
        </a:xfrm>
      </xdr:grpSpPr>
      <xdr:sp macro="" textlink="">
        <xdr:nvSpPr>
          <xdr:cNvPr id="666" name="Freeform 665"/>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667" name="Line 66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106</xdr:row>
      <xdr:rowOff>45720</xdr:rowOff>
    </xdr:from>
    <xdr:to>
      <xdr:col>24</xdr:col>
      <xdr:colOff>449580</xdr:colOff>
      <xdr:row>122</xdr:row>
      <xdr:rowOff>38100</xdr:rowOff>
    </xdr:to>
    <xdr:grpSp>
      <xdr:nvGrpSpPr>
        <xdr:cNvPr id="668" name="Group 667"/>
        <xdr:cNvGrpSpPr>
          <a:grpSpLocks/>
        </xdr:cNvGrpSpPr>
      </xdr:nvGrpSpPr>
      <xdr:grpSpPr bwMode="auto">
        <a:xfrm flipH="1">
          <a:off x="12268200" y="9738360"/>
          <a:ext cx="449580" cy="1455420"/>
          <a:chOff x="256" y="29"/>
          <a:chExt cx="60" cy="46"/>
        </a:xfrm>
      </xdr:grpSpPr>
      <xdr:sp macro="" textlink="">
        <xdr:nvSpPr>
          <xdr:cNvPr id="669" name="Freeform 668"/>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670" name="Line 66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74</xdr:row>
      <xdr:rowOff>45720</xdr:rowOff>
    </xdr:from>
    <xdr:to>
      <xdr:col>24</xdr:col>
      <xdr:colOff>449580</xdr:colOff>
      <xdr:row>90</xdr:row>
      <xdr:rowOff>38100</xdr:rowOff>
    </xdr:to>
    <xdr:grpSp>
      <xdr:nvGrpSpPr>
        <xdr:cNvPr id="671" name="Group 670"/>
        <xdr:cNvGrpSpPr>
          <a:grpSpLocks/>
        </xdr:cNvGrpSpPr>
      </xdr:nvGrpSpPr>
      <xdr:grpSpPr bwMode="auto">
        <a:xfrm flipH="1">
          <a:off x="12268200" y="6812280"/>
          <a:ext cx="449580" cy="1455420"/>
          <a:chOff x="256" y="29"/>
          <a:chExt cx="60" cy="46"/>
        </a:xfrm>
      </xdr:grpSpPr>
      <xdr:sp macro="" textlink="">
        <xdr:nvSpPr>
          <xdr:cNvPr id="672" name="Freeform 671"/>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673" name="Line 67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40</xdr:row>
      <xdr:rowOff>45720</xdr:rowOff>
    </xdr:from>
    <xdr:to>
      <xdr:col>24</xdr:col>
      <xdr:colOff>449580</xdr:colOff>
      <xdr:row>56</xdr:row>
      <xdr:rowOff>38100</xdr:rowOff>
    </xdr:to>
    <xdr:grpSp>
      <xdr:nvGrpSpPr>
        <xdr:cNvPr id="674" name="Group 673"/>
        <xdr:cNvGrpSpPr>
          <a:grpSpLocks/>
        </xdr:cNvGrpSpPr>
      </xdr:nvGrpSpPr>
      <xdr:grpSpPr bwMode="auto">
        <a:xfrm flipH="1">
          <a:off x="12268200" y="3703320"/>
          <a:ext cx="449580" cy="1455420"/>
          <a:chOff x="256" y="29"/>
          <a:chExt cx="60" cy="46"/>
        </a:xfrm>
      </xdr:grpSpPr>
      <xdr:sp macro="" textlink="">
        <xdr:nvSpPr>
          <xdr:cNvPr id="675" name="Freeform 674"/>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676" name="Line 67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8</xdr:row>
      <xdr:rowOff>45720</xdr:rowOff>
    </xdr:from>
    <xdr:to>
      <xdr:col>24</xdr:col>
      <xdr:colOff>449580</xdr:colOff>
      <xdr:row>24</xdr:row>
      <xdr:rowOff>38100</xdr:rowOff>
    </xdr:to>
    <xdr:grpSp>
      <xdr:nvGrpSpPr>
        <xdr:cNvPr id="677" name="Group 676"/>
        <xdr:cNvGrpSpPr>
          <a:grpSpLocks/>
        </xdr:cNvGrpSpPr>
      </xdr:nvGrpSpPr>
      <xdr:grpSpPr bwMode="auto">
        <a:xfrm flipH="1">
          <a:off x="12268200" y="777240"/>
          <a:ext cx="449580" cy="1455420"/>
          <a:chOff x="256" y="29"/>
          <a:chExt cx="60" cy="46"/>
        </a:xfrm>
      </xdr:grpSpPr>
      <xdr:sp macro="" textlink="">
        <xdr:nvSpPr>
          <xdr:cNvPr id="678" name="Freeform 677"/>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679" name="Line 67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8</xdr:row>
      <xdr:rowOff>45720</xdr:rowOff>
    </xdr:from>
    <xdr:to>
      <xdr:col>9</xdr:col>
      <xdr:colOff>449580</xdr:colOff>
      <xdr:row>24</xdr:row>
      <xdr:rowOff>38100</xdr:rowOff>
    </xdr:to>
    <xdr:grpSp>
      <xdr:nvGrpSpPr>
        <xdr:cNvPr id="680" name="Group 679"/>
        <xdr:cNvGrpSpPr>
          <a:grpSpLocks/>
        </xdr:cNvGrpSpPr>
      </xdr:nvGrpSpPr>
      <xdr:grpSpPr bwMode="auto">
        <a:xfrm>
          <a:off x="5410200" y="777240"/>
          <a:ext cx="449580" cy="1455420"/>
          <a:chOff x="256" y="29"/>
          <a:chExt cx="60" cy="46"/>
        </a:xfrm>
      </xdr:grpSpPr>
      <xdr:sp macro="" textlink="">
        <xdr:nvSpPr>
          <xdr:cNvPr id="681" name="Freeform 680"/>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682" name="Line 68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40</xdr:row>
      <xdr:rowOff>45720</xdr:rowOff>
    </xdr:from>
    <xdr:to>
      <xdr:col>9</xdr:col>
      <xdr:colOff>449580</xdr:colOff>
      <xdr:row>56</xdr:row>
      <xdr:rowOff>38100</xdr:rowOff>
    </xdr:to>
    <xdr:grpSp>
      <xdr:nvGrpSpPr>
        <xdr:cNvPr id="683" name="Group 682"/>
        <xdr:cNvGrpSpPr>
          <a:grpSpLocks/>
        </xdr:cNvGrpSpPr>
      </xdr:nvGrpSpPr>
      <xdr:grpSpPr bwMode="auto">
        <a:xfrm>
          <a:off x="5410200" y="3703320"/>
          <a:ext cx="449580" cy="1455420"/>
          <a:chOff x="256" y="29"/>
          <a:chExt cx="60" cy="46"/>
        </a:xfrm>
      </xdr:grpSpPr>
      <xdr:sp macro="" textlink="">
        <xdr:nvSpPr>
          <xdr:cNvPr id="684" name="Freeform 683"/>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685" name="Line 68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16</xdr:row>
      <xdr:rowOff>45720</xdr:rowOff>
    </xdr:from>
    <xdr:to>
      <xdr:col>12</xdr:col>
      <xdr:colOff>449580</xdr:colOff>
      <xdr:row>48</xdr:row>
      <xdr:rowOff>38100</xdr:rowOff>
    </xdr:to>
    <xdr:grpSp>
      <xdr:nvGrpSpPr>
        <xdr:cNvPr id="686" name="Group 685"/>
        <xdr:cNvGrpSpPr>
          <a:grpSpLocks/>
        </xdr:cNvGrpSpPr>
      </xdr:nvGrpSpPr>
      <xdr:grpSpPr bwMode="auto">
        <a:xfrm>
          <a:off x="6781800" y="1508760"/>
          <a:ext cx="449580" cy="2918460"/>
          <a:chOff x="256" y="29"/>
          <a:chExt cx="60" cy="46"/>
        </a:xfrm>
      </xdr:grpSpPr>
      <xdr:sp macro="" textlink="">
        <xdr:nvSpPr>
          <xdr:cNvPr id="687" name="Freeform 686"/>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688" name="Line 68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74</xdr:row>
      <xdr:rowOff>45720</xdr:rowOff>
    </xdr:from>
    <xdr:to>
      <xdr:col>9</xdr:col>
      <xdr:colOff>449580</xdr:colOff>
      <xdr:row>90</xdr:row>
      <xdr:rowOff>38100</xdr:rowOff>
    </xdr:to>
    <xdr:grpSp>
      <xdr:nvGrpSpPr>
        <xdr:cNvPr id="689" name="Group 688"/>
        <xdr:cNvGrpSpPr>
          <a:grpSpLocks/>
        </xdr:cNvGrpSpPr>
      </xdr:nvGrpSpPr>
      <xdr:grpSpPr bwMode="auto">
        <a:xfrm>
          <a:off x="5410200" y="6812280"/>
          <a:ext cx="449580" cy="1455420"/>
          <a:chOff x="256" y="29"/>
          <a:chExt cx="60" cy="46"/>
        </a:xfrm>
      </xdr:grpSpPr>
      <xdr:sp macro="" textlink="">
        <xdr:nvSpPr>
          <xdr:cNvPr id="690" name="Freeform 689"/>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691" name="Line 69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106</xdr:row>
      <xdr:rowOff>45720</xdr:rowOff>
    </xdr:from>
    <xdr:to>
      <xdr:col>9</xdr:col>
      <xdr:colOff>449580</xdr:colOff>
      <xdr:row>122</xdr:row>
      <xdr:rowOff>38100</xdr:rowOff>
    </xdr:to>
    <xdr:grpSp>
      <xdr:nvGrpSpPr>
        <xdr:cNvPr id="692" name="Group 691"/>
        <xdr:cNvGrpSpPr>
          <a:grpSpLocks/>
        </xdr:cNvGrpSpPr>
      </xdr:nvGrpSpPr>
      <xdr:grpSpPr bwMode="auto">
        <a:xfrm>
          <a:off x="5410200" y="9738360"/>
          <a:ext cx="449580" cy="1455420"/>
          <a:chOff x="256" y="29"/>
          <a:chExt cx="60" cy="46"/>
        </a:xfrm>
      </xdr:grpSpPr>
      <xdr:sp macro="" textlink="">
        <xdr:nvSpPr>
          <xdr:cNvPr id="693" name="Freeform 692"/>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694" name="Line 69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82</xdr:row>
      <xdr:rowOff>45720</xdr:rowOff>
    </xdr:from>
    <xdr:to>
      <xdr:col>12</xdr:col>
      <xdr:colOff>449580</xdr:colOff>
      <xdr:row>114</xdr:row>
      <xdr:rowOff>38100</xdr:rowOff>
    </xdr:to>
    <xdr:grpSp>
      <xdr:nvGrpSpPr>
        <xdr:cNvPr id="695" name="Group 694"/>
        <xdr:cNvGrpSpPr>
          <a:grpSpLocks/>
        </xdr:cNvGrpSpPr>
      </xdr:nvGrpSpPr>
      <xdr:grpSpPr bwMode="auto">
        <a:xfrm>
          <a:off x="6781800" y="7543800"/>
          <a:ext cx="449580" cy="2918460"/>
          <a:chOff x="256" y="29"/>
          <a:chExt cx="60" cy="46"/>
        </a:xfrm>
      </xdr:grpSpPr>
      <xdr:sp macro="" textlink="">
        <xdr:nvSpPr>
          <xdr:cNvPr id="696" name="Freeform 695"/>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697" name="Line 69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15</xdr:col>
      <xdr:colOff>0</xdr:colOff>
      <xdr:row>32</xdr:row>
      <xdr:rowOff>45720</xdr:rowOff>
    </xdr:from>
    <xdr:to>
      <xdr:col>15</xdr:col>
      <xdr:colOff>342900</xdr:colOff>
      <xdr:row>98</xdr:row>
      <xdr:rowOff>45720</xdr:rowOff>
    </xdr:to>
    <xdr:sp macro="" textlink="">
      <xdr:nvSpPr>
        <xdr:cNvPr id="698" name="Freeform 697"/>
        <xdr:cNvSpPr>
          <a:spLocks/>
        </xdr:cNvSpPr>
      </xdr:nvSpPr>
      <xdr:spPr bwMode="auto">
        <a:xfrm>
          <a:off x="8145780" y="2727960"/>
          <a:ext cx="342900" cy="5532120"/>
        </a:xfrm>
        <a:custGeom>
          <a:avLst/>
          <a:gdLst>
            <a:gd name="T0" fmla="*/ 0 w 64"/>
            <a:gd name="T1" fmla="*/ 0 h 91"/>
            <a:gd name="T2" fmla="*/ 2147483647 w 64"/>
            <a:gd name="T3" fmla="*/ 0 h 91"/>
            <a:gd name="T4" fmla="*/ 2147483647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15</xdr:col>
      <xdr:colOff>342900</xdr:colOff>
      <xdr:row>48</xdr:row>
      <xdr:rowOff>45720</xdr:rowOff>
    </xdr:from>
    <xdr:to>
      <xdr:col>15</xdr:col>
      <xdr:colOff>449580</xdr:colOff>
      <xdr:row>48</xdr:row>
      <xdr:rowOff>45720</xdr:rowOff>
    </xdr:to>
    <xdr:sp macro="" textlink="">
      <xdr:nvSpPr>
        <xdr:cNvPr id="699" name="Line 698"/>
        <xdr:cNvSpPr>
          <a:spLocks noChangeShapeType="1"/>
        </xdr:cNvSpPr>
      </xdr:nvSpPr>
      <xdr:spPr bwMode="auto">
        <a:xfrm flipH="1">
          <a:off x="8488680" y="4069080"/>
          <a:ext cx="106680" cy="0"/>
        </a:xfrm>
        <a:prstGeom prst="line">
          <a:avLst/>
        </a:prstGeom>
        <a:noFill/>
        <a:ln w="9525">
          <a:solidFill>
            <a:srgbClr val="000000"/>
          </a:solidFill>
          <a:round/>
          <a:headEnd/>
          <a:tailEnd/>
        </a:ln>
      </xdr:spPr>
    </xdr:sp>
    <xdr:clientData/>
  </xdr:twoCellAnchor>
  <xdr:twoCellAnchor>
    <xdr:from>
      <xdr:col>17</xdr:col>
      <xdr:colOff>0</xdr:colOff>
      <xdr:row>49</xdr:row>
      <xdr:rowOff>83820</xdr:rowOff>
    </xdr:from>
    <xdr:to>
      <xdr:col>17</xdr:col>
      <xdr:colOff>0</xdr:colOff>
      <xdr:row>63</xdr:row>
      <xdr:rowOff>0</xdr:rowOff>
    </xdr:to>
    <xdr:sp macro="" textlink="">
      <xdr:nvSpPr>
        <xdr:cNvPr id="700" name="Line 699"/>
        <xdr:cNvSpPr>
          <a:spLocks noChangeShapeType="1"/>
        </xdr:cNvSpPr>
      </xdr:nvSpPr>
      <xdr:spPr bwMode="auto">
        <a:xfrm>
          <a:off x="9060180" y="4191000"/>
          <a:ext cx="0" cy="1089660"/>
        </a:xfrm>
        <a:prstGeom prst="line">
          <a:avLst/>
        </a:prstGeom>
        <a:noFill/>
        <a:ln w="9525">
          <a:solidFill>
            <a:srgbClr val="000000"/>
          </a:solidFill>
          <a:round/>
          <a:headEnd/>
          <a:tailEnd/>
        </a:ln>
      </xdr:spPr>
    </xdr:sp>
    <xdr:clientData/>
  </xdr:twoCellAnchor>
  <xdr:twoCellAnchor>
    <xdr:from>
      <xdr:col>17</xdr:col>
      <xdr:colOff>0</xdr:colOff>
      <xdr:row>67</xdr:row>
      <xdr:rowOff>83820</xdr:rowOff>
    </xdr:from>
    <xdr:to>
      <xdr:col>17</xdr:col>
      <xdr:colOff>0</xdr:colOff>
      <xdr:row>81</xdr:row>
      <xdr:rowOff>0</xdr:rowOff>
    </xdr:to>
    <xdr:sp macro="" textlink="">
      <xdr:nvSpPr>
        <xdr:cNvPr id="701" name="Line 700"/>
        <xdr:cNvSpPr>
          <a:spLocks noChangeShapeType="1"/>
        </xdr:cNvSpPr>
      </xdr:nvSpPr>
      <xdr:spPr bwMode="auto">
        <a:xfrm>
          <a:off x="9060180" y="5699760"/>
          <a:ext cx="0" cy="1089660"/>
        </a:xfrm>
        <a:prstGeom prst="line">
          <a:avLst/>
        </a:prstGeom>
        <a:noFill/>
        <a:ln w="9525">
          <a:solidFill>
            <a:srgbClr val="000000"/>
          </a:solidFill>
          <a:round/>
          <a:headEnd/>
          <a:tailEnd/>
        </a:ln>
      </xdr:spPr>
    </xdr:sp>
    <xdr:clientData/>
  </xdr:twoCellAnchor>
  <xdr:twoCellAnchor>
    <xdr:from>
      <xdr:col>18</xdr:col>
      <xdr:colOff>106680</xdr:colOff>
      <xdr:row>32</xdr:row>
      <xdr:rowOff>45720</xdr:rowOff>
    </xdr:from>
    <xdr:to>
      <xdr:col>18</xdr:col>
      <xdr:colOff>449580</xdr:colOff>
      <xdr:row>98</xdr:row>
      <xdr:rowOff>45720</xdr:rowOff>
    </xdr:to>
    <xdr:sp macro="" textlink="">
      <xdr:nvSpPr>
        <xdr:cNvPr id="702" name="Freeform 701"/>
        <xdr:cNvSpPr>
          <a:spLocks/>
        </xdr:cNvSpPr>
      </xdr:nvSpPr>
      <xdr:spPr bwMode="auto">
        <a:xfrm flipH="1">
          <a:off x="9624060" y="2727960"/>
          <a:ext cx="342900" cy="5532120"/>
        </a:xfrm>
        <a:custGeom>
          <a:avLst/>
          <a:gdLst>
            <a:gd name="T0" fmla="*/ 0 w 64"/>
            <a:gd name="T1" fmla="*/ 0 h 91"/>
            <a:gd name="T2" fmla="*/ 2147483647 w 64"/>
            <a:gd name="T3" fmla="*/ 0 h 91"/>
            <a:gd name="T4" fmla="*/ 2147483647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18</xdr:col>
      <xdr:colOff>0</xdr:colOff>
      <xdr:row>82</xdr:row>
      <xdr:rowOff>45720</xdr:rowOff>
    </xdr:from>
    <xdr:to>
      <xdr:col>18</xdr:col>
      <xdr:colOff>106680</xdr:colOff>
      <xdr:row>82</xdr:row>
      <xdr:rowOff>45720</xdr:rowOff>
    </xdr:to>
    <xdr:sp macro="" textlink="">
      <xdr:nvSpPr>
        <xdr:cNvPr id="703" name="Line 702"/>
        <xdr:cNvSpPr>
          <a:spLocks noChangeShapeType="1"/>
        </xdr:cNvSpPr>
      </xdr:nvSpPr>
      <xdr:spPr bwMode="auto">
        <a:xfrm flipH="1">
          <a:off x="9517380" y="6918960"/>
          <a:ext cx="106680" cy="0"/>
        </a:xfrm>
        <a:prstGeom prst="line">
          <a:avLst/>
        </a:prstGeom>
        <a:noFill/>
        <a:ln w="9525">
          <a:solidFill>
            <a:srgbClr val="000000"/>
          </a:solidFill>
          <a:round/>
          <a:headEnd/>
          <a:tailEnd/>
        </a:ln>
      </xdr:spPr>
    </xdr:sp>
    <xdr:clientData/>
  </xdr:twoCellAnchor>
  <xdr:twoCellAnchor>
    <xdr:from>
      <xdr:col>21</xdr:col>
      <xdr:colOff>0</xdr:colOff>
      <xdr:row>82</xdr:row>
      <xdr:rowOff>45720</xdr:rowOff>
    </xdr:from>
    <xdr:to>
      <xdr:col>21</xdr:col>
      <xdr:colOff>449580</xdr:colOff>
      <xdr:row>114</xdr:row>
      <xdr:rowOff>38100</xdr:rowOff>
    </xdr:to>
    <xdr:grpSp>
      <xdr:nvGrpSpPr>
        <xdr:cNvPr id="704" name="Group 703"/>
        <xdr:cNvGrpSpPr>
          <a:grpSpLocks/>
        </xdr:cNvGrpSpPr>
      </xdr:nvGrpSpPr>
      <xdr:grpSpPr bwMode="auto">
        <a:xfrm flipH="1">
          <a:off x="10896600" y="7543800"/>
          <a:ext cx="449580" cy="2918460"/>
          <a:chOff x="256" y="29"/>
          <a:chExt cx="60" cy="46"/>
        </a:xfrm>
      </xdr:grpSpPr>
      <xdr:sp macro="" textlink="">
        <xdr:nvSpPr>
          <xdr:cNvPr id="705" name="Freeform 704"/>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706" name="Line 70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21</xdr:col>
      <xdr:colOff>0</xdr:colOff>
      <xdr:row>16</xdr:row>
      <xdr:rowOff>45720</xdr:rowOff>
    </xdr:from>
    <xdr:to>
      <xdr:col>21</xdr:col>
      <xdr:colOff>449580</xdr:colOff>
      <xdr:row>48</xdr:row>
      <xdr:rowOff>38100</xdr:rowOff>
    </xdr:to>
    <xdr:grpSp>
      <xdr:nvGrpSpPr>
        <xdr:cNvPr id="707" name="Group 706"/>
        <xdr:cNvGrpSpPr>
          <a:grpSpLocks/>
        </xdr:cNvGrpSpPr>
      </xdr:nvGrpSpPr>
      <xdr:grpSpPr bwMode="auto">
        <a:xfrm flipH="1">
          <a:off x="10896600" y="1508760"/>
          <a:ext cx="449580" cy="2918460"/>
          <a:chOff x="256" y="29"/>
          <a:chExt cx="60" cy="46"/>
        </a:xfrm>
      </xdr:grpSpPr>
      <xdr:sp macro="" textlink="">
        <xdr:nvSpPr>
          <xdr:cNvPr id="708" name="Freeform 707"/>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709" name="Line 70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106</xdr:row>
      <xdr:rowOff>45720</xdr:rowOff>
    </xdr:from>
    <xdr:to>
      <xdr:col>24</xdr:col>
      <xdr:colOff>449580</xdr:colOff>
      <xdr:row>122</xdr:row>
      <xdr:rowOff>38100</xdr:rowOff>
    </xdr:to>
    <xdr:grpSp>
      <xdr:nvGrpSpPr>
        <xdr:cNvPr id="710" name="Group 709"/>
        <xdr:cNvGrpSpPr>
          <a:grpSpLocks/>
        </xdr:cNvGrpSpPr>
      </xdr:nvGrpSpPr>
      <xdr:grpSpPr bwMode="auto">
        <a:xfrm flipH="1">
          <a:off x="12268200" y="9738360"/>
          <a:ext cx="449580" cy="1455420"/>
          <a:chOff x="256" y="29"/>
          <a:chExt cx="60" cy="46"/>
        </a:xfrm>
      </xdr:grpSpPr>
      <xdr:sp macro="" textlink="">
        <xdr:nvSpPr>
          <xdr:cNvPr id="711" name="Freeform 710"/>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712" name="Line 71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74</xdr:row>
      <xdr:rowOff>45720</xdr:rowOff>
    </xdr:from>
    <xdr:to>
      <xdr:col>24</xdr:col>
      <xdr:colOff>449580</xdr:colOff>
      <xdr:row>90</xdr:row>
      <xdr:rowOff>38100</xdr:rowOff>
    </xdr:to>
    <xdr:grpSp>
      <xdr:nvGrpSpPr>
        <xdr:cNvPr id="713" name="Group 712"/>
        <xdr:cNvGrpSpPr>
          <a:grpSpLocks/>
        </xdr:cNvGrpSpPr>
      </xdr:nvGrpSpPr>
      <xdr:grpSpPr bwMode="auto">
        <a:xfrm flipH="1">
          <a:off x="12268200" y="6812280"/>
          <a:ext cx="449580" cy="1455420"/>
          <a:chOff x="256" y="29"/>
          <a:chExt cx="60" cy="46"/>
        </a:xfrm>
      </xdr:grpSpPr>
      <xdr:sp macro="" textlink="">
        <xdr:nvSpPr>
          <xdr:cNvPr id="714" name="Freeform 713"/>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715" name="Line 71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40</xdr:row>
      <xdr:rowOff>45720</xdr:rowOff>
    </xdr:from>
    <xdr:to>
      <xdr:col>24</xdr:col>
      <xdr:colOff>449580</xdr:colOff>
      <xdr:row>56</xdr:row>
      <xdr:rowOff>38100</xdr:rowOff>
    </xdr:to>
    <xdr:grpSp>
      <xdr:nvGrpSpPr>
        <xdr:cNvPr id="716" name="Group 715"/>
        <xdr:cNvGrpSpPr>
          <a:grpSpLocks/>
        </xdr:cNvGrpSpPr>
      </xdr:nvGrpSpPr>
      <xdr:grpSpPr bwMode="auto">
        <a:xfrm flipH="1">
          <a:off x="12268200" y="3703320"/>
          <a:ext cx="449580" cy="1455420"/>
          <a:chOff x="256" y="29"/>
          <a:chExt cx="60" cy="46"/>
        </a:xfrm>
      </xdr:grpSpPr>
      <xdr:sp macro="" textlink="">
        <xdr:nvSpPr>
          <xdr:cNvPr id="717" name="Freeform 716"/>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718" name="Line 71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8</xdr:row>
      <xdr:rowOff>45720</xdr:rowOff>
    </xdr:from>
    <xdr:to>
      <xdr:col>24</xdr:col>
      <xdr:colOff>449580</xdr:colOff>
      <xdr:row>24</xdr:row>
      <xdr:rowOff>38100</xdr:rowOff>
    </xdr:to>
    <xdr:grpSp>
      <xdr:nvGrpSpPr>
        <xdr:cNvPr id="719" name="Group 718"/>
        <xdr:cNvGrpSpPr>
          <a:grpSpLocks/>
        </xdr:cNvGrpSpPr>
      </xdr:nvGrpSpPr>
      <xdr:grpSpPr bwMode="auto">
        <a:xfrm flipH="1">
          <a:off x="12268200" y="777240"/>
          <a:ext cx="449580" cy="1455420"/>
          <a:chOff x="256" y="29"/>
          <a:chExt cx="60" cy="46"/>
        </a:xfrm>
      </xdr:grpSpPr>
      <xdr:sp macro="" textlink="">
        <xdr:nvSpPr>
          <xdr:cNvPr id="720" name="Freeform 719"/>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721" name="Line 72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8</xdr:row>
      <xdr:rowOff>45720</xdr:rowOff>
    </xdr:from>
    <xdr:to>
      <xdr:col>9</xdr:col>
      <xdr:colOff>449580</xdr:colOff>
      <xdr:row>24</xdr:row>
      <xdr:rowOff>38100</xdr:rowOff>
    </xdr:to>
    <xdr:grpSp>
      <xdr:nvGrpSpPr>
        <xdr:cNvPr id="722" name="Group 721"/>
        <xdr:cNvGrpSpPr>
          <a:grpSpLocks/>
        </xdr:cNvGrpSpPr>
      </xdr:nvGrpSpPr>
      <xdr:grpSpPr bwMode="auto">
        <a:xfrm>
          <a:off x="5410200" y="777240"/>
          <a:ext cx="449580" cy="1455420"/>
          <a:chOff x="256" y="29"/>
          <a:chExt cx="60" cy="46"/>
        </a:xfrm>
      </xdr:grpSpPr>
      <xdr:sp macro="" textlink="">
        <xdr:nvSpPr>
          <xdr:cNvPr id="723" name="Freeform 722"/>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724" name="Line 72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40</xdr:row>
      <xdr:rowOff>45720</xdr:rowOff>
    </xdr:from>
    <xdr:to>
      <xdr:col>9</xdr:col>
      <xdr:colOff>449580</xdr:colOff>
      <xdr:row>56</xdr:row>
      <xdr:rowOff>38100</xdr:rowOff>
    </xdr:to>
    <xdr:grpSp>
      <xdr:nvGrpSpPr>
        <xdr:cNvPr id="725" name="Group 724"/>
        <xdr:cNvGrpSpPr>
          <a:grpSpLocks/>
        </xdr:cNvGrpSpPr>
      </xdr:nvGrpSpPr>
      <xdr:grpSpPr bwMode="auto">
        <a:xfrm>
          <a:off x="5410200" y="3703320"/>
          <a:ext cx="449580" cy="1455420"/>
          <a:chOff x="256" y="29"/>
          <a:chExt cx="60" cy="46"/>
        </a:xfrm>
      </xdr:grpSpPr>
      <xdr:sp macro="" textlink="">
        <xdr:nvSpPr>
          <xdr:cNvPr id="726" name="Freeform 725"/>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727" name="Line 72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16</xdr:row>
      <xdr:rowOff>45720</xdr:rowOff>
    </xdr:from>
    <xdr:to>
      <xdr:col>12</xdr:col>
      <xdr:colOff>449580</xdr:colOff>
      <xdr:row>48</xdr:row>
      <xdr:rowOff>38100</xdr:rowOff>
    </xdr:to>
    <xdr:grpSp>
      <xdr:nvGrpSpPr>
        <xdr:cNvPr id="728" name="Group 727"/>
        <xdr:cNvGrpSpPr>
          <a:grpSpLocks/>
        </xdr:cNvGrpSpPr>
      </xdr:nvGrpSpPr>
      <xdr:grpSpPr bwMode="auto">
        <a:xfrm>
          <a:off x="6781800" y="1508760"/>
          <a:ext cx="449580" cy="2918460"/>
          <a:chOff x="256" y="29"/>
          <a:chExt cx="60" cy="46"/>
        </a:xfrm>
      </xdr:grpSpPr>
      <xdr:sp macro="" textlink="">
        <xdr:nvSpPr>
          <xdr:cNvPr id="729" name="Freeform 728"/>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730" name="Line 72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74</xdr:row>
      <xdr:rowOff>45720</xdr:rowOff>
    </xdr:from>
    <xdr:to>
      <xdr:col>9</xdr:col>
      <xdr:colOff>449580</xdr:colOff>
      <xdr:row>90</xdr:row>
      <xdr:rowOff>38100</xdr:rowOff>
    </xdr:to>
    <xdr:grpSp>
      <xdr:nvGrpSpPr>
        <xdr:cNvPr id="731" name="Group 730"/>
        <xdr:cNvGrpSpPr>
          <a:grpSpLocks/>
        </xdr:cNvGrpSpPr>
      </xdr:nvGrpSpPr>
      <xdr:grpSpPr bwMode="auto">
        <a:xfrm>
          <a:off x="5410200" y="6812280"/>
          <a:ext cx="449580" cy="1455420"/>
          <a:chOff x="256" y="29"/>
          <a:chExt cx="60" cy="46"/>
        </a:xfrm>
      </xdr:grpSpPr>
      <xdr:sp macro="" textlink="">
        <xdr:nvSpPr>
          <xdr:cNvPr id="732" name="Freeform 731"/>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733" name="Line 73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106</xdr:row>
      <xdr:rowOff>45720</xdr:rowOff>
    </xdr:from>
    <xdr:to>
      <xdr:col>9</xdr:col>
      <xdr:colOff>449580</xdr:colOff>
      <xdr:row>122</xdr:row>
      <xdr:rowOff>38100</xdr:rowOff>
    </xdr:to>
    <xdr:grpSp>
      <xdr:nvGrpSpPr>
        <xdr:cNvPr id="734" name="Group 733"/>
        <xdr:cNvGrpSpPr>
          <a:grpSpLocks/>
        </xdr:cNvGrpSpPr>
      </xdr:nvGrpSpPr>
      <xdr:grpSpPr bwMode="auto">
        <a:xfrm>
          <a:off x="5410200" y="9738360"/>
          <a:ext cx="449580" cy="1455420"/>
          <a:chOff x="256" y="29"/>
          <a:chExt cx="60" cy="46"/>
        </a:xfrm>
      </xdr:grpSpPr>
      <xdr:sp macro="" textlink="">
        <xdr:nvSpPr>
          <xdr:cNvPr id="735" name="Freeform 734"/>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736" name="Line 73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82</xdr:row>
      <xdr:rowOff>45720</xdr:rowOff>
    </xdr:from>
    <xdr:to>
      <xdr:col>12</xdr:col>
      <xdr:colOff>449580</xdr:colOff>
      <xdr:row>114</xdr:row>
      <xdr:rowOff>38100</xdr:rowOff>
    </xdr:to>
    <xdr:grpSp>
      <xdr:nvGrpSpPr>
        <xdr:cNvPr id="737" name="Group 736"/>
        <xdr:cNvGrpSpPr>
          <a:grpSpLocks/>
        </xdr:cNvGrpSpPr>
      </xdr:nvGrpSpPr>
      <xdr:grpSpPr bwMode="auto">
        <a:xfrm>
          <a:off x="6781800" y="7543800"/>
          <a:ext cx="449580" cy="2918460"/>
          <a:chOff x="256" y="29"/>
          <a:chExt cx="60" cy="46"/>
        </a:xfrm>
      </xdr:grpSpPr>
      <xdr:sp macro="" textlink="">
        <xdr:nvSpPr>
          <xdr:cNvPr id="738" name="Freeform 737"/>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739" name="Line 73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15</xdr:col>
      <xdr:colOff>0</xdr:colOff>
      <xdr:row>32</xdr:row>
      <xdr:rowOff>45720</xdr:rowOff>
    </xdr:from>
    <xdr:to>
      <xdr:col>15</xdr:col>
      <xdr:colOff>342900</xdr:colOff>
      <xdr:row>98</xdr:row>
      <xdr:rowOff>45720</xdr:rowOff>
    </xdr:to>
    <xdr:sp macro="" textlink="">
      <xdr:nvSpPr>
        <xdr:cNvPr id="740" name="Freeform 739"/>
        <xdr:cNvSpPr>
          <a:spLocks/>
        </xdr:cNvSpPr>
      </xdr:nvSpPr>
      <xdr:spPr bwMode="auto">
        <a:xfrm>
          <a:off x="8145780" y="2727960"/>
          <a:ext cx="342900" cy="5532120"/>
        </a:xfrm>
        <a:custGeom>
          <a:avLst/>
          <a:gdLst>
            <a:gd name="T0" fmla="*/ 0 w 64"/>
            <a:gd name="T1" fmla="*/ 0 h 91"/>
            <a:gd name="T2" fmla="*/ 2147483647 w 64"/>
            <a:gd name="T3" fmla="*/ 0 h 91"/>
            <a:gd name="T4" fmla="*/ 2147483647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15</xdr:col>
      <xdr:colOff>342900</xdr:colOff>
      <xdr:row>48</xdr:row>
      <xdr:rowOff>45720</xdr:rowOff>
    </xdr:from>
    <xdr:to>
      <xdr:col>15</xdr:col>
      <xdr:colOff>449580</xdr:colOff>
      <xdr:row>48</xdr:row>
      <xdr:rowOff>45720</xdr:rowOff>
    </xdr:to>
    <xdr:sp macro="" textlink="">
      <xdr:nvSpPr>
        <xdr:cNvPr id="741" name="Line 740"/>
        <xdr:cNvSpPr>
          <a:spLocks noChangeShapeType="1"/>
        </xdr:cNvSpPr>
      </xdr:nvSpPr>
      <xdr:spPr bwMode="auto">
        <a:xfrm flipH="1">
          <a:off x="8488680" y="4069080"/>
          <a:ext cx="106680" cy="0"/>
        </a:xfrm>
        <a:prstGeom prst="line">
          <a:avLst/>
        </a:prstGeom>
        <a:noFill/>
        <a:ln w="9525">
          <a:solidFill>
            <a:srgbClr val="000000"/>
          </a:solidFill>
          <a:round/>
          <a:headEnd/>
          <a:tailEnd/>
        </a:ln>
      </xdr:spPr>
    </xdr:sp>
    <xdr:clientData/>
  </xdr:twoCellAnchor>
  <xdr:twoCellAnchor>
    <xdr:from>
      <xdr:col>17</xdr:col>
      <xdr:colOff>0</xdr:colOff>
      <xdr:row>49</xdr:row>
      <xdr:rowOff>83820</xdr:rowOff>
    </xdr:from>
    <xdr:to>
      <xdr:col>17</xdr:col>
      <xdr:colOff>0</xdr:colOff>
      <xdr:row>63</xdr:row>
      <xdr:rowOff>0</xdr:rowOff>
    </xdr:to>
    <xdr:sp macro="" textlink="">
      <xdr:nvSpPr>
        <xdr:cNvPr id="742" name="Line 741"/>
        <xdr:cNvSpPr>
          <a:spLocks noChangeShapeType="1"/>
        </xdr:cNvSpPr>
      </xdr:nvSpPr>
      <xdr:spPr bwMode="auto">
        <a:xfrm>
          <a:off x="9060180" y="4191000"/>
          <a:ext cx="0" cy="1089660"/>
        </a:xfrm>
        <a:prstGeom prst="line">
          <a:avLst/>
        </a:prstGeom>
        <a:noFill/>
        <a:ln w="9525">
          <a:solidFill>
            <a:srgbClr val="000000"/>
          </a:solidFill>
          <a:round/>
          <a:headEnd/>
          <a:tailEnd/>
        </a:ln>
      </xdr:spPr>
    </xdr:sp>
    <xdr:clientData/>
  </xdr:twoCellAnchor>
  <xdr:twoCellAnchor>
    <xdr:from>
      <xdr:col>17</xdr:col>
      <xdr:colOff>0</xdr:colOff>
      <xdr:row>67</xdr:row>
      <xdr:rowOff>83820</xdr:rowOff>
    </xdr:from>
    <xdr:to>
      <xdr:col>17</xdr:col>
      <xdr:colOff>0</xdr:colOff>
      <xdr:row>81</xdr:row>
      <xdr:rowOff>0</xdr:rowOff>
    </xdr:to>
    <xdr:sp macro="" textlink="">
      <xdr:nvSpPr>
        <xdr:cNvPr id="743" name="Line 742"/>
        <xdr:cNvSpPr>
          <a:spLocks noChangeShapeType="1"/>
        </xdr:cNvSpPr>
      </xdr:nvSpPr>
      <xdr:spPr bwMode="auto">
        <a:xfrm>
          <a:off x="9060180" y="5699760"/>
          <a:ext cx="0" cy="1089660"/>
        </a:xfrm>
        <a:prstGeom prst="line">
          <a:avLst/>
        </a:prstGeom>
        <a:noFill/>
        <a:ln w="9525">
          <a:solidFill>
            <a:srgbClr val="000000"/>
          </a:solidFill>
          <a:round/>
          <a:headEnd/>
          <a:tailEnd/>
        </a:ln>
      </xdr:spPr>
    </xdr:sp>
    <xdr:clientData/>
  </xdr:twoCellAnchor>
  <xdr:twoCellAnchor>
    <xdr:from>
      <xdr:col>18</xdr:col>
      <xdr:colOff>106680</xdr:colOff>
      <xdr:row>32</xdr:row>
      <xdr:rowOff>45720</xdr:rowOff>
    </xdr:from>
    <xdr:to>
      <xdr:col>18</xdr:col>
      <xdr:colOff>449580</xdr:colOff>
      <xdr:row>98</xdr:row>
      <xdr:rowOff>45720</xdr:rowOff>
    </xdr:to>
    <xdr:sp macro="" textlink="">
      <xdr:nvSpPr>
        <xdr:cNvPr id="744" name="Freeform 743"/>
        <xdr:cNvSpPr>
          <a:spLocks/>
        </xdr:cNvSpPr>
      </xdr:nvSpPr>
      <xdr:spPr bwMode="auto">
        <a:xfrm flipH="1">
          <a:off x="9624060" y="2727960"/>
          <a:ext cx="342900" cy="5532120"/>
        </a:xfrm>
        <a:custGeom>
          <a:avLst/>
          <a:gdLst>
            <a:gd name="T0" fmla="*/ 0 w 64"/>
            <a:gd name="T1" fmla="*/ 0 h 91"/>
            <a:gd name="T2" fmla="*/ 2147483647 w 64"/>
            <a:gd name="T3" fmla="*/ 0 h 91"/>
            <a:gd name="T4" fmla="*/ 2147483647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18</xdr:col>
      <xdr:colOff>0</xdr:colOff>
      <xdr:row>82</xdr:row>
      <xdr:rowOff>45720</xdr:rowOff>
    </xdr:from>
    <xdr:to>
      <xdr:col>18</xdr:col>
      <xdr:colOff>106680</xdr:colOff>
      <xdr:row>82</xdr:row>
      <xdr:rowOff>45720</xdr:rowOff>
    </xdr:to>
    <xdr:sp macro="" textlink="">
      <xdr:nvSpPr>
        <xdr:cNvPr id="745" name="Line 744"/>
        <xdr:cNvSpPr>
          <a:spLocks noChangeShapeType="1"/>
        </xdr:cNvSpPr>
      </xdr:nvSpPr>
      <xdr:spPr bwMode="auto">
        <a:xfrm flipH="1">
          <a:off x="9517380" y="6918960"/>
          <a:ext cx="106680" cy="0"/>
        </a:xfrm>
        <a:prstGeom prst="line">
          <a:avLst/>
        </a:prstGeom>
        <a:noFill/>
        <a:ln w="9525">
          <a:solidFill>
            <a:srgbClr val="000000"/>
          </a:solidFill>
          <a:round/>
          <a:headEnd/>
          <a:tailEnd/>
        </a:ln>
      </xdr:spPr>
    </xdr:sp>
    <xdr:clientData/>
  </xdr:twoCellAnchor>
  <xdr:twoCellAnchor>
    <xdr:from>
      <xdr:col>21</xdr:col>
      <xdr:colOff>0</xdr:colOff>
      <xdr:row>82</xdr:row>
      <xdr:rowOff>45720</xdr:rowOff>
    </xdr:from>
    <xdr:to>
      <xdr:col>21</xdr:col>
      <xdr:colOff>449580</xdr:colOff>
      <xdr:row>114</xdr:row>
      <xdr:rowOff>38100</xdr:rowOff>
    </xdr:to>
    <xdr:grpSp>
      <xdr:nvGrpSpPr>
        <xdr:cNvPr id="746" name="Group 745"/>
        <xdr:cNvGrpSpPr>
          <a:grpSpLocks/>
        </xdr:cNvGrpSpPr>
      </xdr:nvGrpSpPr>
      <xdr:grpSpPr bwMode="auto">
        <a:xfrm flipH="1">
          <a:off x="10896600" y="7543800"/>
          <a:ext cx="449580" cy="2918460"/>
          <a:chOff x="256" y="29"/>
          <a:chExt cx="60" cy="46"/>
        </a:xfrm>
      </xdr:grpSpPr>
      <xdr:sp macro="" textlink="">
        <xdr:nvSpPr>
          <xdr:cNvPr id="747" name="Freeform 746"/>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748" name="Line 74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21</xdr:col>
      <xdr:colOff>0</xdr:colOff>
      <xdr:row>16</xdr:row>
      <xdr:rowOff>45720</xdr:rowOff>
    </xdr:from>
    <xdr:to>
      <xdr:col>21</xdr:col>
      <xdr:colOff>449580</xdr:colOff>
      <xdr:row>48</xdr:row>
      <xdr:rowOff>38100</xdr:rowOff>
    </xdr:to>
    <xdr:grpSp>
      <xdr:nvGrpSpPr>
        <xdr:cNvPr id="749" name="Group 748"/>
        <xdr:cNvGrpSpPr>
          <a:grpSpLocks/>
        </xdr:cNvGrpSpPr>
      </xdr:nvGrpSpPr>
      <xdr:grpSpPr bwMode="auto">
        <a:xfrm flipH="1">
          <a:off x="10896600" y="1508760"/>
          <a:ext cx="449580" cy="2918460"/>
          <a:chOff x="256" y="29"/>
          <a:chExt cx="60" cy="46"/>
        </a:xfrm>
      </xdr:grpSpPr>
      <xdr:sp macro="" textlink="">
        <xdr:nvSpPr>
          <xdr:cNvPr id="750" name="Freeform 749"/>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751" name="Line 75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106</xdr:row>
      <xdr:rowOff>45720</xdr:rowOff>
    </xdr:from>
    <xdr:to>
      <xdr:col>24</xdr:col>
      <xdr:colOff>449580</xdr:colOff>
      <xdr:row>122</xdr:row>
      <xdr:rowOff>38100</xdr:rowOff>
    </xdr:to>
    <xdr:grpSp>
      <xdr:nvGrpSpPr>
        <xdr:cNvPr id="752" name="Group 751"/>
        <xdr:cNvGrpSpPr>
          <a:grpSpLocks/>
        </xdr:cNvGrpSpPr>
      </xdr:nvGrpSpPr>
      <xdr:grpSpPr bwMode="auto">
        <a:xfrm flipH="1">
          <a:off x="12268200" y="9738360"/>
          <a:ext cx="449580" cy="1455420"/>
          <a:chOff x="256" y="29"/>
          <a:chExt cx="60" cy="46"/>
        </a:xfrm>
      </xdr:grpSpPr>
      <xdr:sp macro="" textlink="">
        <xdr:nvSpPr>
          <xdr:cNvPr id="753" name="Freeform 752"/>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754" name="Line 75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74</xdr:row>
      <xdr:rowOff>45720</xdr:rowOff>
    </xdr:from>
    <xdr:to>
      <xdr:col>24</xdr:col>
      <xdr:colOff>449580</xdr:colOff>
      <xdr:row>90</xdr:row>
      <xdr:rowOff>38100</xdr:rowOff>
    </xdr:to>
    <xdr:grpSp>
      <xdr:nvGrpSpPr>
        <xdr:cNvPr id="755" name="Group 754"/>
        <xdr:cNvGrpSpPr>
          <a:grpSpLocks/>
        </xdr:cNvGrpSpPr>
      </xdr:nvGrpSpPr>
      <xdr:grpSpPr bwMode="auto">
        <a:xfrm flipH="1">
          <a:off x="12268200" y="6812280"/>
          <a:ext cx="449580" cy="1455420"/>
          <a:chOff x="256" y="29"/>
          <a:chExt cx="60" cy="46"/>
        </a:xfrm>
      </xdr:grpSpPr>
      <xdr:sp macro="" textlink="">
        <xdr:nvSpPr>
          <xdr:cNvPr id="756" name="Freeform 755"/>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757" name="Line 75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40</xdr:row>
      <xdr:rowOff>45720</xdr:rowOff>
    </xdr:from>
    <xdr:to>
      <xdr:col>24</xdr:col>
      <xdr:colOff>449580</xdr:colOff>
      <xdr:row>56</xdr:row>
      <xdr:rowOff>38100</xdr:rowOff>
    </xdr:to>
    <xdr:grpSp>
      <xdr:nvGrpSpPr>
        <xdr:cNvPr id="758" name="Group 757"/>
        <xdr:cNvGrpSpPr>
          <a:grpSpLocks/>
        </xdr:cNvGrpSpPr>
      </xdr:nvGrpSpPr>
      <xdr:grpSpPr bwMode="auto">
        <a:xfrm flipH="1">
          <a:off x="12268200" y="3703320"/>
          <a:ext cx="449580" cy="1455420"/>
          <a:chOff x="256" y="29"/>
          <a:chExt cx="60" cy="46"/>
        </a:xfrm>
      </xdr:grpSpPr>
      <xdr:sp macro="" textlink="">
        <xdr:nvSpPr>
          <xdr:cNvPr id="759" name="Freeform 758"/>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760" name="Line 75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8</xdr:row>
      <xdr:rowOff>45720</xdr:rowOff>
    </xdr:from>
    <xdr:to>
      <xdr:col>24</xdr:col>
      <xdr:colOff>449580</xdr:colOff>
      <xdr:row>24</xdr:row>
      <xdr:rowOff>38100</xdr:rowOff>
    </xdr:to>
    <xdr:grpSp>
      <xdr:nvGrpSpPr>
        <xdr:cNvPr id="761" name="Group 760"/>
        <xdr:cNvGrpSpPr>
          <a:grpSpLocks/>
        </xdr:cNvGrpSpPr>
      </xdr:nvGrpSpPr>
      <xdr:grpSpPr bwMode="auto">
        <a:xfrm flipH="1">
          <a:off x="12268200" y="777240"/>
          <a:ext cx="449580" cy="1455420"/>
          <a:chOff x="256" y="29"/>
          <a:chExt cx="60" cy="46"/>
        </a:xfrm>
      </xdr:grpSpPr>
      <xdr:sp macro="" textlink="">
        <xdr:nvSpPr>
          <xdr:cNvPr id="762" name="Freeform 761"/>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763" name="Line 76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8</xdr:row>
      <xdr:rowOff>45720</xdr:rowOff>
    </xdr:from>
    <xdr:to>
      <xdr:col>9</xdr:col>
      <xdr:colOff>449580</xdr:colOff>
      <xdr:row>24</xdr:row>
      <xdr:rowOff>38100</xdr:rowOff>
    </xdr:to>
    <xdr:grpSp>
      <xdr:nvGrpSpPr>
        <xdr:cNvPr id="764" name="Group 763"/>
        <xdr:cNvGrpSpPr>
          <a:grpSpLocks/>
        </xdr:cNvGrpSpPr>
      </xdr:nvGrpSpPr>
      <xdr:grpSpPr bwMode="auto">
        <a:xfrm>
          <a:off x="5410200" y="777240"/>
          <a:ext cx="449580" cy="1455420"/>
          <a:chOff x="256" y="29"/>
          <a:chExt cx="60" cy="46"/>
        </a:xfrm>
      </xdr:grpSpPr>
      <xdr:sp macro="" textlink="">
        <xdr:nvSpPr>
          <xdr:cNvPr id="765" name="Freeform 764"/>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766" name="Line 76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40</xdr:row>
      <xdr:rowOff>45720</xdr:rowOff>
    </xdr:from>
    <xdr:to>
      <xdr:col>9</xdr:col>
      <xdr:colOff>449580</xdr:colOff>
      <xdr:row>56</xdr:row>
      <xdr:rowOff>38100</xdr:rowOff>
    </xdr:to>
    <xdr:grpSp>
      <xdr:nvGrpSpPr>
        <xdr:cNvPr id="767" name="Group 766"/>
        <xdr:cNvGrpSpPr>
          <a:grpSpLocks/>
        </xdr:cNvGrpSpPr>
      </xdr:nvGrpSpPr>
      <xdr:grpSpPr bwMode="auto">
        <a:xfrm>
          <a:off x="5410200" y="3703320"/>
          <a:ext cx="449580" cy="1455420"/>
          <a:chOff x="256" y="29"/>
          <a:chExt cx="60" cy="46"/>
        </a:xfrm>
      </xdr:grpSpPr>
      <xdr:sp macro="" textlink="">
        <xdr:nvSpPr>
          <xdr:cNvPr id="768" name="Freeform 767"/>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769" name="Line 76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16</xdr:row>
      <xdr:rowOff>45720</xdr:rowOff>
    </xdr:from>
    <xdr:to>
      <xdr:col>12</xdr:col>
      <xdr:colOff>449580</xdr:colOff>
      <xdr:row>48</xdr:row>
      <xdr:rowOff>38100</xdr:rowOff>
    </xdr:to>
    <xdr:grpSp>
      <xdr:nvGrpSpPr>
        <xdr:cNvPr id="770" name="Group 769"/>
        <xdr:cNvGrpSpPr>
          <a:grpSpLocks/>
        </xdr:cNvGrpSpPr>
      </xdr:nvGrpSpPr>
      <xdr:grpSpPr bwMode="auto">
        <a:xfrm>
          <a:off x="6781800" y="1508760"/>
          <a:ext cx="449580" cy="2918460"/>
          <a:chOff x="256" y="29"/>
          <a:chExt cx="60" cy="46"/>
        </a:xfrm>
      </xdr:grpSpPr>
      <xdr:sp macro="" textlink="">
        <xdr:nvSpPr>
          <xdr:cNvPr id="771" name="Freeform 770"/>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772" name="Line 77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74</xdr:row>
      <xdr:rowOff>45720</xdr:rowOff>
    </xdr:from>
    <xdr:to>
      <xdr:col>9</xdr:col>
      <xdr:colOff>449580</xdr:colOff>
      <xdr:row>90</xdr:row>
      <xdr:rowOff>38100</xdr:rowOff>
    </xdr:to>
    <xdr:grpSp>
      <xdr:nvGrpSpPr>
        <xdr:cNvPr id="773" name="Group 772"/>
        <xdr:cNvGrpSpPr>
          <a:grpSpLocks/>
        </xdr:cNvGrpSpPr>
      </xdr:nvGrpSpPr>
      <xdr:grpSpPr bwMode="auto">
        <a:xfrm>
          <a:off x="5410200" y="6812280"/>
          <a:ext cx="449580" cy="1455420"/>
          <a:chOff x="256" y="29"/>
          <a:chExt cx="60" cy="46"/>
        </a:xfrm>
      </xdr:grpSpPr>
      <xdr:sp macro="" textlink="">
        <xdr:nvSpPr>
          <xdr:cNvPr id="774" name="Freeform 773"/>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775" name="Line 77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106</xdr:row>
      <xdr:rowOff>45720</xdr:rowOff>
    </xdr:from>
    <xdr:to>
      <xdr:col>9</xdr:col>
      <xdr:colOff>449580</xdr:colOff>
      <xdr:row>122</xdr:row>
      <xdr:rowOff>38100</xdr:rowOff>
    </xdr:to>
    <xdr:grpSp>
      <xdr:nvGrpSpPr>
        <xdr:cNvPr id="776" name="Group 775"/>
        <xdr:cNvGrpSpPr>
          <a:grpSpLocks/>
        </xdr:cNvGrpSpPr>
      </xdr:nvGrpSpPr>
      <xdr:grpSpPr bwMode="auto">
        <a:xfrm>
          <a:off x="5410200" y="9738360"/>
          <a:ext cx="449580" cy="1455420"/>
          <a:chOff x="256" y="29"/>
          <a:chExt cx="60" cy="46"/>
        </a:xfrm>
      </xdr:grpSpPr>
      <xdr:sp macro="" textlink="">
        <xdr:nvSpPr>
          <xdr:cNvPr id="777" name="Freeform 776"/>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778" name="Line 77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82</xdr:row>
      <xdr:rowOff>45720</xdr:rowOff>
    </xdr:from>
    <xdr:to>
      <xdr:col>12</xdr:col>
      <xdr:colOff>449580</xdr:colOff>
      <xdr:row>114</xdr:row>
      <xdr:rowOff>38100</xdr:rowOff>
    </xdr:to>
    <xdr:grpSp>
      <xdr:nvGrpSpPr>
        <xdr:cNvPr id="779" name="Group 778"/>
        <xdr:cNvGrpSpPr>
          <a:grpSpLocks/>
        </xdr:cNvGrpSpPr>
      </xdr:nvGrpSpPr>
      <xdr:grpSpPr bwMode="auto">
        <a:xfrm>
          <a:off x="6781800" y="7543800"/>
          <a:ext cx="449580" cy="2918460"/>
          <a:chOff x="256" y="29"/>
          <a:chExt cx="60" cy="46"/>
        </a:xfrm>
      </xdr:grpSpPr>
      <xdr:sp macro="" textlink="">
        <xdr:nvSpPr>
          <xdr:cNvPr id="780" name="Freeform 779"/>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781" name="Line 78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15</xdr:col>
      <xdr:colOff>0</xdr:colOff>
      <xdr:row>32</xdr:row>
      <xdr:rowOff>45720</xdr:rowOff>
    </xdr:from>
    <xdr:to>
      <xdr:col>15</xdr:col>
      <xdr:colOff>342900</xdr:colOff>
      <xdr:row>98</xdr:row>
      <xdr:rowOff>45720</xdr:rowOff>
    </xdr:to>
    <xdr:sp macro="" textlink="">
      <xdr:nvSpPr>
        <xdr:cNvPr id="782" name="Freeform 781"/>
        <xdr:cNvSpPr>
          <a:spLocks/>
        </xdr:cNvSpPr>
      </xdr:nvSpPr>
      <xdr:spPr bwMode="auto">
        <a:xfrm>
          <a:off x="8145780" y="2727960"/>
          <a:ext cx="342900" cy="5532120"/>
        </a:xfrm>
        <a:custGeom>
          <a:avLst/>
          <a:gdLst>
            <a:gd name="T0" fmla="*/ 0 w 64"/>
            <a:gd name="T1" fmla="*/ 0 h 91"/>
            <a:gd name="T2" fmla="*/ 2147483647 w 64"/>
            <a:gd name="T3" fmla="*/ 0 h 91"/>
            <a:gd name="T4" fmla="*/ 2147483647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15</xdr:col>
      <xdr:colOff>342900</xdr:colOff>
      <xdr:row>48</xdr:row>
      <xdr:rowOff>45720</xdr:rowOff>
    </xdr:from>
    <xdr:to>
      <xdr:col>15</xdr:col>
      <xdr:colOff>449580</xdr:colOff>
      <xdr:row>48</xdr:row>
      <xdr:rowOff>45720</xdr:rowOff>
    </xdr:to>
    <xdr:sp macro="" textlink="">
      <xdr:nvSpPr>
        <xdr:cNvPr id="783" name="Line 782"/>
        <xdr:cNvSpPr>
          <a:spLocks noChangeShapeType="1"/>
        </xdr:cNvSpPr>
      </xdr:nvSpPr>
      <xdr:spPr bwMode="auto">
        <a:xfrm flipH="1">
          <a:off x="8488680" y="4069080"/>
          <a:ext cx="106680" cy="0"/>
        </a:xfrm>
        <a:prstGeom prst="line">
          <a:avLst/>
        </a:prstGeom>
        <a:noFill/>
        <a:ln w="9525">
          <a:solidFill>
            <a:srgbClr val="000000"/>
          </a:solidFill>
          <a:round/>
          <a:headEnd/>
          <a:tailEnd/>
        </a:ln>
      </xdr:spPr>
    </xdr:sp>
    <xdr:clientData/>
  </xdr:twoCellAnchor>
  <xdr:twoCellAnchor>
    <xdr:from>
      <xdr:col>17</xdr:col>
      <xdr:colOff>0</xdr:colOff>
      <xdr:row>49</xdr:row>
      <xdr:rowOff>83820</xdr:rowOff>
    </xdr:from>
    <xdr:to>
      <xdr:col>17</xdr:col>
      <xdr:colOff>0</xdr:colOff>
      <xdr:row>63</xdr:row>
      <xdr:rowOff>0</xdr:rowOff>
    </xdr:to>
    <xdr:sp macro="" textlink="">
      <xdr:nvSpPr>
        <xdr:cNvPr id="784" name="Line 783"/>
        <xdr:cNvSpPr>
          <a:spLocks noChangeShapeType="1"/>
        </xdr:cNvSpPr>
      </xdr:nvSpPr>
      <xdr:spPr bwMode="auto">
        <a:xfrm>
          <a:off x="9060180" y="4191000"/>
          <a:ext cx="0" cy="1089660"/>
        </a:xfrm>
        <a:prstGeom prst="line">
          <a:avLst/>
        </a:prstGeom>
        <a:noFill/>
        <a:ln w="9525">
          <a:solidFill>
            <a:srgbClr val="000000"/>
          </a:solidFill>
          <a:round/>
          <a:headEnd/>
          <a:tailEnd/>
        </a:ln>
      </xdr:spPr>
    </xdr:sp>
    <xdr:clientData/>
  </xdr:twoCellAnchor>
  <xdr:twoCellAnchor>
    <xdr:from>
      <xdr:col>17</xdr:col>
      <xdr:colOff>0</xdr:colOff>
      <xdr:row>67</xdr:row>
      <xdr:rowOff>83820</xdr:rowOff>
    </xdr:from>
    <xdr:to>
      <xdr:col>17</xdr:col>
      <xdr:colOff>0</xdr:colOff>
      <xdr:row>81</xdr:row>
      <xdr:rowOff>0</xdr:rowOff>
    </xdr:to>
    <xdr:sp macro="" textlink="">
      <xdr:nvSpPr>
        <xdr:cNvPr id="785" name="Line 784"/>
        <xdr:cNvSpPr>
          <a:spLocks noChangeShapeType="1"/>
        </xdr:cNvSpPr>
      </xdr:nvSpPr>
      <xdr:spPr bwMode="auto">
        <a:xfrm>
          <a:off x="9060180" y="5699760"/>
          <a:ext cx="0" cy="1089660"/>
        </a:xfrm>
        <a:prstGeom prst="line">
          <a:avLst/>
        </a:prstGeom>
        <a:noFill/>
        <a:ln w="9525">
          <a:solidFill>
            <a:srgbClr val="000000"/>
          </a:solidFill>
          <a:round/>
          <a:headEnd/>
          <a:tailEnd/>
        </a:ln>
      </xdr:spPr>
    </xdr:sp>
    <xdr:clientData/>
  </xdr:twoCellAnchor>
  <xdr:twoCellAnchor>
    <xdr:from>
      <xdr:col>18</xdr:col>
      <xdr:colOff>106680</xdr:colOff>
      <xdr:row>32</xdr:row>
      <xdr:rowOff>45720</xdr:rowOff>
    </xdr:from>
    <xdr:to>
      <xdr:col>18</xdr:col>
      <xdr:colOff>449580</xdr:colOff>
      <xdr:row>98</xdr:row>
      <xdr:rowOff>45720</xdr:rowOff>
    </xdr:to>
    <xdr:sp macro="" textlink="">
      <xdr:nvSpPr>
        <xdr:cNvPr id="786" name="Freeform 785"/>
        <xdr:cNvSpPr>
          <a:spLocks/>
        </xdr:cNvSpPr>
      </xdr:nvSpPr>
      <xdr:spPr bwMode="auto">
        <a:xfrm flipH="1">
          <a:off x="9624060" y="2727960"/>
          <a:ext cx="342900" cy="5532120"/>
        </a:xfrm>
        <a:custGeom>
          <a:avLst/>
          <a:gdLst>
            <a:gd name="T0" fmla="*/ 0 w 64"/>
            <a:gd name="T1" fmla="*/ 0 h 91"/>
            <a:gd name="T2" fmla="*/ 2147483647 w 64"/>
            <a:gd name="T3" fmla="*/ 0 h 91"/>
            <a:gd name="T4" fmla="*/ 2147483647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18</xdr:col>
      <xdr:colOff>0</xdr:colOff>
      <xdr:row>82</xdr:row>
      <xdr:rowOff>45720</xdr:rowOff>
    </xdr:from>
    <xdr:to>
      <xdr:col>18</xdr:col>
      <xdr:colOff>106680</xdr:colOff>
      <xdr:row>82</xdr:row>
      <xdr:rowOff>45720</xdr:rowOff>
    </xdr:to>
    <xdr:sp macro="" textlink="">
      <xdr:nvSpPr>
        <xdr:cNvPr id="787" name="Line 786"/>
        <xdr:cNvSpPr>
          <a:spLocks noChangeShapeType="1"/>
        </xdr:cNvSpPr>
      </xdr:nvSpPr>
      <xdr:spPr bwMode="auto">
        <a:xfrm flipH="1">
          <a:off x="9517380" y="6918960"/>
          <a:ext cx="106680" cy="0"/>
        </a:xfrm>
        <a:prstGeom prst="line">
          <a:avLst/>
        </a:prstGeom>
        <a:noFill/>
        <a:ln w="9525">
          <a:solidFill>
            <a:srgbClr val="000000"/>
          </a:solidFill>
          <a:round/>
          <a:headEnd/>
          <a:tailEnd/>
        </a:ln>
      </xdr:spPr>
    </xdr:sp>
    <xdr:clientData/>
  </xdr:twoCellAnchor>
  <xdr:twoCellAnchor>
    <xdr:from>
      <xdr:col>21</xdr:col>
      <xdr:colOff>0</xdr:colOff>
      <xdr:row>82</xdr:row>
      <xdr:rowOff>45720</xdr:rowOff>
    </xdr:from>
    <xdr:to>
      <xdr:col>21</xdr:col>
      <xdr:colOff>449580</xdr:colOff>
      <xdr:row>114</xdr:row>
      <xdr:rowOff>38100</xdr:rowOff>
    </xdr:to>
    <xdr:grpSp>
      <xdr:nvGrpSpPr>
        <xdr:cNvPr id="788" name="Group 787"/>
        <xdr:cNvGrpSpPr>
          <a:grpSpLocks/>
        </xdr:cNvGrpSpPr>
      </xdr:nvGrpSpPr>
      <xdr:grpSpPr bwMode="auto">
        <a:xfrm flipH="1">
          <a:off x="10896600" y="7543800"/>
          <a:ext cx="449580" cy="2918460"/>
          <a:chOff x="256" y="29"/>
          <a:chExt cx="60" cy="46"/>
        </a:xfrm>
      </xdr:grpSpPr>
      <xdr:sp macro="" textlink="">
        <xdr:nvSpPr>
          <xdr:cNvPr id="789" name="Freeform 788"/>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790" name="Line 78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21</xdr:col>
      <xdr:colOff>0</xdr:colOff>
      <xdr:row>16</xdr:row>
      <xdr:rowOff>45720</xdr:rowOff>
    </xdr:from>
    <xdr:to>
      <xdr:col>21</xdr:col>
      <xdr:colOff>449580</xdr:colOff>
      <xdr:row>48</xdr:row>
      <xdr:rowOff>38100</xdr:rowOff>
    </xdr:to>
    <xdr:grpSp>
      <xdr:nvGrpSpPr>
        <xdr:cNvPr id="791" name="Group 790"/>
        <xdr:cNvGrpSpPr>
          <a:grpSpLocks/>
        </xdr:cNvGrpSpPr>
      </xdr:nvGrpSpPr>
      <xdr:grpSpPr bwMode="auto">
        <a:xfrm flipH="1">
          <a:off x="10896600" y="1508760"/>
          <a:ext cx="449580" cy="2918460"/>
          <a:chOff x="256" y="29"/>
          <a:chExt cx="60" cy="46"/>
        </a:xfrm>
      </xdr:grpSpPr>
      <xdr:sp macro="" textlink="">
        <xdr:nvSpPr>
          <xdr:cNvPr id="792" name="Freeform 791"/>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793" name="Line 79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106</xdr:row>
      <xdr:rowOff>45720</xdr:rowOff>
    </xdr:from>
    <xdr:to>
      <xdr:col>24</xdr:col>
      <xdr:colOff>449580</xdr:colOff>
      <xdr:row>122</xdr:row>
      <xdr:rowOff>38100</xdr:rowOff>
    </xdr:to>
    <xdr:grpSp>
      <xdr:nvGrpSpPr>
        <xdr:cNvPr id="794" name="Group 793"/>
        <xdr:cNvGrpSpPr>
          <a:grpSpLocks/>
        </xdr:cNvGrpSpPr>
      </xdr:nvGrpSpPr>
      <xdr:grpSpPr bwMode="auto">
        <a:xfrm flipH="1">
          <a:off x="12268200" y="9738360"/>
          <a:ext cx="449580" cy="1455420"/>
          <a:chOff x="256" y="29"/>
          <a:chExt cx="60" cy="46"/>
        </a:xfrm>
      </xdr:grpSpPr>
      <xdr:sp macro="" textlink="">
        <xdr:nvSpPr>
          <xdr:cNvPr id="795" name="Freeform 794"/>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796" name="Line 79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74</xdr:row>
      <xdr:rowOff>45720</xdr:rowOff>
    </xdr:from>
    <xdr:to>
      <xdr:col>24</xdr:col>
      <xdr:colOff>449580</xdr:colOff>
      <xdr:row>90</xdr:row>
      <xdr:rowOff>38100</xdr:rowOff>
    </xdr:to>
    <xdr:grpSp>
      <xdr:nvGrpSpPr>
        <xdr:cNvPr id="797" name="Group 796"/>
        <xdr:cNvGrpSpPr>
          <a:grpSpLocks/>
        </xdr:cNvGrpSpPr>
      </xdr:nvGrpSpPr>
      <xdr:grpSpPr bwMode="auto">
        <a:xfrm flipH="1">
          <a:off x="12268200" y="6812280"/>
          <a:ext cx="449580" cy="1455420"/>
          <a:chOff x="256" y="29"/>
          <a:chExt cx="60" cy="46"/>
        </a:xfrm>
      </xdr:grpSpPr>
      <xdr:sp macro="" textlink="">
        <xdr:nvSpPr>
          <xdr:cNvPr id="798" name="Freeform 797"/>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799" name="Line 79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40</xdr:row>
      <xdr:rowOff>45720</xdr:rowOff>
    </xdr:from>
    <xdr:to>
      <xdr:col>24</xdr:col>
      <xdr:colOff>449580</xdr:colOff>
      <xdr:row>56</xdr:row>
      <xdr:rowOff>38100</xdr:rowOff>
    </xdr:to>
    <xdr:grpSp>
      <xdr:nvGrpSpPr>
        <xdr:cNvPr id="800" name="Group 799"/>
        <xdr:cNvGrpSpPr>
          <a:grpSpLocks/>
        </xdr:cNvGrpSpPr>
      </xdr:nvGrpSpPr>
      <xdr:grpSpPr bwMode="auto">
        <a:xfrm flipH="1">
          <a:off x="12268200" y="3703320"/>
          <a:ext cx="449580" cy="1455420"/>
          <a:chOff x="256" y="29"/>
          <a:chExt cx="60" cy="46"/>
        </a:xfrm>
      </xdr:grpSpPr>
      <xdr:sp macro="" textlink="">
        <xdr:nvSpPr>
          <xdr:cNvPr id="801" name="Freeform 800"/>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802" name="Line 80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8</xdr:row>
      <xdr:rowOff>45720</xdr:rowOff>
    </xdr:from>
    <xdr:to>
      <xdr:col>24</xdr:col>
      <xdr:colOff>449580</xdr:colOff>
      <xdr:row>24</xdr:row>
      <xdr:rowOff>38100</xdr:rowOff>
    </xdr:to>
    <xdr:grpSp>
      <xdr:nvGrpSpPr>
        <xdr:cNvPr id="803" name="Group 802"/>
        <xdr:cNvGrpSpPr>
          <a:grpSpLocks/>
        </xdr:cNvGrpSpPr>
      </xdr:nvGrpSpPr>
      <xdr:grpSpPr bwMode="auto">
        <a:xfrm flipH="1">
          <a:off x="12268200" y="777240"/>
          <a:ext cx="449580" cy="1455420"/>
          <a:chOff x="256" y="29"/>
          <a:chExt cx="60" cy="46"/>
        </a:xfrm>
      </xdr:grpSpPr>
      <xdr:sp macro="" textlink="">
        <xdr:nvSpPr>
          <xdr:cNvPr id="804" name="Freeform 803"/>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805" name="Line 80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17</xdr:col>
      <xdr:colOff>0</xdr:colOff>
      <xdr:row>49</xdr:row>
      <xdr:rowOff>83820</xdr:rowOff>
    </xdr:from>
    <xdr:to>
      <xdr:col>17</xdr:col>
      <xdr:colOff>0</xdr:colOff>
      <xdr:row>63</xdr:row>
      <xdr:rowOff>0</xdr:rowOff>
    </xdr:to>
    <xdr:sp macro="" textlink="">
      <xdr:nvSpPr>
        <xdr:cNvPr id="806" name="Line 805"/>
        <xdr:cNvSpPr>
          <a:spLocks noChangeShapeType="1"/>
        </xdr:cNvSpPr>
      </xdr:nvSpPr>
      <xdr:spPr bwMode="auto">
        <a:xfrm>
          <a:off x="9060180" y="4191000"/>
          <a:ext cx="0" cy="1089660"/>
        </a:xfrm>
        <a:prstGeom prst="line">
          <a:avLst/>
        </a:prstGeom>
        <a:noFill/>
        <a:ln w="9525">
          <a:solidFill>
            <a:srgbClr val="000000"/>
          </a:solidFill>
          <a:round/>
          <a:headEnd/>
          <a:tailEnd/>
        </a:ln>
      </xdr:spPr>
    </xdr:sp>
    <xdr:clientData/>
  </xdr:twoCellAnchor>
  <xdr:twoCellAnchor>
    <xdr:from>
      <xdr:col>17</xdr:col>
      <xdr:colOff>0</xdr:colOff>
      <xdr:row>67</xdr:row>
      <xdr:rowOff>83820</xdr:rowOff>
    </xdr:from>
    <xdr:to>
      <xdr:col>17</xdr:col>
      <xdr:colOff>0</xdr:colOff>
      <xdr:row>81</xdr:row>
      <xdr:rowOff>0</xdr:rowOff>
    </xdr:to>
    <xdr:sp macro="" textlink="">
      <xdr:nvSpPr>
        <xdr:cNvPr id="807" name="Line 806"/>
        <xdr:cNvSpPr>
          <a:spLocks noChangeShapeType="1"/>
        </xdr:cNvSpPr>
      </xdr:nvSpPr>
      <xdr:spPr bwMode="auto">
        <a:xfrm>
          <a:off x="9060180" y="5699760"/>
          <a:ext cx="0" cy="1089660"/>
        </a:xfrm>
        <a:prstGeom prst="line">
          <a:avLst/>
        </a:prstGeom>
        <a:noFill/>
        <a:ln w="9525">
          <a:solidFill>
            <a:srgbClr val="000000"/>
          </a:solidFill>
          <a:round/>
          <a:headEnd/>
          <a:tailEnd/>
        </a:ln>
      </xdr:spPr>
    </xdr:sp>
    <xdr:clientData/>
  </xdr:twoCellAnchor>
  <xdr:twoCellAnchor>
    <xdr:from>
      <xdr:col>18</xdr:col>
      <xdr:colOff>106680</xdr:colOff>
      <xdr:row>32</xdr:row>
      <xdr:rowOff>45720</xdr:rowOff>
    </xdr:from>
    <xdr:to>
      <xdr:col>18</xdr:col>
      <xdr:colOff>449580</xdr:colOff>
      <xdr:row>98</xdr:row>
      <xdr:rowOff>45720</xdr:rowOff>
    </xdr:to>
    <xdr:sp macro="" textlink="">
      <xdr:nvSpPr>
        <xdr:cNvPr id="808" name="Freeform 807"/>
        <xdr:cNvSpPr>
          <a:spLocks/>
        </xdr:cNvSpPr>
      </xdr:nvSpPr>
      <xdr:spPr bwMode="auto">
        <a:xfrm flipH="1">
          <a:off x="9624060" y="2727960"/>
          <a:ext cx="342900" cy="5532120"/>
        </a:xfrm>
        <a:custGeom>
          <a:avLst/>
          <a:gdLst>
            <a:gd name="T0" fmla="*/ 0 w 64"/>
            <a:gd name="T1" fmla="*/ 0 h 91"/>
            <a:gd name="T2" fmla="*/ 2147483647 w 64"/>
            <a:gd name="T3" fmla="*/ 0 h 91"/>
            <a:gd name="T4" fmla="*/ 2147483647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18</xdr:col>
      <xdr:colOff>0</xdr:colOff>
      <xdr:row>82</xdr:row>
      <xdr:rowOff>45720</xdr:rowOff>
    </xdr:from>
    <xdr:to>
      <xdr:col>18</xdr:col>
      <xdr:colOff>106680</xdr:colOff>
      <xdr:row>82</xdr:row>
      <xdr:rowOff>45720</xdr:rowOff>
    </xdr:to>
    <xdr:sp macro="" textlink="">
      <xdr:nvSpPr>
        <xdr:cNvPr id="809" name="Line 808"/>
        <xdr:cNvSpPr>
          <a:spLocks noChangeShapeType="1"/>
        </xdr:cNvSpPr>
      </xdr:nvSpPr>
      <xdr:spPr bwMode="auto">
        <a:xfrm flipH="1">
          <a:off x="9517380" y="6918960"/>
          <a:ext cx="106680" cy="0"/>
        </a:xfrm>
        <a:prstGeom prst="line">
          <a:avLst/>
        </a:prstGeom>
        <a:noFill/>
        <a:ln w="9525">
          <a:solidFill>
            <a:srgbClr val="000000"/>
          </a:solidFill>
          <a:round/>
          <a:headEnd/>
          <a:tailEnd/>
        </a:ln>
      </xdr:spPr>
    </xdr:sp>
    <xdr:clientData/>
  </xdr:twoCellAnchor>
  <xdr:twoCellAnchor>
    <xdr:from>
      <xdr:col>21</xdr:col>
      <xdr:colOff>0</xdr:colOff>
      <xdr:row>82</xdr:row>
      <xdr:rowOff>45720</xdr:rowOff>
    </xdr:from>
    <xdr:to>
      <xdr:col>21</xdr:col>
      <xdr:colOff>449580</xdr:colOff>
      <xdr:row>114</xdr:row>
      <xdr:rowOff>38100</xdr:rowOff>
    </xdr:to>
    <xdr:grpSp>
      <xdr:nvGrpSpPr>
        <xdr:cNvPr id="810" name="Group 809"/>
        <xdr:cNvGrpSpPr>
          <a:grpSpLocks/>
        </xdr:cNvGrpSpPr>
      </xdr:nvGrpSpPr>
      <xdr:grpSpPr bwMode="auto">
        <a:xfrm flipH="1">
          <a:off x="10896600" y="7543800"/>
          <a:ext cx="449580" cy="2918460"/>
          <a:chOff x="256" y="29"/>
          <a:chExt cx="60" cy="46"/>
        </a:xfrm>
      </xdr:grpSpPr>
      <xdr:sp macro="" textlink="">
        <xdr:nvSpPr>
          <xdr:cNvPr id="811" name="Freeform 810"/>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812" name="Line 81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21</xdr:col>
      <xdr:colOff>0</xdr:colOff>
      <xdr:row>16</xdr:row>
      <xdr:rowOff>45720</xdr:rowOff>
    </xdr:from>
    <xdr:to>
      <xdr:col>21</xdr:col>
      <xdr:colOff>449580</xdr:colOff>
      <xdr:row>48</xdr:row>
      <xdr:rowOff>38100</xdr:rowOff>
    </xdr:to>
    <xdr:grpSp>
      <xdr:nvGrpSpPr>
        <xdr:cNvPr id="813" name="Group 812"/>
        <xdr:cNvGrpSpPr>
          <a:grpSpLocks/>
        </xdr:cNvGrpSpPr>
      </xdr:nvGrpSpPr>
      <xdr:grpSpPr bwMode="auto">
        <a:xfrm flipH="1">
          <a:off x="10896600" y="1508760"/>
          <a:ext cx="449580" cy="2918460"/>
          <a:chOff x="256" y="29"/>
          <a:chExt cx="60" cy="46"/>
        </a:xfrm>
      </xdr:grpSpPr>
      <xdr:sp macro="" textlink="">
        <xdr:nvSpPr>
          <xdr:cNvPr id="814" name="Freeform 813"/>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815" name="Line 81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17</xdr:col>
      <xdr:colOff>0</xdr:colOff>
      <xdr:row>49</xdr:row>
      <xdr:rowOff>83820</xdr:rowOff>
    </xdr:from>
    <xdr:to>
      <xdr:col>17</xdr:col>
      <xdr:colOff>0</xdr:colOff>
      <xdr:row>63</xdr:row>
      <xdr:rowOff>0</xdr:rowOff>
    </xdr:to>
    <xdr:sp macro="" textlink="">
      <xdr:nvSpPr>
        <xdr:cNvPr id="816" name="Line 815"/>
        <xdr:cNvSpPr>
          <a:spLocks noChangeShapeType="1"/>
        </xdr:cNvSpPr>
      </xdr:nvSpPr>
      <xdr:spPr bwMode="auto">
        <a:xfrm>
          <a:off x="9060180" y="4191000"/>
          <a:ext cx="0" cy="1089660"/>
        </a:xfrm>
        <a:prstGeom prst="line">
          <a:avLst/>
        </a:prstGeom>
        <a:noFill/>
        <a:ln w="9525">
          <a:solidFill>
            <a:srgbClr val="000000"/>
          </a:solidFill>
          <a:round/>
          <a:headEnd/>
          <a:tailEnd/>
        </a:ln>
      </xdr:spPr>
    </xdr:sp>
    <xdr:clientData/>
  </xdr:twoCellAnchor>
  <xdr:twoCellAnchor>
    <xdr:from>
      <xdr:col>17</xdr:col>
      <xdr:colOff>0</xdr:colOff>
      <xdr:row>67</xdr:row>
      <xdr:rowOff>83820</xdr:rowOff>
    </xdr:from>
    <xdr:to>
      <xdr:col>17</xdr:col>
      <xdr:colOff>0</xdr:colOff>
      <xdr:row>81</xdr:row>
      <xdr:rowOff>0</xdr:rowOff>
    </xdr:to>
    <xdr:sp macro="" textlink="">
      <xdr:nvSpPr>
        <xdr:cNvPr id="817" name="Line 816"/>
        <xdr:cNvSpPr>
          <a:spLocks noChangeShapeType="1"/>
        </xdr:cNvSpPr>
      </xdr:nvSpPr>
      <xdr:spPr bwMode="auto">
        <a:xfrm>
          <a:off x="9060180" y="5699760"/>
          <a:ext cx="0" cy="1089660"/>
        </a:xfrm>
        <a:prstGeom prst="line">
          <a:avLst/>
        </a:prstGeom>
        <a:noFill/>
        <a:ln w="9525">
          <a:solidFill>
            <a:srgbClr val="000000"/>
          </a:solidFill>
          <a:round/>
          <a:headEnd/>
          <a:tailEnd/>
        </a:ln>
      </xdr:spPr>
    </xdr:sp>
    <xdr:clientData/>
  </xdr:twoCellAnchor>
  <xdr:twoCellAnchor>
    <xdr:from>
      <xdr:col>18</xdr:col>
      <xdr:colOff>106680</xdr:colOff>
      <xdr:row>32</xdr:row>
      <xdr:rowOff>45720</xdr:rowOff>
    </xdr:from>
    <xdr:to>
      <xdr:col>18</xdr:col>
      <xdr:colOff>449580</xdr:colOff>
      <xdr:row>98</xdr:row>
      <xdr:rowOff>45720</xdr:rowOff>
    </xdr:to>
    <xdr:sp macro="" textlink="">
      <xdr:nvSpPr>
        <xdr:cNvPr id="818" name="Freeform 817"/>
        <xdr:cNvSpPr>
          <a:spLocks/>
        </xdr:cNvSpPr>
      </xdr:nvSpPr>
      <xdr:spPr bwMode="auto">
        <a:xfrm flipH="1">
          <a:off x="9624060" y="2727960"/>
          <a:ext cx="342900" cy="5532120"/>
        </a:xfrm>
        <a:custGeom>
          <a:avLst/>
          <a:gdLst>
            <a:gd name="T0" fmla="*/ 0 w 64"/>
            <a:gd name="T1" fmla="*/ 0 h 91"/>
            <a:gd name="T2" fmla="*/ 2147483647 w 64"/>
            <a:gd name="T3" fmla="*/ 0 h 91"/>
            <a:gd name="T4" fmla="*/ 2147483647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18</xdr:col>
      <xdr:colOff>0</xdr:colOff>
      <xdr:row>82</xdr:row>
      <xdr:rowOff>45720</xdr:rowOff>
    </xdr:from>
    <xdr:to>
      <xdr:col>18</xdr:col>
      <xdr:colOff>106680</xdr:colOff>
      <xdr:row>82</xdr:row>
      <xdr:rowOff>45720</xdr:rowOff>
    </xdr:to>
    <xdr:sp macro="" textlink="">
      <xdr:nvSpPr>
        <xdr:cNvPr id="819" name="Line 818"/>
        <xdr:cNvSpPr>
          <a:spLocks noChangeShapeType="1"/>
        </xdr:cNvSpPr>
      </xdr:nvSpPr>
      <xdr:spPr bwMode="auto">
        <a:xfrm flipH="1">
          <a:off x="9517380" y="6918960"/>
          <a:ext cx="106680" cy="0"/>
        </a:xfrm>
        <a:prstGeom prst="line">
          <a:avLst/>
        </a:prstGeom>
        <a:noFill/>
        <a:ln w="9525">
          <a:solidFill>
            <a:srgbClr val="000000"/>
          </a:solidFill>
          <a:round/>
          <a:headEnd/>
          <a:tailEnd/>
        </a:ln>
      </xdr:spPr>
    </xdr:sp>
    <xdr:clientData/>
  </xdr:twoCellAnchor>
  <xdr:twoCellAnchor>
    <xdr:from>
      <xdr:col>21</xdr:col>
      <xdr:colOff>0</xdr:colOff>
      <xdr:row>82</xdr:row>
      <xdr:rowOff>45720</xdr:rowOff>
    </xdr:from>
    <xdr:to>
      <xdr:col>21</xdr:col>
      <xdr:colOff>449580</xdr:colOff>
      <xdr:row>114</xdr:row>
      <xdr:rowOff>38100</xdr:rowOff>
    </xdr:to>
    <xdr:grpSp>
      <xdr:nvGrpSpPr>
        <xdr:cNvPr id="820" name="Group 819"/>
        <xdr:cNvGrpSpPr>
          <a:grpSpLocks/>
        </xdr:cNvGrpSpPr>
      </xdr:nvGrpSpPr>
      <xdr:grpSpPr bwMode="auto">
        <a:xfrm flipH="1">
          <a:off x="10896600" y="7543800"/>
          <a:ext cx="449580" cy="2918460"/>
          <a:chOff x="256" y="29"/>
          <a:chExt cx="60" cy="46"/>
        </a:xfrm>
      </xdr:grpSpPr>
      <xdr:sp macro="" textlink="">
        <xdr:nvSpPr>
          <xdr:cNvPr id="821" name="Freeform 820"/>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822" name="Line 82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21</xdr:col>
      <xdr:colOff>0</xdr:colOff>
      <xdr:row>16</xdr:row>
      <xdr:rowOff>45720</xdr:rowOff>
    </xdr:from>
    <xdr:to>
      <xdr:col>21</xdr:col>
      <xdr:colOff>449580</xdr:colOff>
      <xdr:row>48</xdr:row>
      <xdr:rowOff>38100</xdr:rowOff>
    </xdr:to>
    <xdr:grpSp>
      <xdr:nvGrpSpPr>
        <xdr:cNvPr id="823" name="Group 822"/>
        <xdr:cNvGrpSpPr>
          <a:grpSpLocks/>
        </xdr:cNvGrpSpPr>
      </xdr:nvGrpSpPr>
      <xdr:grpSpPr bwMode="auto">
        <a:xfrm flipH="1">
          <a:off x="10896600" y="1508760"/>
          <a:ext cx="449580" cy="2918460"/>
          <a:chOff x="256" y="29"/>
          <a:chExt cx="60" cy="46"/>
        </a:xfrm>
      </xdr:grpSpPr>
      <xdr:sp macro="" textlink="">
        <xdr:nvSpPr>
          <xdr:cNvPr id="824" name="Freeform 823"/>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825" name="Line 82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8</xdr:row>
      <xdr:rowOff>45720</xdr:rowOff>
    </xdr:from>
    <xdr:to>
      <xdr:col>9</xdr:col>
      <xdr:colOff>449580</xdr:colOff>
      <xdr:row>24</xdr:row>
      <xdr:rowOff>38100</xdr:rowOff>
    </xdr:to>
    <xdr:grpSp>
      <xdr:nvGrpSpPr>
        <xdr:cNvPr id="826" name="Group 825"/>
        <xdr:cNvGrpSpPr>
          <a:grpSpLocks/>
        </xdr:cNvGrpSpPr>
      </xdr:nvGrpSpPr>
      <xdr:grpSpPr bwMode="auto">
        <a:xfrm>
          <a:off x="5410200" y="777240"/>
          <a:ext cx="449580" cy="1455420"/>
          <a:chOff x="256" y="29"/>
          <a:chExt cx="60" cy="46"/>
        </a:xfrm>
      </xdr:grpSpPr>
      <xdr:sp macro="" textlink="">
        <xdr:nvSpPr>
          <xdr:cNvPr id="827" name="Freeform 826"/>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828" name="Line 82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40</xdr:row>
      <xdr:rowOff>45720</xdr:rowOff>
    </xdr:from>
    <xdr:to>
      <xdr:col>9</xdr:col>
      <xdr:colOff>449580</xdr:colOff>
      <xdr:row>56</xdr:row>
      <xdr:rowOff>38100</xdr:rowOff>
    </xdr:to>
    <xdr:grpSp>
      <xdr:nvGrpSpPr>
        <xdr:cNvPr id="829" name="Group 828"/>
        <xdr:cNvGrpSpPr>
          <a:grpSpLocks/>
        </xdr:cNvGrpSpPr>
      </xdr:nvGrpSpPr>
      <xdr:grpSpPr bwMode="auto">
        <a:xfrm>
          <a:off x="5410200" y="3703320"/>
          <a:ext cx="449580" cy="1455420"/>
          <a:chOff x="256" y="29"/>
          <a:chExt cx="60" cy="46"/>
        </a:xfrm>
      </xdr:grpSpPr>
      <xdr:sp macro="" textlink="">
        <xdr:nvSpPr>
          <xdr:cNvPr id="830" name="Freeform 829"/>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831" name="Line 83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16</xdr:row>
      <xdr:rowOff>45720</xdr:rowOff>
    </xdr:from>
    <xdr:to>
      <xdr:col>12</xdr:col>
      <xdr:colOff>449580</xdr:colOff>
      <xdr:row>48</xdr:row>
      <xdr:rowOff>38100</xdr:rowOff>
    </xdr:to>
    <xdr:grpSp>
      <xdr:nvGrpSpPr>
        <xdr:cNvPr id="832" name="Group 831"/>
        <xdr:cNvGrpSpPr>
          <a:grpSpLocks/>
        </xdr:cNvGrpSpPr>
      </xdr:nvGrpSpPr>
      <xdr:grpSpPr bwMode="auto">
        <a:xfrm>
          <a:off x="6781800" y="1508760"/>
          <a:ext cx="449580" cy="2918460"/>
          <a:chOff x="256" y="29"/>
          <a:chExt cx="60" cy="46"/>
        </a:xfrm>
      </xdr:grpSpPr>
      <xdr:sp macro="" textlink="">
        <xdr:nvSpPr>
          <xdr:cNvPr id="833" name="Freeform 832"/>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834" name="Line 83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74</xdr:row>
      <xdr:rowOff>45720</xdr:rowOff>
    </xdr:from>
    <xdr:to>
      <xdr:col>9</xdr:col>
      <xdr:colOff>449580</xdr:colOff>
      <xdr:row>90</xdr:row>
      <xdr:rowOff>38100</xdr:rowOff>
    </xdr:to>
    <xdr:grpSp>
      <xdr:nvGrpSpPr>
        <xdr:cNvPr id="835" name="Group 834"/>
        <xdr:cNvGrpSpPr>
          <a:grpSpLocks/>
        </xdr:cNvGrpSpPr>
      </xdr:nvGrpSpPr>
      <xdr:grpSpPr bwMode="auto">
        <a:xfrm>
          <a:off x="5410200" y="6812280"/>
          <a:ext cx="449580" cy="1455420"/>
          <a:chOff x="256" y="29"/>
          <a:chExt cx="60" cy="46"/>
        </a:xfrm>
      </xdr:grpSpPr>
      <xdr:sp macro="" textlink="">
        <xdr:nvSpPr>
          <xdr:cNvPr id="836" name="Freeform 835"/>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837" name="Line 83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106</xdr:row>
      <xdr:rowOff>45720</xdr:rowOff>
    </xdr:from>
    <xdr:to>
      <xdr:col>9</xdr:col>
      <xdr:colOff>449580</xdr:colOff>
      <xdr:row>122</xdr:row>
      <xdr:rowOff>38100</xdr:rowOff>
    </xdr:to>
    <xdr:grpSp>
      <xdr:nvGrpSpPr>
        <xdr:cNvPr id="838" name="Group 837"/>
        <xdr:cNvGrpSpPr>
          <a:grpSpLocks/>
        </xdr:cNvGrpSpPr>
      </xdr:nvGrpSpPr>
      <xdr:grpSpPr bwMode="auto">
        <a:xfrm>
          <a:off x="5410200" y="9738360"/>
          <a:ext cx="449580" cy="1455420"/>
          <a:chOff x="256" y="29"/>
          <a:chExt cx="60" cy="46"/>
        </a:xfrm>
      </xdr:grpSpPr>
      <xdr:sp macro="" textlink="">
        <xdr:nvSpPr>
          <xdr:cNvPr id="839" name="Freeform 838"/>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840" name="Line 83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82</xdr:row>
      <xdr:rowOff>45720</xdr:rowOff>
    </xdr:from>
    <xdr:to>
      <xdr:col>12</xdr:col>
      <xdr:colOff>449580</xdr:colOff>
      <xdr:row>114</xdr:row>
      <xdr:rowOff>38100</xdr:rowOff>
    </xdr:to>
    <xdr:grpSp>
      <xdr:nvGrpSpPr>
        <xdr:cNvPr id="841" name="Group 840"/>
        <xdr:cNvGrpSpPr>
          <a:grpSpLocks/>
        </xdr:cNvGrpSpPr>
      </xdr:nvGrpSpPr>
      <xdr:grpSpPr bwMode="auto">
        <a:xfrm>
          <a:off x="6781800" y="7543800"/>
          <a:ext cx="449580" cy="2918460"/>
          <a:chOff x="256" y="29"/>
          <a:chExt cx="60" cy="46"/>
        </a:xfrm>
      </xdr:grpSpPr>
      <xdr:sp macro="" textlink="">
        <xdr:nvSpPr>
          <xdr:cNvPr id="842" name="Freeform 841"/>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843" name="Line 84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15</xdr:col>
      <xdr:colOff>0</xdr:colOff>
      <xdr:row>32</xdr:row>
      <xdr:rowOff>45720</xdr:rowOff>
    </xdr:from>
    <xdr:to>
      <xdr:col>15</xdr:col>
      <xdr:colOff>342900</xdr:colOff>
      <xdr:row>98</xdr:row>
      <xdr:rowOff>45720</xdr:rowOff>
    </xdr:to>
    <xdr:sp macro="" textlink="">
      <xdr:nvSpPr>
        <xdr:cNvPr id="844" name="Freeform 843"/>
        <xdr:cNvSpPr>
          <a:spLocks/>
        </xdr:cNvSpPr>
      </xdr:nvSpPr>
      <xdr:spPr bwMode="auto">
        <a:xfrm>
          <a:off x="8145780" y="2727960"/>
          <a:ext cx="342900" cy="5532120"/>
        </a:xfrm>
        <a:custGeom>
          <a:avLst/>
          <a:gdLst>
            <a:gd name="T0" fmla="*/ 0 w 64"/>
            <a:gd name="T1" fmla="*/ 0 h 91"/>
            <a:gd name="T2" fmla="*/ 2147483647 w 64"/>
            <a:gd name="T3" fmla="*/ 0 h 91"/>
            <a:gd name="T4" fmla="*/ 2147483647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15</xdr:col>
      <xdr:colOff>342900</xdr:colOff>
      <xdr:row>48</xdr:row>
      <xdr:rowOff>45720</xdr:rowOff>
    </xdr:from>
    <xdr:to>
      <xdr:col>15</xdr:col>
      <xdr:colOff>449580</xdr:colOff>
      <xdr:row>48</xdr:row>
      <xdr:rowOff>45720</xdr:rowOff>
    </xdr:to>
    <xdr:sp macro="" textlink="">
      <xdr:nvSpPr>
        <xdr:cNvPr id="845" name="Line 844"/>
        <xdr:cNvSpPr>
          <a:spLocks noChangeShapeType="1"/>
        </xdr:cNvSpPr>
      </xdr:nvSpPr>
      <xdr:spPr bwMode="auto">
        <a:xfrm flipH="1">
          <a:off x="8488680" y="4069080"/>
          <a:ext cx="106680" cy="0"/>
        </a:xfrm>
        <a:prstGeom prst="line">
          <a:avLst/>
        </a:prstGeom>
        <a:noFill/>
        <a:ln w="9525">
          <a:solidFill>
            <a:srgbClr val="000000"/>
          </a:solidFill>
          <a:round/>
          <a:headEnd/>
          <a:tailEnd/>
        </a:ln>
      </xdr:spPr>
    </xdr:sp>
    <xdr:clientData/>
  </xdr:twoCellAnchor>
  <xdr:twoCellAnchor>
    <xdr:from>
      <xdr:col>17</xdr:col>
      <xdr:colOff>0</xdr:colOff>
      <xdr:row>49</xdr:row>
      <xdr:rowOff>83820</xdr:rowOff>
    </xdr:from>
    <xdr:to>
      <xdr:col>17</xdr:col>
      <xdr:colOff>0</xdr:colOff>
      <xdr:row>63</xdr:row>
      <xdr:rowOff>0</xdr:rowOff>
    </xdr:to>
    <xdr:sp macro="" textlink="">
      <xdr:nvSpPr>
        <xdr:cNvPr id="846" name="Line 845"/>
        <xdr:cNvSpPr>
          <a:spLocks noChangeShapeType="1"/>
        </xdr:cNvSpPr>
      </xdr:nvSpPr>
      <xdr:spPr bwMode="auto">
        <a:xfrm>
          <a:off x="9060180" y="4191000"/>
          <a:ext cx="0" cy="1089660"/>
        </a:xfrm>
        <a:prstGeom prst="line">
          <a:avLst/>
        </a:prstGeom>
        <a:noFill/>
        <a:ln w="9525">
          <a:solidFill>
            <a:srgbClr val="000000"/>
          </a:solidFill>
          <a:round/>
          <a:headEnd/>
          <a:tailEnd/>
        </a:ln>
      </xdr:spPr>
    </xdr:sp>
    <xdr:clientData/>
  </xdr:twoCellAnchor>
  <xdr:twoCellAnchor>
    <xdr:from>
      <xdr:col>17</xdr:col>
      <xdr:colOff>0</xdr:colOff>
      <xdr:row>67</xdr:row>
      <xdr:rowOff>83820</xdr:rowOff>
    </xdr:from>
    <xdr:to>
      <xdr:col>17</xdr:col>
      <xdr:colOff>0</xdr:colOff>
      <xdr:row>81</xdr:row>
      <xdr:rowOff>0</xdr:rowOff>
    </xdr:to>
    <xdr:sp macro="" textlink="">
      <xdr:nvSpPr>
        <xdr:cNvPr id="847" name="Line 846"/>
        <xdr:cNvSpPr>
          <a:spLocks noChangeShapeType="1"/>
        </xdr:cNvSpPr>
      </xdr:nvSpPr>
      <xdr:spPr bwMode="auto">
        <a:xfrm>
          <a:off x="9060180" y="5699760"/>
          <a:ext cx="0" cy="1089660"/>
        </a:xfrm>
        <a:prstGeom prst="line">
          <a:avLst/>
        </a:prstGeom>
        <a:noFill/>
        <a:ln w="9525">
          <a:solidFill>
            <a:srgbClr val="000000"/>
          </a:solidFill>
          <a:round/>
          <a:headEnd/>
          <a:tailEnd/>
        </a:ln>
      </xdr:spPr>
    </xdr:sp>
    <xdr:clientData/>
  </xdr:twoCellAnchor>
  <xdr:twoCellAnchor>
    <xdr:from>
      <xdr:col>18</xdr:col>
      <xdr:colOff>106680</xdr:colOff>
      <xdr:row>32</xdr:row>
      <xdr:rowOff>45720</xdr:rowOff>
    </xdr:from>
    <xdr:to>
      <xdr:col>18</xdr:col>
      <xdr:colOff>449580</xdr:colOff>
      <xdr:row>98</xdr:row>
      <xdr:rowOff>45720</xdr:rowOff>
    </xdr:to>
    <xdr:sp macro="" textlink="">
      <xdr:nvSpPr>
        <xdr:cNvPr id="848" name="Freeform 847"/>
        <xdr:cNvSpPr>
          <a:spLocks/>
        </xdr:cNvSpPr>
      </xdr:nvSpPr>
      <xdr:spPr bwMode="auto">
        <a:xfrm flipH="1">
          <a:off x="9624060" y="2727960"/>
          <a:ext cx="342900" cy="5532120"/>
        </a:xfrm>
        <a:custGeom>
          <a:avLst/>
          <a:gdLst>
            <a:gd name="T0" fmla="*/ 0 w 64"/>
            <a:gd name="T1" fmla="*/ 0 h 91"/>
            <a:gd name="T2" fmla="*/ 2147483647 w 64"/>
            <a:gd name="T3" fmla="*/ 0 h 91"/>
            <a:gd name="T4" fmla="*/ 2147483647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18</xdr:col>
      <xdr:colOff>0</xdr:colOff>
      <xdr:row>82</xdr:row>
      <xdr:rowOff>45720</xdr:rowOff>
    </xdr:from>
    <xdr:to>
      <xdr:col>18</xdr:col>
      <xdr:colOff>106680</xdr:colOff>
      <xdr:row>82</xdr:row>
      <xdr:rowOff>45720</xdr:rowOff>
    </xdr:to>
    <xdr:sp macro="" textlink="">
      <xdr:nvSpPr>
        <xdr:cNvPr id="849" name="Line 848"/>
        <xdr:cNvSpPr>
          <a:spLocks noChangeShapeType="1"/>
        </xdr:cNvSpPr>
      </xdr:nvSpPr>
      <xdr:spPr bwMode="auto">
        <a:xfrm flipH="1">
          <a:off x="9517380" y="6918960"/>
          <a:ext cx="106680" cy="0"/>
        </a:xfrm>
        <a:prstGeom prst="line">
          <a:avLst/>
        </a:prstGeom>
        <a:noFill/>
        <a:ln w="9525">
          <a:solidFill>
            <a:srgbClr val="000000"/>
          </a:solidFill>
          <a:round/>
          <a:headEnd/>
          <a:tailEnd/>
        </a:ln>
      </xdr:spPr>
    </xdr:sp>
    <xdr:clientData/>
  </xdr:twoCellAnchor>
  <xdr:twoCellAnchor>
    <xdr:from>
      <xdr:col>21</xdr:col>
      <xdr:colOff>0</xdr:colOff>
      <xdr:row>82</xdr:row>
      <xdr:rowOff>45720</xdr:rowOff>
    </xdr:from>
    <xdr:to>
      <xdr:col>21</xdr:col>
      <xdr:colOff>449580</xdr:colOff>
      <xdr:row>114</xdr:row>
      <xdr:rowOff>38100</xdr:rowOff>
    </xdr:to>
    <xdr:grpSp>
      <xdr:nvGrpSpPr>
        <xdr:cNvPr id="850" name="Group 849"/>
        <xdr:cNvGrpSpPr>
          <a:grpSpLocks/>
        </xdr:cNvGrpSpPr>
      </xdr:nvGrpSpPr>
      <xdr:grpSpPr bwMode="auto">
        <a:xfrm flipH="1">
          <a:off x="10896600" y="7543800"/>
          <a:ext cx="449580" cy="2918460"/>
          <a:chOff x="256" y="29"/>
          <a:chExt cx="60" cy="46"/>
        </a:xfrm>
      </xdr:grpSpPr>
      <xdr:sp macro="" textlink="">
        <xdr:nvSpPr>
          <xdr:cNvPr id="851" name="Freeform 850"/>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852" name="Line 85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21</xdr:col>
      <xdr:colOff>0</xdr:colOff>
      <xdr:row>16</xdr:row>
      <xdr:rowOff>45720</xdr:rowOff>
    </xdr:from>
    <xdr:to>
      <xdr:col>21</xdr:col>
      <xdr:colOff>449580</xdr:colOff>
      <xdr:row>48</xdr:row>
      <xdr:rowOff>38100</xdr:rowOff>
    </xdr:to>
    <xdr:grpSp>
      <xdr:nvGrpSpPr>
        <xdr:cNvPr id="853" name="Group 852"/>
        <xdr:cNvGrpSpPr>
          <a:grpSpLocks/>
        </xdr:cNvGrpSpPr>
      </xdr:nvGrpSpPr>
      <xdr:grpSpPr bwMode="auto">
        <a:xfrm flipH="1">
          <a:off x="10896600" y="1508760"/>
          <a:ext cx="449580" cy="2918460"/>
          <a:chOff x="256" y="29"/>
          <a:chExt cx="60" cy="46"/>
        </a:xfrm>
      </xdr:grpSpPr>
      <xdr:sp macro="" textlink="">
        <xdr:nvSpPr>
          <xdr:cNvPr id="854" name="Freeform 853"/>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855" name="Line 85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106</xdr:row>
      <xdr:rowOff>45720</xdr:rowOff>
    </xdr:from>
    <xdr:to>
      <xdr:col>24</xdr:col>
      <xdr:colOff>449580</xdr:colOff>
      <xdr:row>122</xdr:row>
      <xdr:rowOff>38100</xdr:rowOff>
    </xdr:to>
    <xdr:grpSp>
      <xdr:nvGrpSpPr>
        <xdr:cNvPr id="856" name="Group 855"/>
        <xdr:cNvGrpSpPr>
          <a:grpSpLocks/>
        </xdr:cNvGrpSpPr>
      </xdr:nvGrpSpPr>
      <xdr:grpSpPr bwMode="auto">
        <a:xfrm flipH="1">
          <a:off x="12268200" y="9738360"/>
          <a:ext cx="449580" cy="1455420"/>
          <a:chOff x="256" y="29"/>
          <a:chExt cx="60" cy="46"/>
        </a:xfrm>
      </xdr:grpSpPr>
      <xdr:sp macro="" textlink="">
        <xdr:nvSpPr>
          <xdr:cNvPr id="857" name="Freeform 856"/>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858" name="Line 85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74</xdr:row>
      <xdr:rowOff>45720</xdr:rowOff>
    </xdr:from>
    <xdr:to>
      <xdr:col>24</xdr:col>
      <xdr:colOff>449580</xdr:colOff>
      <xdr:row>90</xdr:row>
      <xdr:rowOff>38100</xdr:rowOff>
    </xdr:to>
    <xdr:grpSp>
      <xdr:nvGrpSpPr>
        <xdr:cNvPr id="859" name="Group 858"/>
        <xdr:cNvGrpSpPr>
          <a:grpSpLocks/>
        </xdr:cNvGrpSpPr>
      </xdr:nvGrpSpPr>
      <xdr:grpSpPr bwMode="auto">
        <a:xfrm flipH="1">
          <a:off x="12268200" y="6812280"/>
          <a:ext cx="449580" cy="1455420"/>
          <a:chOff x="256" y="29"/>
          <a:chExt cx="60" cy="46"/>
        </a:xfrm>
      </xdr:grpSpPr>
      <xdr:sp macro="" textlink="">
        <xdr:nvSpPr>
          <xdr:cNvPr id="860" name="Freeform 859"/>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861" name="Line 86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40</xdr:row>
      <xdr:rowOff>45720</xdr:rowOff>
    </xdr:from>
    <xdr:to>
      <xdr:col>24</xdr:col>
      <xdr:colOff>449580</xdr:colOff>
      <xdr:row>56</xdr:row>
      <xdr:rowOff>38100</xdr:rowOff>
    </xdr:to>
    <xdr:grpSp>
      <xdr:nvGrpSpPr>
        <xdr:cNvPr id="862" name="Group 861"/>
        <xdr:cNvGrpSpPr>
          <a:grpSpLocks/>
        </xdr:cNvGrpSpPr>
      </xdr:nvGrpSpPr>
      <xdr:grpSpPr bwMode="auto">
        <a:xfrm flipH="1">
          <a:off x="12268200" y="3703320"/>
          <a:ext cx="449580" cy="1455420"/>
          <a:chOff x="256" y="29"/>
          <a:chExt cx="60" cy="46"/>
        </a:xfrm>
      </xdr:grpSpPr>
      <xdr:sp macro="" textlink="">
        <xdr:nvSpPr>
          <xdr:cNvPr id="863" name="Freeform 862"/>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864" name="Line 86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8</xdr:row>
      <xdr:rowOff>45720</xdr:rowOff>
    </xdr:from>
    <xdr:to>
      <xdr:col>24</xdr:col>
      <xdr:colOff>449580</xdr:colOff>
      <xdr:row>24</xdr:row>
      <xdr:rowOff>38100</xdr:rowOff>
    </xdr:to>
    <xdr:grpSp>
      <xdr:nvGrpSpPr>
        <xdr:cNvPr id="865" name="Group 864"/>
        <xdr:cNvGrpSpPr>
          <a:grpSpLocks/>
        </xdr:cNvGrpSpPr>
      </xdr:nvGrpSpPr>
      <xdr:grpSpPr bwMode="auto">
        <a:xfrm flipH="1">
          <a:off x="12268200" y="777240"/>
          <a:ext cx="449580" cy="1455420"/>
          <a:chOff x="256" y="29"/>
          <a:chExt cx="60" cy="46"/>
        </a:xfrm>
      </xdr:grpSpPr>
      <xdr:sp macro="" textlink="">
        <xdr:nvSpPr>
          <xdr:cNvPr id="866" name="Freeform 865"/>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867" name="Line 86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8</xdr:row>
      <xdr:rowOff>45720</xdr:rowOff>
    </xdr:from>
    <xdr:to>
      <xdr:col>9</xdr:col>
      <xdr:colOff>449580</xdr:colOff>
      <xdr:row>24</xdr:row>
      <xdr:rowOff>38100</xdr:rowOff>
    </xdr:to>
    <xdr:grpSp>
      <xdr:nvGrpSpPr>
        <xdr:cNvPr id="868" name="Group 867"/>
        <xdr:cNvGrpSpPr>
          <a:grpSpLocks/>
        </xdr:cNvGrpSpPr>
      </xdr:nvGrpSpPr>
      <xdr:grpSpPr bwMode="auto">
        <a:xfrm>
          <a:off x="5410200" y="777240"/>
          <a:ext cx="449580" cy="1455420"/>
          <a:chOff x="256" y="29"/>
          <a:chExt cx="60" cy="46"/>
        </a:xfrm>
      </xdr:grpSpPr>
      <xdr:sp macro="" textlink="">
        <xdr:nvSpPr>
          <xdr:cNvPr id="869" name="Freeform 868"/>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870" name="Line 86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40</xdr:row>
      <xdr:rowOff>45720</xdr:rowOff>
    </xdr:from>
    <xdr:to>
      <xdr:col>9</xdr:col>
      <xdr:colOff>449580</xdr:colOff>
      <xdr:row>56</xdr:row>
      <xdr:rowOff>38100</xdr:rowOff>
    </xdr:to>
    <xdr:grpSp>
      <xdr:nvGrpSpPr>
        <xdr:cNvPr id="871" name="Group 870"/>
        <xdr:cNvGrpSpPr>
          <a:grpSpLocks/>
        </xdr:cNvGrpSpPr>
      </xdr:nvGrpSpPr>
      <xdr:grpSpPr bwMode="auto">
        <a:xfrm>
          <a:off x="5410200" y="3703320"/>
          <a:ext cx="449580" cy="1455420"/>
          <a:chOff x="256" y="29"/>
          <a:chExt cx="60" cy="46"/>
        </a:xfrm>
      </xdr:grpSpPr>
      <xdr:sp macro="" textlink="">
        <xdr:nvSpPr>
          <xdr:cNvPr id="872" name="Freeform 871"/>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873" name="Line 87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16</xdr:row>
      <xdr:rowOff>45720</xdr:rowOff>
    </xdr:from>
    <xdr:to>
      <xdr:col>12</xdr:col>
      <xdr:colOff>449580</xdr:colOff>
      <xdr:row>48</xdr:row>
      <xdr:rowOff>38100</xdr:rowOff>
    </xdr:to>
    <xdr:grpSp>
      <xdr:nvGrpSpPr>
        <xdr:cNvPr id="874" name="Group 873"/>
        <xdr:cNvGrpSpPr>
          <a:grpSpLocks/>
        </xdr:cNvGrpSpPr>
      </xdr:nvGrpSpPr>
      <xdr:grpSpPr bwMode="auto">
        <a:xfrm>
          <a:off x="6781800" y="1508760"/>
          <a:ext cx="449580" cy="2918460"/>
          <a:chOff x="256" y="29"/>
          <a:chExt cx="60" cy="46"/>
        </a:xfrm>
      </xdr:grpSpPr>
      <xdr:sp macro="" textlink="">
        <xdr:nvSpPr>
          <xdr:cNvPr id="875" name="Freeform 874"/>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876" name="Line 87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74</xdr:row>
      <xdr:rowOff>45720</xdr:rowOff>
    </xdr:from>
    <xdr:to>
      <xdr:col>9</xdr:col>
      <xdr:colOff>449580</xdr:colOff>
      <xdr:row>90</xdr:row>
      <xdr:rowOff>38100</xdr:rowOff>
    </xdr:to>
    <xdr:grpSp>
      <xdr:nvGrpSpPr>
        <xdr:cNvPr id="877" name="Group 876"/>
        <xdr:cNvGrpSpPr>
          <a:grpSpLocks/>
        </xdr:cNvGrpSpPr>
      </xdr:nvGrpSpPr>
      <xdr:grpSpPr bwMode="auto">
        <a:xfrm>
          <a:off x="5410200" y="6812280"/>
          <a:ext cx="449580" cy="1455420"/>
          <a:chOff x="256" y="29"/>
          <a:chExt cx="60" cy="46"/>
        </a:xfrm>
      </xdr:grpSpPr>
      <xdr:sp macro="" textlink="">
        <xdr:nvSpPr>
          <xdr:cNvPr id="878" name="Freeform 877"/>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879" name="Line 87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106</xdr:row>
      <xdr:rowOff>45720</xdr:rowOff>
    </xdr:from>
    <xdr:to>
      <xdr:col>9</xdr:col>
      <xdr:colOff>449580</xdr:colOff>
      <xdr:row>122</xdr:row>
      <xdr:rowOff>38100</xdr:rowOff>
    </xdr:to>
    <xdr:grpSp>
      <xdr:nvGrpSpPr>
        <xdr:cNvPr id="880" name="Group 879"/>
        <xdr:cNvGrpSpPr>
          <a:grpSpLocks/>
        </xdr:cNvGrpSpPr>
      </xdr:nvGrpSpPr>
      <xdr:grpSpPr bwMode="auto">
        <a:xfrm>
          <a:off x="5410200" y="9738360"/>
          <a:ext cx="449580" cy="1455420"/>
          <a:chOff x="256" y="29"/>
          <a:chExt cx="60" cy="46"/>
        </a:xfrm>
      </xdr:grpSpPr>
      <xdr:sp macro="" textlink="">
        <xdr:nvSpPr>
          <xdr:cNvPr id="881" name="Freeform 880"/>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882" name="Line 88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82</xdr:row>
      <xdr:rowOff>45720</xdr:rowOff>
    </xdr:from>
    <xdr:to>
      <xdr:col>12</xdr:col>
      <xdr:colOff>449580</xdr:colOff>
      <xdr:row>114</xdr:row>
      <xdr:rowOff>38100</xdr:rowOff>
    </xdr:to>
    <xdr:grpSp>
      <xdr:nvGrpSpPr>
        <xdr:cNvPr id="883" name="Group 882"/>
        <xdr:cNvGrpSpPr>
          <a:grpSpLocks/>
        </xdr:cNvGrpSpPr>
      </xdr:nvGrpSpPr>
      <xdr:grpSpPr bwMode="auto">
        <a:xfrm>
          <a:off x="6781800" y="7543800"/>
          <a:ext cx="449580" cy="2918460"/>
          <a:chOff x="256" y="29"/>
          <a:chExt cx="60" cy="46"/>
        </a:xfrm>
      </xdr:grpSpPr>
      <xdr:sp macro="" textlink="">
        <xdr:nvSpPr>
          <xdr:cNvPr id="884" name="Freeform 883"/>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885" name="Line 88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15</xdr:col>
      <xdr:colOff>0</xdr:colOff>
      <xdr:row>32</xdr:row>
      <xdr:rowOff>45720</xdr:rowOff>
    </xdr:from>
    <xdr:to>
      <xdr:col>15</xdr:col>
      <xdr:colOff>342900</xdr:colOff>
      <xdr:row>98</xdr:row>
      <xdr:rowOff>45720</xdr:rowOff>
    </xdr:to>
    <xdr:sp macro="" textlink="">
      <xdr:nvSpPr>
        <xdr:cNvPr id="886" name="Freeform 885"/>
        <xdr:cNvSpPr>
          <a:spLocks/>
        </xdr:cNvSpPr>
      </xdr:nvSpPr>
      <xdr:spPr bwMode="auto">
        <a:xfrm>
          <a:off x="8145780" y="2727960"/>
          <a:ext cx="342900" cy="5532120"/>
        </a:xfrm>
        <a:custGeom>
          <a:avLst/>
          <a:gdLst>
            <a:gd name="T0" fmla="*/ 0 w 64"/>
            <a:gd name="T1" fmla="*/ 0 h 91"/>
            <a:gd name="T2" fmla="*/ 2147483647 w 64"/>
            <a:gd name="T3" fmla="*/ 0 h 91"/>
            <a:gd name="T4" fmla="*/ 2147483647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15</xdr:col>
      <xdr:colOff>342900</xdr:colOff>
      <xdr:row>48</xdr:row>
      <xdr:rowOff>45720</xdr:rowOff>
    </xdr:from>
    <xdr:to>
      <xdr:col>15</xdr:col>
      <xdr:colOff>449580</xdr:colOff>
      <xdr:row>48</xdr:row>
      <xdr:rowOff>45720</xdr:rowOff>
    </xdr:to>
    <xdr:sp macro="" textlink="">
      <xdr:nvSpPr>
        <xdr:cNvPr id="887" name="Line 886"/>
        <xdr:cNvSpPr>
          <a:spLocks noChangeShapeType="1"/>
        </xdr:cNvSpPr>
      </xdr:nvSpPr>
      <xdr:spPr bwMode="auto">
        <a:xfrm flipH="1">
          <a:off x="8488680" y="4069080"/>
          <a:ext cx="106680" cy="0"/>
        </a:xfrm>
        <a:prstGeom prst="line">
          <a:avLst/>
        </a:prstGeom>
        <a:noFill/>
        <a:ln w="9525">
          <a:solidFill>
            <a:srgbClr val="000000"/>
          </a:solidFill>
          <a:round/>
          <a:headEnd/>
          <a:tailEnd/>
        </a:ln>
      </xdr:spPr>
    </xdr:sp>
    <xdr:clientData/>
  </xdr:twoCellAnchor>
  <xdr:twoCellAnchor>
    <xdr:from>
      <xdr:col>17</xdr:col>
      <xdr:colOff>0</xdr:colOff>
      <xdr:row>49</xdr:row>
      <xdr:rowOff>83820</xdr:rowOff>
    </xdr:from>
    <xdr:to>
      <xdr:col>17</xdr:col>
      <xdr:colOff>0</xdr:colOff>
      <xdr:row>63</xdr:row>
      <xdr:rowOff>0</xdr:rowOff>
    </xdr:to>
    <xdr:sp macro="" textlink="">
      <xdr:nvSpPr>
        <xdr:cNvPr id="888" name="Line 887"/>
        <xdr:cNvSpPr>
          <a:spLocks noChangeShapeType="1"/>
        </xdr:cNvSpPr>
      </xdr:nvSpPr>
      <xdr:spPr bwMode="auto">
        <a:xfrm>
          <a:off x="9060180" y="4191000"/>
          <a:ext cx="0" cy="1089660"/>
        </a:xfrm>
        <a:prstGeom prst="line">
          <a:avLst/>
        </a:prstGeom>
        <a:noFill/>
        <a:ln w="9525">
          <a:solidFill>
            <a:srgbClr val="000000"/>
          </a:solidFill>
          <a:round/>
          <a:headEnd/>
          <a:tailEnd/>
        </a:ln>
      </xdr:spPr>
    </xdr:sp>
    <xdr:clientData/>
  </xdr:twoCellAnchor>
  <xdr:twoCellAnchor>
    <xdr:from>
      <xdr:col>17</xdr:col>
      <xdr:colOff>0</xdr:colOff>
      <xdr:row>67</xdr:row>
      <xdr:rowOff>83820</xdr:rowOff>
    </xdr:from>
    <xdr:to>
      <xdr:col>17</xdr:col>
      <xdr:colOff>0</xdr:colOff>
      <xdr:row>81</xdr:row>
      <xdr:rowOff>0</xdr:rowOff>
    </xdr:to>
    <xdr:sp macro="" textlink="">
      <xdr:nvSpPr>
        <xdr:cNvPr id="889" name="Line 888"/>
        <xdr:cNvSpPr>
          <a:spLocks noChangeShapeType="1"/>
        </xdr:cNvSpPr>
      </xdr:nvSpPr>
      <xdr:spPr bwMode="auto">
        <a:xfrm>
          <a:off x="9060180" y="5699760"/>
          <a:ext cx="0" cy="1089660"/>
        </a:xfrm>
        <a:prstGeom prst="line">
          <a:avLst/>
        </a:prstGeom>
        <a:noFill/>
        <a:ln w="9525">
          <a:solidFill>
            <a:srgbClr val="000000"/>
          </a:solidFill>
          <a:round/>
          <a:headEnd/>
          <a:tailEnd/>
        </a:ln>
      </xdr:spPr>
    </xdr:sp>
    <xdr:clientData/>
  </xdr:twoCellAnchor>
  <xdr:twoCellAnchor>
    <xdr:from>
      <xdr:col>18</xdr:col>
      <xdr:colOff>106680</xdr:colOff>
      <xdr:row>32</xdr:row>
      <xdr:rowOff>45720</xdr:rowOff>
    </xdr:from>
    <xdr:to>
      <xdr:col>18</xdr:col>
      <xdr:colOff>449580</xdr:colOff>
      <xdr:row>98</xdr:row>
      <xdr:rowOff>45720</xdr:rowOff>
    </xdr:to>
    <xdr:sp macro="" textlink="">
      <xdr:nvSpPr>
        <xdr:cNvPr id="890" name="Freeform 889"/>
        <xdr:cNvSpPr>
          <a:spLocks/>
        </xdr:cNvSpPr>
      </xdr:nvSpPr>
      <xdr:spPr bwMode="auto">
        <a:xfrm flipH="1">
          <a:off x="9624060" y="2727960"/>
          <a:ext cx="342900" cy="5532120"/>
        </a:xfrm>
        <a:custGeom>
          <a:avLst/>
          <a:gdLst>
            <a:gd name="T0" fmla="*/ 0 w 64"/>
            <a:gd name="T1" fmla="*/ 0 h 91"/>
            <a:gd name="T2" fmla="*/ 2147483647 w 64"/>
            <a:gd name="T3" fmla="*/ 0 h 91"/>
            <a:gd name="T4" fmla="*/ 2147483647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18</xdr:col>
      <xdr:colOff>0</xdr:colOff>
      <xdr:row>82</xdr:row>
      <xdr:rowOff>45720</xdr:rowOff>
    </xdr:from>
    <xdr:to>
      <xdr:col>18</xdr:col>
      <xdr:colOff>106680</xdr:colOff>
      <xdr:row>82</xdr:row>
      <xdr:rowOff>45720</xdr:rowOff>
    </xdr:to>
    <xdr:sp macro="" textlink="">
      <xdr:nvSpPr>
        <xdr:cNvPr id="891" name="Line 890"/>
        <xdr:cNvSpPr>
          <a:spLocks noChangeShapeType="1"/>
        </xdr:cNvSpPr>
      </xdr:nvSpPr>
      <xdr:spPr bwMode="auto">
        <a:xfrm flipH="1">
          <a:off x="9517380" y="6918960"/>
          <a:ext cx="106680" cy="0"/>
        </a:xfrm>
        <a:prstGeom prst="line">
          <a:avLst/>
        </a:prstGeom>
        <a:noFill/>
        <a:ln w="9525">
          <a:solidFill>
            <a:srgbClr val="000000"/>
          </a:solidFill>
          <a:round/>
          <a:headEnd/>
          <a:tailEnd/>
        </a:ln>
      </xdr:spPr>
    </xdr:sp>
    <xdr:clientData/>
  </xdr:twoCellAnchor>
  <xdr:twoCellAnchor>
    <xdr:from>
      <xdr:col>21</xdr:col>
      <xdr:colOff>0</xdr:colOff>
      <xdr:row>82</xdr:row>
      <xdr:rowOff>45720</xdr:rowOff>
    </xdr:from>
    <xdr:to>
      <xdr:col>21</xdr:col>
      <xdr:colOff>449580</xdr:colOff>
      <xdr:row>114</xdr:row>
      <xdr:rowOff>38100</xdr:rowOff>
    </xdr:to>
    <xdr:grpSp>
      <xdr:nvGrpSpPr>
        <xdr:cNvPr id="892" name="Group 891"/>
        <xdr:cNvGrpSpPr>
          <a:grpSpLocks/>
        </xdr:cNvGrpSpPr>
      </xdr:nvGrpSpPr>
      <xdr:grpSpPr bwMode="auto">
        <a:xfrm flipH="1">
          <a:off x="10896600" y="7543800"/>
          <a:ext cx="449580" cy="2918460"/>
          <a:chOff x="256" y="29"/>
          <a:chExt cx="60" cy="46"/>
        </a:xfrm>
      </xdr:grpSpPr>
      <xdr:sp macro="" textlink="">
        <xdr:nvSpPr>
          <xdr:cNvPr id="893" name="Freeform 892"/>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894" name="Line 89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21</xdr:col>
      <xdr:colOff>0</xdr:colOff>
      <xdr:row>16</xdr:row>
      <xdr:rowOff>45720</xdr:rowOff>
    </xdr:from>
    <xdr:to>
      <xdr:col>21</xdr:col>
      <xdr:colOff>449580</xdr:colOff>
      <xdr:row>48</xdr:row>
      <xdr:rowOff>38100</xdr:rowOff>
    </xdr:to>
    <xdr:grpSp>
      <xdr:nvGrpSpPr>
        <xdr:cNvPr id="895" name="Group 894"/>
        <xdr:cNvGrpSpPr>
          <a:grpSpLocks/>
        </xdr:cNvGrpSpPr>
      </xdr:nvGrpSpPr>
      <xdr:grpSpPr bwMode="auto">
        <a:xfrm flipH="1">
          <a:off x="10896600" y="1508760"/>
          <a:ext cx="449580" cy="2918460"/>
          <a:chOff x="256" y="29"/>
          <a:chExt cx="60" cy="46"/>
        </a:xfrm>
      </xdr:grpSpPr>
      <xdr:sp macro="" textlink="">
        <xdr:nvSpPr>
          <xdr:cNvPr id="896" name="Freeform 895"/>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897" name="Line 89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106</xdr:row>
      <xdr:rowOff>45720</xdr:rowOff>
    </xdr:from>
    <xdr:to>
      <xdr:col>24</xdr:col>
      <xdr:colOff>449580</xdr:colOff>
      <xdr:row>122</xdr:row>
      <xdr:rowOff>38100</xdr:rowOff>
    </xdr:to>
    <xdr:grpSp>
      <xdr:nvGrpSpPr>
        <xdr:cNvPr id="898" name="Group 897"/>
        <xdr:cNvGrpSpPr>
          <a:grpSpLocks/>
        </xdr:cNvGrpSpPr>
      </xdr:nvGrpSpPr>
      <xdr:grpSpPr bwMode="auto">
        <a:xfrm flipH="1">
          <a:off x="12268200" y="9738360"/>
          <a:ext cx="449580" cy="1455420"/>
          <a:chOff x="256" y="29"/>
          <a:chExt cx="60" cy="46"/>
        </a:xfrm>
      </xdr:grpSpPr>
      <xdr:sp macro="" textlink="">
        <xdr:nvSpPr>
          <xdr:cNvPr id="899" name="Freeform 898"/>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900" name="Line 89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74</xdr:row>
      <xdr:rowOff>45720</xdr:rowOff>
    </xdr:from>
    <xdr:to>
      <xdr:col>24</xdr:col>
      <xdr:colOff>449580</xdr:colOff>
      <xdr:row>90</xdr:row>
      <xdr:rowOff>38100</xdr:rowOff>
    </xdr:to>
    <xdr:grpSp>
      <xdr:nvGrpSpPr>
        <xdr:cNvPr id="901" name="Group 900"/>
        <xdr:cNvGrpSpPr>
          <a:grpSpLocks/>
        </xdr:cNvGrpSpPr>
      </xdr:nvGrpSpPr>
      <xdr:grpSpPr bwMode="auto">
        <a:xfrm flipH="1">
          <a:off x="12268200" y="6812280"/>
          <a:ext cx="449580" cy="1455420"/>
          <a:chOff x="256" y="29"/>
          <a:chExt cx="60" cy="46"/>
        </a:xfrm>
      </xdr:grpSpPr>
      <xdr:sp macro="" textlink="">
        <xdr:nvSpPr>
          <xdr:cNvPr id="902" name="Freeform 901"/>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903" name="Line 90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40</xdr:row>
      <xdr:rowOff>45720</xdr:rowOff>
    </xdr:from>
    <xdr:to>
      <xdr:col>24</xdr:col>
      <xdr:colOff>449580</xdr:colOff>
      <xdr:row>56</xdr:row>
      <xdr:rowOff>38100</xdr:rowOff>
    </xdr:to>
    <xdr:grpSp>
      <xdr:nvGrpSpPr>
        <xdr:cNvPr id="904" name="Group 903"/>
        <xdr:cNvGrpSpPr>
          <a:grpSpLocks/>
        </xdr:cNvGrpSpPr>
      </xdr:nvGrpSpPr>
      <xdr:grpSpPr bwMode="auto">
        <a:xfrm flipH="1">
          <a:off x="12268200" y="3703320"/>
          <a:ext cx="449580" cy="1455420"/>
          <a:chOff x="256" y="29"/>
          <a:chExt cx="60" cy="46"/>
        </a:xfrm>
      </xdr:grpSpPr>
      <xdr:sp macro="" textlink="">
        <xdr:nvSpPr>
          <xdr:cNvPr id="905" name="Freeform 904"/>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906" name="Line 90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8</xdr:row>
      <xdr:rowOff>45720</xdr:rowOff>
    </xdr:from>
    <xdr:to>
      <xdr:col>24</xdr:col>
      <xdr:colOff>449580</xdr:colOff>
      <xdr:row>24</xdr:row>
      <xdr:rowOff>38100</xdr:rowOff>
    </xdr:to>
    <xdr:grpSp>
      <xdr:nvGrpSpPr>
        <xdr:cNvPr id="907" name="Group 906"/>
        <xdr:cNvGrpSpPr>
          <a:grpSpLocks/>
        </xdr:cNvGrpSpPr>
      </xdr:nvGrpSpPr>
      <xdr:grpSpPr bwMode="auto">
        <a:xfrm flipH="1">
          <a:off x="12268200" y="777240"/>
          <a:ext cx="449580" cy="1455420"/>
          <a:chOff x="256" y="29"/>
          <a:chExt cx="60" cy="46"/>
        </a:xfrm>
      </xdr:grpSpPr>
      <xdr:sp macro="" textlink="">
        <xdr:nvSpPr>
          <xdr:cNvPr id="908" name="Freeform 907"/>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909" name="Line 90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4</xdr:row>
      <xdr:rowOff>60960</xdr:rowOff>
    </xdr:from>
    <xdr:to>
      <xdr:col>6</xdr:col>
      <xdr:colOff>449580</xdr:colOff>
      <xdr:row>12</xdr:row>
      <xdr:rowOff>38100</xdr:rowOff>
    </xdr:to>
    <xdr:grpSp>
      <xdr:nvGrpSpPr>
        <xdr:cNvPr id="910" name="Group 912"/>
        <xdr:cNvGrpSpPr>
          <a:grpSpLocks/>
        </xdr:cNvGrpSpPr>
      </xdr:nvGrpSpPr>
      <xdr:grpSpPr bwMode="auto">
        <a:xfrm>
          <a:off x="4038600" y="426720"/>
          <a:ext cx="449580" cy="708660"/>
          <a:chOff x="256" y="29"/>
          <a:chExt cx="60" cy="46"/>
        </a:xfrm>
      </xdr:grpSpPr>
      <xdr:sp macro="" textlink="">
        <xdr:nvSpPr>
          <xdr:cNvPr id="911" name="Freeform 913"/>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912" name="Line 91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20</xdr:row>
      <xdr:rowOff>60960</xdr:rowOff>
    </xdr:from>
    <xdr:to>
      <xdr:col>6</xdr:col>
      <xdr:colOff>449580</xdr:colOff>
      <xdr:row>28</xdr:row>
      <xdr:rowOff>38100</xdr:rowOff>
    </xdr:to>
    <xdr:grpSp>
      <xdr:nvGrpSpPr>
        <xdr:cNvPr id="913" name="Group 915"/>
        <xdr:cNvGrpSpPr>
          <a:grpSpLocks/>
        </xdr:cNvGrpSpPr>
      </xdr:nvGrpSpPr>
      <xdr:grpSpPr bwMode="auto">
        <a:xfrm>
          <a:off x="4038600" y="1889760"/>
          <a:ext cx="449580" cy="708660"/>
          <a:chOff x="256" y="29"/>
          <a:chExt cx="60" cy="46"/>
        </a:xfrm>
      </xdr:grpSpPr>
      <xdr:sp macro="" textlink="">
        <xdr:nvSpPr>
          <xdr:cNvPr id="914" name="Freeform 916"/>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915" name="Line 91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36</xdr:row>
      <xdr:rowOff>60960</xdr:rowOff>
    </xdr:from>
    <xdr:to>
      <xdr:col>6</xdr:col>
      <xdr:colOff>449580</xdr:colOff>
      <xdr:row>44</xdr:row>
      <xdr:rowOff>38100</xdr:rowOff>
    </xdr:to>
    <xdr:grpSp>
      <xdr:nvGrpSpPr>
        <xdr:cNvPr id="916" name="Group 918"/>
        <xdr:cNvGrpSpPr>
          <a:grpSpLocks/>
        </xdr:cNvGrpSpPr>
      </xdr:nvGrpSpPr>
      <xdr:grpSpPr bwMode="auto">
        <a:xfrm>
          <a:off x="4038600" y="3352800"/>
          <a:ext cx="449580" cy="708660"/>
          <a:chOff x="256" y="29"/>
          <a:chExt cx="60" cy="46"/>
        </a:xfrm>
      </xdr:grpSpPr>
      <xdr:sp macro="" textlink="">
        <xdr:nvSpPr>
          <xdr:cNvPr id="917" name="Freeform 919"/>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918" name="Line 92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52</xdr:row>
      <xdr:rowOff>60960</xdr:rowOff>
    </xdr:from>
    <xdr:to>
      <xdr:col>6</xdr:col>
      <xdr:colOff>449580</xdr:colOff>
      <xdr:row>60</xdr:row>
      <xdr:rowOff>38100</xdr:rowOff>
    </xdr:to>
    <xdr:grpSp>
      <xdr:nvGrpSpPr>
        <xdr:cNvPr id="919" name="Group 921"/>
        <xdr:cNvGrpSpPr>
          <a:grpSpLocks/>
        </xdr:cNvGrpSpPr>
      </xdr:nvGrpSpPr>
      <xdr:grpSpPr bwMode="auto">
        <a:xfrm>
          <a:off x="4038600" y="4815840"/>
          <a:ext cx="449580" cy="708660"/>
          <a:chOff x="256" y="29"/>
          <a:chExt cx="60" cy="46"/>
        </a:xfrm>
      </xdr:grpSpPr>
      <xdr:sp macro="" textlink="">
        <xdr:nvSpPr>
          <xdr:cNvPr id="920" name="Freeform 922"/>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921" name="Line 92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8</xdr:row>
      <xdr:rowOff>45720</xdr:rowOff>
    </xdr:from>
    <xdr:to>
      <xdr:col>9</xdr:col>
      <xdr:colOff>449580</xdr:colOff>
      <xdr:row>24</xdr:row>
      <xdr:rowOff>38100</xdr:rowOff>
    </xdr:to>
    <xdr:grpSp>
      <xdr:nvGrpSpPr>
        <xdr:cNvPr id="922" name="Group 924"/>
        <xdr:cNvGrpSpPr>
          <a:grpSpLocks/>
        </xdr:cNvGrpSpPr>
      </xdr:nvGrpSpPr>
      <xdr:grpSpPr bwMode="auto">
        <a:xfrm>
          <a:off x="5410200" y="777240"/>
          <a:ext cx="449580" cy="1455420"/>
          <a:chOff x="256" y="29"/>
          <a:chExt cx="60" cy="46"/>
        </a:xfrm>
      </xdr:grpSpPr>
      <xdr:sp macro="" textlink="">
        <xdr:nvSpPr>
          <xdr:cNvPr id="923" name="Freeform 925"/>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924" name="Line 92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40</xdr:row>
      <xdr:rowOff>45720</xdr:rowOff>
    </xdr:from>
    <xdr:to>
      <xdr:col>9</xdr:col>
      <xdr:colOff>449580</xdr:colOff>
      <xdr:row>56</xdr:row>
      <xdr:rowOff>38100</xdr:rowOff>
    </xdr:to>
    <xdr:grpSp>
      <xdr:nvGrpSpPr>
        <xdr:cNvPr id="925" name="Group 927"/>
        <xdr:cNvGrpSpPr>
          <a:grpSpLocks/>
        </xdr:cNvGrpSpPr>
      </xdr:nvGrpSpPr>
      <xdr:grpSpPr bwMode="auto">
        <a:xfrm>
          <a:off x="5410200" y="3703320"/>
          <a:ext cx="449580" cy="1455420"/>
          <a:chOff x="256" y="29"/>
          <a:chExt cx="60" cy="46"/>
        </a:xfrm>
      </xdr:grpSpPr>
      <xdr:sp macro="" textlink="">
        <xdr:nvSpPr>
          <xdr:cNvPr id="926" name="Freeform 928"/>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927" name="Line 92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16</xdr:row>
      <xdr:rowOff>45720</xdr:rowOff>
    </xdr:from>
    <xdr:to>
      <xdr:col>12</xdr:col>
      <xdr:colOff>449580</xdr:colOff>
      <xdr:row>48</xdr:row>
      <xdr:rowOff>38100</xdr:rowOff>
    </xdr:to>
    <xdr:grpSp>
      <xdr:nvGrpSpPr>
        <xdr:cNvPr id="928" name="Group 930"/>
        <xdr:cNvGrpSpPr>
          <a:grpSpLocks/>
        </xdr:cNvGrpSpPr>
      </xdr:nvGrpSpPr>
      <xdr:grpSpPr bwMode="auto">
        <a:xfrm>
          <a:off x="6781800" y="1508760"/>
          <a:ext cx="449580" cy="2918460"/>
          <a:chOff x="256" y="29"/>
          <a:chExt cx="60" cy="46"/>
        </a:xfrm>
      </xdr:grpSpPr>
      <xdr:sp macro="" textlink="">
        <xdr:nvSpPr>
          <xdr:cNvPr id="929" name="Freeform 931"/>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930" name="Line 93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70</xdr:row>
      <xdr:rowOff>60960</xdr:rowOff>
    </xdr:from>
    <xdr:to>
      <xdr:col>6</xdr:col>
      <xdr:colOff>449580</xdr:colOff>
      <xdr:row>78</xdr:row>
      <xdr:rowOff>38100</xdr:rowOff>
    </xdr:to>
    <xdr:grpSp>
      <xdr:nvGrpSpPr>
        <xdr:cNvPr id="931" name="Group 933"/>
        <xdr:cNvGrpSpPr>
          <a:grpSpLocks/>
        </xdr:cNvGrpSpPr>
      </xdr:nvGrpSpPr>
      <xdr:grpSpPr bwMode="auto">
        <a:xfrm>
          <a:off x="4038600" y="6461760"/>
          <a:ext cx="449580" cy="708660"/>
          <a:chOff x="256" y="29"/>
          <a:chExt cx="60" cy="46"/>
        </a:xfrm>
      </xdr:grpSpPr>
      <xdr:sp macro="" textlink="">
        <xdr:nvSpPr>
          <xdr:cNvPr id="932" name="Freeform 934"/>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933" name="Line 93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86</xdr:row>
      <xdr:rowOff>60960</xdr:rowOff>
    </xdr:from>
    <xdr:to>
      <xdr:col>6</xdr:col>
      <xdr:colOff>449580</xdr:colOff>
      <xdr:row>94</xdr:row>
      <xdr:rowOff>38100</xdr:rowOff>
    </xdr:to>
    <xdr:grpSp>
      <xdr:nvGrpSpPr>
        <xdr:cNvPr id="934" name="Group 936"/>
        <xdr:cNvGrpSpPr>
          <a:grpSpLocks/>
        </xdr:cNvGrpSpPr>
      </xdr:nvGrpSpPr>
      <xdr:grpSpPr bwMode="auto">
        <a:xfrm>
          <a:off x="4038600" y="7924800"/>
          <a:ext cx="449580" cy="708660"/>
          <a:chOff x="256" y="29"/>
          <a:chExt cx="60" cy="46"/>
        </a:xfrm>
      </xdr:grpSpPr>
      <xdr:sp macro="" textlink="">
        <xdr:nvSpPr>
          <xdr:cNvPr id="935" name="Freeform 937"/>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936" name="Line 93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102</xdr:row>
      <xdr:rowOff>60960</xdr:rowOff>
    </xdr:from>
    <xdr:to>
      <xdr:col>6</xdr:col>
      <xdr:colOff>449580</xdr:colOff>
      <xdr:row>110</xdr:row>
      <xdr:rowOff>38100</xdr:rowOff>
    </xdr:to>
    <xdr:grpSp>
      <xdr:nvGrpSpPr>
        <xdr:cNvPr id="937" name="Group 939"/>
        <xdr:cNvGrpSpPr>
          <a:grpSpLocks/>
        </xdr:cNvGrpSpPr>
      </xdr:nvGrpSpPr>
      <xdr:grpSpPr bwMode="auto">
        <a:xfrm>
          <a:off x="4038600" y="9387840"/>
          <a:ext cx="449580" cy="708660"/>
          <a:chOff x="256" y="29"/>
          <a:chExt cx="60" cy="46"/>
        </a:xfrm>
      </xdr:grpSpPr>
      <xdr:sp macro="" textlink="">
        <xdr:nvSpPr>
          <xdr:cNvPr id="938" name="Freeform 940"/>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939" name="Line 94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118</xdr:row>
      <xdr:rowOff>60960</xdr:rowOff>
    </xdr:from>
    <xdr:to>
      <xdr:col>6</xdr:col>
      <xdr:colOff>449580</xdr:colOff>
      <xdr:row>126</xdr:row>
      <xdr:rowOff>38100</xdr:rowOff>
    </xdr:to>
    <xdr:grpSp>
      <xdr:nvGrpSpPr>
        <xdr:cNvPr id="940" name="Group 942"/>
        <xdr:cNvGrpSpPr>
          <a:grpSpLocks/>
        </xdr:cNvGrpSpPr>
      </xdr:nvGrpSpPr>
      <xdr:grpSpPr bwMode="auto">
        <a:xfrm>
          <a:off x="4038600" y="10850880"/>
          <a:ext cx="449580" cy="708660"/>
          <a:chOff x="256" y="29"/>
          <a:chExt cx="60" cy="46"/>
        </a:xfrm>
      </xdr:grpSpPr>
      <xdr:sp macro="" textlink="">
        <xdr:nvSpPr>
          <xdr:cNvPr id="941" name="Freeform 943"/>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942" name="Line 94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74</xdr:row>
      <xdr:rowOff>45720</xdr:rowOff>
    </xdr:from>
    <xdr:to>
      <xdr:col>9</xdr:col>
      <xdr:colOff>449580</xdr:colOff>
      <xdr:row>90</xdr:row>
      <xdr:rowOff>38100</xdr:rowOff>
    </xdr:to>
    <xdr:grpSp>
      <xdr:nvGrpSpPr>
        <xdr:cNvPr id="943" name="Group 945"/>
        <xdr:cNvGrpSpPr>
          <a:grpSpLocks/>
        </xdr:cNvGrpSpPr>
      </xdr:nvGrpSpPr>
      <xdr:grpSpPr bwMode="auto">
        <a:xfrm>
          <a:off x="5410200" y="6812280"/>
          <a:ext cx="449580" cy="1455420"/>
          <a:chOff x="256" y="29"/>
          <a:chExt cx="60" cy="46"/>
        </a:xfrm>
      </xdr:grpSpPr>
      <xdr:sp macro="" textlink="">
        <xdr:nvSpPr>
          <xdr:cNvPr id="944" name="Freeform 946"/>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945" name="Line 94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106</xdr:row>
      <xdr:rowOff>45720</xdr:rowOff>
    </xdr:from>
    <xdr:to>
      <xdr:col>9</xdr:col>
      <xdr:colOff>449580</xdr:colOff>
      <xdr:row>122</xdr:row>
      <xdr:rowOff>38100</xdr:rowOff>
    </xdr:to>
    <xdr:grpSp>
      <xdr:nvGrpSpPr>
        <xdr:cNvPr id="946" name="Group 948"/>
        <xdr:cNvGrpSpPr>
          <a:grpSpLocks/>
        </xdr:cNvGrpSpPr>
      </xdr:nvGrpSpPr>
      <xdr:grpSpPr bwMode="auto">
        <a:xfrm>
          <a:off x="5410200" y="9738360"/>
          <a:ext cx="449580" cy="1455420"/>
          <a:chOff x="256" y="29"/>
          <a:chExt cx="60" cy="46"/>
        </a:xfrm>
      </xdr:grpSpPr>
      <xdr:sp macro="" textlink="">
        <xdr:nvSpPr>
          <xdr:cNvPr id="947" name="Freeform 949"/>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948" name="Line 95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82</xdr:row>
      <xdr:rowOff>45720</xdr:rowOff>
    </xdr:from>
    <xdr:to>
      <xdr:col>12</xdr:col>
      <xdr:colOff>449580</xdr:colOff>
      <xdr:row>114</xdr:row>
      <xdr:rowOff>38100</xdr:rowOff>
    </xdr:to>
    <xdr:grpSp>
      <xdr:nvGrpSpPr>
        <xdr:cNvPr id="949" name="Group 951"/>
        <xdr:cNvGrpSpPr>
          <a:grpSpLocks/>
        </xdr:cNvGrpSpPr>
      </xdr:nvGrpSpPr>
      <xdr:grpSpPr bwMode="auto">
        <a:xfrm>
          <a:off x="6781800" y="7543800"/>
          <a:ext cx="449580" cy="2918460"/>
          <a:chOff x="256" y="29"/>
          <a:chExt cx="60" cy="46"/>
        </a:xfrm>
      </xdr:grpSpPr>
      <xdr:sp macro="" textlink="">
        <xdr:nvSpPr>
          <xdr:cNvPr id="950" name="Freeform 952"/>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951" name="Line 95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15</xdr:col>
      <xdr:colOff>0</xdr:colOff>
      <xdr:row>32</xdr:row>
      <xdr:rowOff>45720</xdr:rowOff>
    </xdr:from>
    <xdr:to>
      <xdr:col>15</xdr:col>
      <xdr:colOff>342900</xdr:colOff>
      <xdr:row>98</xdr:row>
      <xdr:rowOff>45720</xdr:rowOff>
    </xdr:to>
    <xdr:sp macro="" textlink="">
      <xdr:nvSpPr>
        <xdr:cNvPr id="952" name="Freeform 954"/>
        <xdr:cNvSpPr>
          <a:spLocks/>
        </xdr:cNvSpPr>
      </xdr:nvSpPr>
      <xdr:spPr bwMode="auto">
        <a:xfrm>
          <a:off x="8145780" y="2727960"/>
          <a:ext cx="342900" cy="5532120"/>
        </a:xfrm>
        <a:custGeom>
          <a:avLst/>
          <a:gdLst>
            <a:gd name="T0" fmla="*/ 0 w 64"/>
            <a:gd name="T1" fmla="*/ 0 h 91"/>
            <a:gd name="T2" fmla="*/ 2147483647 w 64"/>
            <a:gd name="T3" fmla="*/ 0 h 91"/>
            <a:gd name="T4" fmla="*/ 2147483647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15</xdr:col>
      <xdr:colOff>342900</xdr:colOff>
      <xdr:row>48</xdr:row>
      <xdr:rowOff>45720</xdr:rowOff>
    </xdr:from>
    <xdr:to>
      <xdr:col>15</xdr:col>
      <xdr:colOff>449580</xdr:colOff>
      <xdr:row>48</xdr:row>
      <xdr:rowOff>45720</xdr:rowOff>
    </xdr:to>
    <xdr:sp macro="" textlink="">
      <xdr:nvSpPr>
        <xdr:cNvPr id="953" name="Line 955"/>
        <xdr:cNvSpPr>
          <a:spLocks noChangeShapeType="1"/>
        </xdr:cNvSpPr>
      </xdr:nvSpPr>
      <xdr:spPr bwMode="auto">
        <a:xfrm flipH="1">
          <a:off x="8488680" y="4069080"/>
          <a:ext cx="106680" cy="0"/>
        </a:xfrm>
        <a:prstGeom prst="line">
          <a:avLst/>
        </a:prstGeom>
        <a:noFill/>
        <a:ln w="9525">
          <a:solidFill>
            <a:srgbClr val="000000"/>
          </a:solidFill>
          <a:round/>
          <a:headEnd/>
          <a:tailEnd/>
        </a:ln>
      </xdr:spPr>
    </xdr:sp>
    <xdr:clientData/>
  </xdr:twoCellAnchor>
  <xdr:twoCellAnchor>
    <xdr:from>
      <xdr:col>17</xdr:col>
      <xdr:colOff>0</xdr:colOff>
      <xdr:row>49</xdr:row>
      <xdr:rowOff>83820</xdr:rowOff>
    </xdr:from>
    <xdr:to>
      <xdr:col>17</xdr:col>
      <xdr:colOff>0</xdr:colOff>
      <xdr:row>63</xdr:row>
      <xdr:rowOff>0</xdr:rowOff>
    </xdr:to>
    <xdr:sp macro="" textlink="">
      <xdr:nvSpPr>
        <xdr:cNvPr id="954" name="Line 956"/>
        <xdr:cNvSpPr>
          <a:spLocks noChangeShapeType="1"/>
        </xdr:cNvSpPr>
      </xdr:nvSpPr>
      <xdr:spPr bwMode="auto">
        <a:xfrm>
          <a:off x="9060180" y="4191000"/>
          <a:ext cx="0" cy="1089660"/>
        </a:xfrm>
        <a:prstGeom prst="line">
          <a:avLst/>
        </a:prstGeom>
        <a:noFill/>
        <a:ln w="9525">
          <a:solidFill>
            <a:srgbClr val="000000"/>
          </a:solidFill>
          <a:round/>
          <a:headEnd/>
          <a:tailEnd/>
        </a:ln>
      </xdr:spPr>
    </xdr:sp>
    <xdr:clientData/>
  </xdr:twoCellAnchor>
  <xdr:twoCellAnchor>
    <xdr:from>
      <xdr:col>17</xdr:col>
      <xdr:colOff>0</xdr:colOff>
      <xdr:row>67</xdr:row>
      <xdr:rowOff>83820</xdr:rowOff>
    </xdr:from>
    <xdr:to>
      <xdr:col>17</xdr:col>
      <xdr:colOff>0</xdr:colOff>
      <xdr:row>81</xdr:row>
      <xdr:rowOff>0</xdr:rowOff>
    </xdr:to>
    <xdr:sp macro="" textlink="">
      <xdr:nvSpPr>
        <xdr:cNvPr id="955" name="Line 957"/>
        <xdr:cNvSpPr>
          <a:spLocks noChangeShapeType="1"/>
        </xdr:cNvSpPr>
      </xdr:nvSpPr>
      <xdr:spPr bwMode="auto">
        <a:xfrm>
          <a:off x="9060180" y="5699760"/>
          <a:ext cx="0" cy="1089660"/>
        </a:xfrm>
        <a:prstGeom prst="line">
          <a:avLst/>
        </a:prstGeom>
        <a:noFill/>
        <a:ln w="9525">
          <a:solidFill>
            <a:srgbClr val="000000"/>
          </a:solidFill>
          <a:round/>
          <a:headEnd/>
          <a:tailEnd/>
        </a:ln>
      </xdr:spPr>
    </xdr:sp>
    <xdr:clientData/>
  </xdr:twoCellAnchor>
  <xdr:twoCellAnchor>
    <xdr:from>
      <xdr:col>18</xdr:col>
      <xdr:colOff>106680</xdr:colOff>
      <xdr:row>32</xdr:row>
      <xdr:rowOff>45720</xdr:rowOff>
    </xdr:from>
    <xdr:to>
      <xdr:col>18</xdr:col>
      <xdr:colOff>449580</xdr:colOff>
      <xdr:row>98</xdr:row>
      <xdr:rowOff>45720</xdr:rowOff>
    </xdr:to>
    <xdr:sp macro="" textlink="">
      <xdr:nvSpPr>
        <xdr:cNvPr id="956" name="Freeform 958"/>
        <xdr:cNvSpPr>
          <a:spLocks/>
        </xdr:cNvSpPr>
      </xdr:nvSpPr>
      <xdr:spPr bwMode="auto">
        <a:xfrm flipH="1">
          <a:off x="9624060" y="2727960"/>
          <a:ext cx="342900" cy="5532120"/>
        </a:xfrm>
        <a:custGeom>
          <a:avLst/>
          <a:gdLst>
            <a:gd name="T0" fmla="*/ 0 w 64"/>
            <a:gd name="T1" fmla="*/ 0 h 91"/>
            <a:gd name="T2" fmla="*/ 2147483647 w 64"/>
            <a:gd name="T3" fmla="*/ 0 h 91"/>
            <a:gd name="T4" fmla="*/ 2147483647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18</xdr:col>
      <xdr:colOff>0</xdr:colOff>
      <xdr:row>82</xdr:row>
      <xdr:rowOff>45720</xdr:rowOff>
    </xdr:from>
    <xdr:to>
      <xdr:col>18</xdr:col>
      <xdr:colOff>106680</xdr:colOff>
      <xdr:row>82</xdr:row>
      <xdr:rowOff>45720</xdr:rowOff>
    </xdr:to>
    <xdr:sp macro="" textlink="">
      <xdr:nvSpPr>
        <xdr:cNvPr id="957" name="Line 959"/>
        <xdr:cNvSpPr>
          <a:spLocks noChangeShapeType="1"/>
        </xdr:cNvSpPr>
      </xdr:nvSpPr>
      <xdr:spPr bwMode="auto">
        <a:xfrm flipH="1">
          <a:off x="9517380" y="6918960"/>
          <a:ext cx="106680" cy="0"/>
        </a:xfrm>
        <a:prstGeom prst="line">
          <a:avLst/>
        </a:prstGeom>
        <a:noFill/>
        <a:ln w="9525">
          <a:solidFill>
            <a:srgbClr val="000000"/>
          </a:solidFill>
          <a:round/>
          <a:headEnd/>
          <a:tailEnd/>
        </a:ln>
      </xdr:spPr>
    </xdr:sp>
    <xdr:clientData/>
  </xdr:twoCellAnchor>
  <xdr:twoCellAnchor>
    <xdr:from>
      <xdr:col>21</xdr:col>
      <xdr:colOff>0</xdr:colOff>
      <xdr:row>82</xdr:row>
      <xdr:rowOff>45720</xdr:rowOff>
    </xdr:from>
    <xdr:to>
      <xdr:col>21</xdr:col>
      <xdr:colOff>449580</xdr:colOff>
      <xdr:row>114</xdr:row>
      <xdr:rowOff>38100</xdr:rowOff>
    </xdr:to>
    <xdr:grpSp>
      <xdr:nvGrpSpPr>
        <xdr:cNvPr id="958" name="Group 960"/>
        <xdr:cNvGrpSpPr>
          <a:grpSpLocks/>
        </xdr:cNvGrpSpPr>
      </xdr:nvGrpSpPr>
      <xdr:grpSpPr bwMode="auto">
        <a:xfrm flipH="1">
          <a:off x="10896600" y="7543800"/>
          <a:ext cx="449580" cy="2918460"/>
          <a:chOff x="256" y="29"/>
          <a:chExt cx="60" cy="46"/>
        </a:xfrm>
      </xdr:grpSpPr>
      <xdr:sp macro="" textlink="">
        <xdr:nvSpPr>
          <xdr:cNvPr id="959" name="Freeform 961"/>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960" name="Line 96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21</xdr:col>
      <xdr:colOff>0</xdr:colOff>
      <xdr:row>16</xdr:row>
      <xdr:rowOff>45720</xdr:rowOff>
    </xdr:from>
    <xdr:to>
      <xdr:col>21</xdr:col>
      <xdr:colOff>449580</xdr:colOff>
      <xdr:row>48</xdr:row>
      <xdr:rowOff>38100</xdr:rowOff>
    </xdr:to>
    <xdr:grpSp>
      <xdr:nvGrpSpPr>
        <xdr:cNvPr id="961" name="Group 963"/>
        <xdr:cNvGrpSpPr>
          <a:grpSpLocks/>
        </xdr:cNvGrpSpPr>
      </xdr:nvGrpSpPr>
      <xdr:grpSpPr bwMode="auto">
        <a:xfrm flipH="1">
          <a:off x="10896600" y="1508760"/>
          <a:ext cx="449580" cy="2918460"/>
          <a:chOff x="256" y="29"/>
          <a:chExt cx="60" cy="46"/>
        </a:xfrm>
      </xdr:grpSpPr>
      <xdr:sp macro="" textlink="">
        <xdr:nvSpPr>
          <xdr:cNvPr id="962" name="Freeform 964"/>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963" name="Line 96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106</xdr:row>
      <xdr:rowOff>45720</xdr:rowOff>
    </xdr:from>
    <xdr:to>
      <xdr:col>24</xdr:col>
      <xdr:colOff>449580</xdr:colOff>
      <xdr:row>122</xdr:row>
      <xdr:rowOff>38100</xdr:rowOff>
    </xdr:to>
    <xdr:grpSp>
      <xdr:nvGrpSpPr>
        <xdr:cNvPr id="964" name="Group 966"/>
        <xdr:cNvGrpSpPr>
          <a:grpSpLocks/>
        </xdr:cNvGrpSpPr>
      </xdr:nvGrpSpPr>
      <xdr:grpSpPr bwMode="auto">
        <a:xfrm flipH="1">
          <a:off x="12268200" y="9738360"/>
          <a:ext cx="449580" cy="1455420"/>
          <a:chOff x="256" y="29"/>
          <a:chExt cx="60" cy="46"/>
        </a:xfrm>
      </xdr:grpSpPr>
      <xdr:sp macro="" textlink="">
        <xdr:nvSpPr>
          <xdr:cNvPr id="965" name="Freeform 967"/>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966" name="Line 96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74</xdr:row>
      <xdr:rowOff>45720</xdr:rowOff>
    </xdr:from>
    <xdr:to>
      <xdr:col>24</xdr:col>
      <xdr:colOff>449580</xdr:colOff>
      <xdr:row>90</xdr:row>
      <xdr:rowOff>38100</xdr:rowOff>
    </xdr:to>
    <xdr:grpSp>
      <xdr:nvGrpSpPr>
        <xdr:cNvPr id="967" name="Group 969"/>
        <xdr:cNvGrpSpPr>
          <a:grpSpLocks/>
        </xdr:cNvGrpSpPr>
      </xdr:nvGrpSpPr>
      <xdr:grpSpPr bwMode="auto">
        <a:xfrm flipH="1">
          <a:off x="12268200" y="6812280"/>
          <a:ext cx="449580" cy="1455420"/>
          <a:chOff x="256" y="29"/>
          <a:chExt cx="60" cy="46"/>
        </a:xfrm>
      </xdr:grpSpPr>
      <xdr:sp macro="" textlink="">
        <xdr:nvSpPr>
          <xdr:cNvPr id="968" name="Freeform 970"/>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969" name="Line 97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40</xdr:row>
      <xdr:rowOff>45720</xdr:rowOff>
    </xdr:from>
    <xdr:to>
      <xdr:col>24</xdr:col>
      <xdr:colOff>449580</xdr:colOff>
      <xdr:row>56</xdr:row>
      <xdr:rowOff>38100</xdr:rowOff>
    </xdr:to>
    <xdr:grpSp>
      <xdr:nvGrpSpPr>
        <xdr:cNvPr id="970" name="Group 972"/>
        <xdr:cNvGrpSpPr>
          <a:grpSpLocks/>
        </xdr:cNvGrpSpPr>
      </xdr:nvGrpSpPr>
      <xdr:grpSpPr bwMode="auto">
        <a:xfrm flipH="1">
          <a:off x="12268200" y="3703320"/>
          <a:ext cx="449580" cy="1455420"/>
          <a:chOff x="256" y="29"/>
          <a:chExt cx="60" cy="46"/>
        </a:xfrm>
      </xdr:grpSpPr>
      <xdr:sp macro="" textlink="">
        <xdr:nvSpPr>
          <xdr:cNvPr id="971" name="Freeform 973"/>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972" name="Line 97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8</xdr:row>
      <xdr:rowOff>45720</xdr:rowOff>
    </xdr:from>
    <xdr:to>
      <xdr:col>24</xdr:col>
      <xdr:colOff>449580</xdr:colOff>
      <xdr:row>24</xdr:row>
      <xdr:rowOff>38100</xdr:rowOff>
    </xdr:to>
    <xdr:grpSp>
      <xdr:nvGrpSpPr>
        <xdr:cNvPr id="973" name="Group 975"/>
        <xdr:cNvGrpSpPr>
          <a:grpSpLocks/>
        </xdr:cNvGrpSpPr>
      </xdr:nvGrpSpPr>
      <xdr:grpSpPr bwMode="auto">
        <a:xfrm flipH="1">
          <a:off x="12268200" y="777240"/>
          <a:ext cx="449580" cy="1455420"/>
          <a:chOff x="256" y="29"/>
          <a:chExt cx="60" cy="46"/>
        </a:xfrm>
      </xdr:grpSpPr>
      <xdr:sp macro="" textlink="">
        <xdr:nvSpPr>
          <xdr:cNvPr id="974" name="Freeform 976"/>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975" name="Line 97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118</xdr:row>
      <xdr:rowOff>60960</xdr:rowOff>
    </xdr:from>
    <xdr:to>
      <xdr:col>27</xdr:col>
      <xdr:colOff>449580</xdr:colOff>
      <xdr:row>126</xdr:row>
      <xdr:rowOff>38100</xdr:rowOff>
    </xdr:to>
    <xdr:grpSp>
      <xdr:nvGrpSpPr>
        <xdr:cNvPr id="976" name="Group 978"/>
        <xdr:cNvGrpSpPr>
          <a:grpSpLocks/>
        </xdr:cNvGrpSpPr>
      </xdr:nvGrpSpPr>
      <xdr:grpSpPr bwMode="auto">
        <a:xfrm flipH="1">
          <a:off x="13639800" y="10850880"/>
          <a:ext cx="449580" cy="708660"/>
          <a:chOff x="256" y="29"/>
          <a:chExt cx="60" cy="46"/>
        </a:xfrm>
      </xdr:grpSpPr>
      <xdr:sp macro="" textlink="">
        <xdr:nvSpPr>
          <xdr:cNvPr id="977" name="Freeform 979"/>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978" name="Line 98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102</xdr:row>
      <xdr:rowOff>60960</xdr:rowOff>
    </xdr:from>
    <xdr:to>
      <xdr:col>27</xdr:col>
      <xdr:colOff>449580</xdr:colOff>
      <xdr:row>110</xdr:row>
      <xdr:rowOff>38100</xdr:rowOff>
    </xdr:to>
    <xdr:grpSp>
      <xdr:nvGrpSpPr>
        <xdr:cNvPr id="979" name="Group 981"/>
        <xdr:cNvGrpSpPr>
          <a:grpSpLocks/>
        </xdr:cNvGrpSpPr>
      </xdr:nvGrpSpPr>
      <xdr:grpSpPr bwMode="auto">
        <a:xfrm flipH="1">
          <a:off x="13639800" y="9387840"/>
          <a:ext cx="449580" cy="708660"/>
          <a:chOff x="256" y="29"/>
          <a:chExt cx="60" cy="46"/>
        </a:xfrm>
      </xdr:grpSpPr>
      <xdr:sp macro="" textlink="">
        <xdr:nvSpPr>
          <xdr:cNvPr id="980" name="Freeform 982"/>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981" name="Line 98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86</xdr:row>
      <xdr:rowOff>60960</xdr:rowOff>
    </xdr:from>
    <xdr:to>
      <xdr:col>27</xdr:col>
      <xdr:colOff>449580</xdr:colOff>
      <xdr:row>94</xdr:row>
      <xdr:rowOff>38100</xdr:rowOff>
    </xdr:to>
    <xdr:grpSp>
      <xdr:nvGrpSpPr>
        <xdr:cNvPr id="982" name="Group 984"/>
        <xdr:cNvGrpSpPr>
          <a:grpSpLocks/>
        </xdr:cNvGrpSpPr>
      </xdr:nvGrpSpPr>
      <xdr:grpSpPr bwMode="auto">
        <a:xfrm flipH="1">
          <a:off x="13639800" y="7924800"/>
          <a:ext cx="449580" cy="708660"/>
          <a:chOff x="256" y="29"/>
          <a:chExt cx="60" cy="46"/>
        </a:xfrm>
      </xdr:grpSpPr>
      <xdr:sp macro="" textlink="">
        <xdr:nvSpPr>
          <xdr:cNvPr id="983" name="Freeform 985"/>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984" name="Line 98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70</xdr:row>
      <xdr:rowOff>60960</xdr:rowOff>
    </xdr:from>
    <xdr:to>
      <xdr:col>27</xdr:col>
      <xdr:colOff>449580</xdr:colOff>
      <xdr:row>78</xdr:row>
      <xdr:rowOff>38100</xdr:rowOff>
    </xdr:to>
    <xdr:grpSp>
      <xdr:nvGrpSpPr>
        <xdr:cNvPr id="985" name="Group 987"/>
        <xdr:cNvGrpSpPr>
          <a:grpSpLocks/>
        </xdr:cNvGrpSpPr>
      </xdr:nvGrpSpPr>
      <xdr:grpSpPr bwMode="auto">
        <a:xfrm flipH="1">
          <a:off x="13639800" y="6461760"/>
          <a:ext cx="449580" cy="708660"/>
          <a:chOff x="256" y="29"/>
          <a:chExt cx="60" cy="46"/>
        </a:xfrm>
      </xdr:grpSpPr>
      <xdr:sp macro="" textlink="">
        <xdr:nvSpPr>
          <xdr:cNvPr id="986" name="Freeform 988"/>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987" name="Line 98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52</xdr:row>
      <xdr:rowOff>60960</xdr:rowOff>
    </xdr:from>
    <xdr:to>
      <xdr:col>27</xdr:col>
      <xdr:colOff>449580</xdr:colOff>
      <xdr:row>60</xdr:row>
      <xdr:rowOff>38100</xdr:rowOff>
    </xdr:to>
    <xdr:grpSp>
      <xdr:nvGrpSpPr>
        <xdr:cNvPr id="988" name="Group 990"/>
        <xdr:cNvGrpSpPr>
          <a:grpSpLocks/>
        </xdr:cNvGrpSpPr>
      </xdr:nvGrpSpPr>
      <xdr:grpSpPr bwMode="auto">
        <a:xfrm flipH="1">
          <a:off x="13639800" y="4815840"/>
          <a:ext cx="449580" cy="708660"/>
          <a:chOff x="256" y="29"/>
          <a:chExt cx="60" cy="46"/>
        </a:xfrm>
      </xdr:grpSpPr>
      <xdr:sp macro="" textlink="">
        <xdr:nvSpPr>
          <xdr:cNvPr id="989" name="Freeform 991"/>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990" name="Line 99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36</xdr:row>
      <xdr:rowOff>60960</xdr:rowOff>
    </xdr:from>
    <xdr:to>
      <xdr:col>27</xdr:col>
      <xdr:colOff>449580</xdr:colOff>
      <xdr:row>44</xdr:row>
      <xdr:rowOff>38100</xdr:rowOff>
    </xdr:to>
    <xdr:grpSp>
      <xdr:nvGrpSpPr>
        <xdr:cNvPr id="991" name="Group 993"/>
        <xdr:cNvGrpSpPr>
          <a:grpSpLocks/>
        </xdr:cNvGrpSpPr>
      </xdr:nvGrpSpPr>
      <xdr:grpSpPr bwMode="auto">
        <a:xfrm flipH="1">
          <a:off x="13639800" y="3352800"/>
          <a:ext cx="449580" cy="708660"/>
          <a:chOff x="256" y="29"/>
          <a:chExt cx="60" cy="46"/>
        </a:xfrm>
      </xdr:grpSpPr>
      <xdr:sp macro="" textlink="">
        <xdr:nvSpPr>
          <xdr:cNvPr id="992" name="Freeform 994"/>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993" name="Line 99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20</xdr:row>
      <xdr:rowOff>60960</xdr:rowOff>
    </xdr:from>
    <xdr:to>
      <xdr:col>27</xdr:col>
      <xdr:colOff>449580</xdr:colOff>
      <xdr:row>28</xdr:row>
      <xdr:rowOff>38100</xdr:rowOff>
    </xdr:to>
    <xdr:grpSp>
      <xdr:nvGrpSpPr>
        <xdr:cNvPr id="994" name="Group 996"/>
        <xdr:cNvGrpSpPr>
          <a:grpSpLocks/>
        </xdr:cNvGrpSpPr>
      </xdr:nvGrpSpPr>
      <xdr:grpSpPr bwMode="auto">
        <a:xfrm flipH="1">
          <a:off x="13639800" y="1889760"/>
          <a:ext cx="449580" cy="708660"/>
          <a:chOff x="256" y="29"/>
          <a:chExt cx="60" cy="46"/>
        </a:xfrm>
      </xdr:grpSpPr>
      <xdr:sp macro="" textlink="">
        <xdr:nvSpPr>
          <xdr:cNvPr id="995" name="Freeform 997"/>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996" name="Line 99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4</xdr:row>
      <xdr:rowOff>60960</xdr:rowOff>
    </xdr:from>
    <xdr:to>
      <xdr:col>27</xdr:col>
      <xdr:colOff>449580</xdr:colOff>
      <xdr:row>12</xdr:row>
      <xdr:rowOff>38100</xdr:rowOff>
    </xdr:to>
    <xdr:grpSp>
      <xdr:nvGrpSpPr>
        <xdr:cNvPr id="997" name="Group 999"/>
        <xdr:cNvGrpSpPr>
          <a:grpSpLocks/>
        </xdr:cNvGrpSpPr>
      </xdr:nvGrpSpPr>
      <xdr:grpSpPr bwMode="auto">
        <a:xfrm flipH="1">
          <a:off x="13639800" y="426720"/>
          <a:ext cx="449580" cy="708660"/>
          <a:chOff x="256" y="29"/>
          <a:chExt cx="60" cy="46"/>
        </a:xfrm>
      </xdr:grpSpPr>
      <xdr:sp macro="" textlink="">
        <xdr:nvSpPr>
          <xdr:cNvPr id="998" name="Freeform 1000"/>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999" name="Line 100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70</xdr:row>
      <xdr:rowOff>60960</xdr:rowOff>
    </xdr:from>
    <xdr:to>
      <xdr:col>27</xdr:col>
      <xdr:colOff>449580</xdr:colOff>
      <xdr:row>78</xdr:row>
      <xdr:rowOff>38100</xdr:rowOff>
    </xdr:to>
    <xdr:grpSp>
      <xdr:nvGrpSpPr>
        <xdr:cNvPr id="1000" name="Group 1002"/>
        <xdr:cNvGrpSpPr>
          <a:grpSpLocks/>
        </xdr:cNvGrpSpPr>
      </xdr:nvGrpSpPr>
      <xdr:grpSpPr bwMode="auto">
        <a:xfrm flipH="1">
          <a:off x="13639800" y="6461760"/>
          <a:ext cx="449580" cy="708660"/>
          <a:chOff x="256" y="29"/>
          <a:chExt cx="60" cy="46"/>
        </a:xfrm>
      </xdr:grpSpPr>
      <xdr:sp macro="" textlink="">
        <xdr:nvSpPr>
          <xdr:cNvPr id="1001" name="Freeform 1003"/>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002" name="Line 100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52</xdr:row>
      <xdr:rowOff>60960</xdr:rowOff>
    </xdr:from>
    <xdr:to>
      <xdr:col>27</xdr:col>
      <xdr:colOff>449580</xdr:colOff>
      <xdr:row>60</xdr:row>
      <xdr:rowOff>38100</xdr:rowOff>
    </xdr:to>
    <xdr:grpSp>
      <xdr:nvGrpSpPr>
        <xdr:cNvPr id="1003" name="Group 1005"/>
        <xdr:cNvGrpSpPr>
          <a:grpSpLocks/>
        </xdr:cNvGrpSpPr>
      </xdr:nvGrpSpPr>
      <xdr:grpSpPr bwMode="auto">
        <a:xfrm flipH="1">
          <a:off x="13639800" y="4815840"/>
          <a:ext cx="449580" cy="708660"/>
          <a:chOff x="256" y="29"/>
          <a:chExt cx="60" cy="46"/>
        </a:xfrm>
      </xdr:grpSpPr>
      <xdr:sp macro="" textlink="">
        <xdr:nvSpPr>
          <xdr:cNvPr id="1004" name="Freeform 1006"/>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005" name="Line 100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52</xdr:row>
      <xdr:rowOff>60960</xdr:rowOff>
    </xdr:from>
    <xdr:to>
      <xdr:col>27</xdr:col>
      <xdr:colOff>449580</xdr:colOff>
      <xdr:row>60</xdr:row>
      <xdr:rowOff>38100</xdr:rowOff>
    </xdr:to>
    <xdr:grpSp>
      <xdr:nvGrpSpPr>
        <xdr:cNvPr id="1006" name="Group 1008"/>
        <xdr:cNvGrpSpPr>
          <a:grpSpLocks/>
        </xdr:cNvGrpSpPr>
      </xdr:nvGrpSpPr>
      <xdr:grpSpPr bwMode="auto">
        <a:xfrm flipH="1">
          <a:off x="13639800" y="4815840"/>
          <a:ext cx="449580" cy="708660"/>
          <a:chOff x="256" y="29"/>
          <a:chExt cx="60" cy="46"/>
        </a:xfrm>
      </xdr:grpSpPr>
      <xdr:sp macro="" textlink="">
        <xdr:nvSpPr>
          <xdr:cNvPr id="1007" name="Freeform 1009"/>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008" name="Line 101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36</xdr:row>
      <xdr:rowOff>60960</xdr:rowOff>
    </xdr:from>
    <xdr:to>
      <xdr:col>27</xdr:col>
      <xdr:colOff>449580</xdr:colOff>
      <xdr:row>44</xdr:row>
      <xdr:rowOff>38100</xdr:rowOff>
    </xdr:to>
    <xdr:grpSp>
      <xdr:nvGrpSpPr>
        <xdr:cNvPr id="1009" name="Group 1011"/>
        <xdr:cNvGrpSpPr>
          <a:grpSpLocks/>
        </xdr:cNvGrpSpPr>
      </xdr:nvGrpSpPr>
      <xdr:grpSpPr bwMode="auto">
        <a:xfrm flipH="1">
          <a:off x="13639800" y="3352800"/>
          <a:ext cx="449580" cy="708660"/>
          <a:chOff x="256" y="29"/>
          <a:chExt cx="60" cy="46"/>
        </a:xfrm>
      </xdr:grpSpPr>
      <xdr:sp macro="" textlink="">
        <xdr:nvSpPr>
          <xdr:cNvPr id="1010" name="Freeform 1012"/>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011" name="Line 101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36</xdr:row>
      <xdr:rowOff>60960</xdr:rowOff>
    </xdr:from>
    <xdr:to>
      <xdr:col>27</xdr:col>
      <xdr:colOff>449580</xdr:colOff>
      <xdr:row>44</xdr:row>
      <xdr:rowOff>38100</xdr:rowOff>
    </xdr:to>
    <xdr:grpSp>
      <xdr:nvGrpSpPr>
        <xdr:cNvPr id="1012" name="Group 1014"/>
        <xdr:cNvGrpSpPr>
          <a:grpSpLocks/>
        </xdr:cNvGrpSpPr>
      </xdr:nvGrpSpPr>
      <xdr:grpSpPr bwMode="auto">
        <a:xfrm flipH="1">
          <a:off x="13639800" y="3352800"/>
          <a:ext cx="449580" cy="708660"/>
          <a:chOff x="256" y="29"/>
          <a:chExt cx="60" cy="46"/>
        </a:xfrm>
      </xdr:grpSpPr>
      <xdr:sp macro="" textlink="">
        <xdr:nvSpPr>
          <xdr:cNvPr id="1013" name="Freeform 1015"/>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014" name="Line 101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20</xdr:row>
      <xdr:rowOff>60960</xdr:rowOff>
    </xdr:from>
    <xdr:to>
      <xdr:col>27</xdr:col>
      <xdr:colOff>449580</xdr:colOff>
      <xdr:row>28</xdr:row>
      <xdr:rowOff>38100</xdr:rowOff>
    </xdr:to>
    <xdr:grpSp>
      <xdr:nvGrpSpPr>
        <xdr:cNvPr id="1015" name="Group 1017"/>
        <xdr:cNvGrpSpPr>
          <a:grpSpLocks/>
        </xdr:cNvGrpSpPr>
      </xdr:nvGrpSpPr>
      <xdr:grpSpPr bwMode="auto">
        <a:xfrm flipH="1">
          <a:off x="13639800" y="1889760"/>
          <a:ext cx="449580" cy="708660"/>
          <a:chOff x="256" y="29"/>
          <a:chExt cx="60" cy="46"/>
        </a:xfrm>
      </xdr:grpSpPr>
      <xdr:sp macro="" textlink="">
        <xdr:nvSpPr>
          <xdr:cNvPr id="1016" name="Freeform 1018"/>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017" name="Line 101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20</xdr:row>
      <xdr:rowOff>60960</xdr:rowOff>
    </xdr:from>
    <xdr:to>
      <xdr:col>27</xdr:col>
      <xdr:colOff>449580</xdr:colOff>
      <xdr:row>28</xdr:row>
      <xdr:rowOff>38100</xdr:rowOff>
    </xdr:to>
    <xdr:grpSp>
      <xdr:nvGrpSpPr>
        <xdr:cNvPr id="1018" name="Group 1020"/>
        <xdr:cNvGrpSpPr>
          <a:grpSpLocks/>
        </xdr:cNvGrpSpPr>
      </xdr:nvGrpSpPr>
      <xdr:grpSpPr bwMode="auto">
        <a:xfrm flipH="1">
          <a:off x="13639800" y="1889760"/>
          <a:ext cx="449580" cy="708660"/>
          <a:chOff x="256" y="29"/>
          <a:chExt cx="60" cy="46"/>
        </a:xfrm>
      </xdr:grpSpPr>
      <xdr:sp macro="" textlink="">
        <xdr:nvSpPr>
          <xdr:cNvPr id="1019" name="Freeform 1021"/>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020" name="Line 102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4</xdr:row>
      <xdr:rowOff>60960</xdr:rowOff>
    </xdr:from>
    <xdr:to>
      <xdr:col>6</xdr:col>
      <xdr:colOff>449580</xdr:colOff>
      <xdr:row>12</xdr:row>
      <xdr:rowOff>38100</xdr:rowOff>
    </xdr:to>
    <xdr:grpSp>
      <xdr:nvGrpSpPr>
        <xdr:cNvPr id="1021" name="Group 1023"/>
        <xdr:cNvGrpSpPr>
          <a:grpSpLocks/>
        </xdr:cNvGrpSpPr>
      </xdr:nvGrpSpPr>
      <xdr:grpSpPr bwMode="auto">
        <a:xfrm>
          <a:off x="4038600" y="426720"/>
          <a:ext cx="449580" cy="708660"/>
          <a:chOff x="256" y="29"/>
          <a:chExt cx="60" cy="46"/>
        </a:xfrm>
      </xdr:grpSpPr>
      <xdr:sp macro="" textlink="">
        <xdr:nvSpPr>
          <xdr:cNvPr id="1022" name="Freeform 1024"/>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023" name="Line 102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20</xdr:row>
      <xdr:rowOff>60960</xdr:rowOff>
    </xdr:from>
    <xdr:to>
      <xdr:col>6</xdr:col>
      <xdr:colOff>449580</xdr:colOff>
      <xdr:row>28</xdr:row>
      <xdr:rowOff>38100</xdr:rowOff>
    </xdr:to>
    <xdr:grpSp>
      <xdr:nvGrpSpPr>
        <xdr:cNvPr id="1024" name="Group 1026"/>
        <xdr:cNvGrpSpPr>
          <a:grpSpLocks/>
        </xdr:cNvGrpSpPr>
      </xdr:nvGrpSpPr>
      <xdr:grpSpPr bwMode="auto">
        <a:xfrm>
          <a:off x="4038600" y="1889760"/>
          <a:ext cx="449580" cy="708660"/>
          <a:chOff x="256" y="29"/>
          <a:chExt cx="60" cy="46"/>
        </a:xfrm>
      </xdr:grpSpPr>
      <xdr:sp macro="" textlink="">
        <xdr:nvSpPr>
          <xdr:cNvPr id="1025" name="Freeform 1027"/>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026" name="Line 102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36</xdr:row>
      <xdr:rowOff>60960</xdr:rowOff>
    </xdr:from>
    <xdr:to>
      <xdr:col>6</xdr:col>
      <xdr:colOff>449580</xdr:colOff>
      <xdr:row>44</xdr:row>
      <xdr:rowOff>38100</xdr:rowOff>
    </xdr:to>
    <xdr:grpSp>
      <xdr:nvGrpSpPr>
        <xdr:cNvPr id="1027" name="Group 1029"/>
        <xdr:cNvGrpSpPr>
          <a:grpSpLocks/>
        </xdr:cNvGrpSpPr>
      </xdr:nvGrpSpPr>
      <xdr:grpSpPr bwMode="auto">
        <a:xfrm>
          <a:off x="4038600" y="3352800"/>
          <a:ext cx="449580" cy="708660"/>
          <a:chOff x="256" y="29"/>
          <a:chExt cx="60" cy="46"/>
        </a:xfrm>
      </xdr:grpSpPr>
      <xdr:sp macro="" textlink="">
        <xdr:nvSpPr>
          <xdr:cNvPr id="1028" name="Freeform 1030"/>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029" name="Line 103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52</xdr:row>
      <xdr:rowOff>60960</xdr:rowOff>
    </xdr:from>
    <xdr:to>
      <xdr:col>6</xdr:col>
      <xdr:colOff>449580</xdr:colOff>
      <xdr:row>60</xdr:row>
      <xdr:rowOff>38100</xdr:rowOff>
    </xdr:to>
    <xdr:grpSp>
      <xdr:nvGrpSpPr>
        <xdr:cNvPr id="1030" name="Group 1032"/>
        <xdr:cNvGrpSpPr>
          <a:grpSpLocks/>
        </xdr:cNvGrpSpPr>
      </xdr:nvGrpSpPr>
      <xdr:grpSpPr bwMode="auto">
        <a:xfrm>
          <a:off x="4038600" y="4815840"/>
          <a:ext cx="449580" cy="708660"/>
          <a:chOff x="256" y="29"/>
          <a:chExt cx="60" cy="46"/>
        </a:xfrm>
      </xdr:grpSpPr>
      <xdr:sp macro="" textlink="">
        <xdr:nvSpPr>
          <xdr:cNvPr id="1031" name="Freeform 1033"/>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032" name="Line 103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8</xdr:row>
      <xdr:rowOff>45720</xdr:rowOff>
    </xdr:from>
    <xdr:to>
      <xdr:col>9</xdr:col>
      <xdr:colOff>449580</xdr:colOff>
      <xdr:row>24</xdr:row>
      <xdr:rowOff>38100</xdr:rowOff>
    </xdr:to>
    <xdr:grpSp>
      <xdr:nvGrpSpPr>
        <xdr:cNvPr id="1033" name="Group 1035"/>
        <xdr:cNvGrpSpPr>
          <a:grpSpLocks/>
        </xdr:cNvGrpSpPr>
      </xdr:nvGrpSpPr>
      <xdr:grpSpPr bwMode="auto">
        <a:xfrm>
          <a:off x="5410200" y="777240"/>
          <a:ext cx="449580" cy="1455420"/>
          <a:chOff x="256" y="29"/>
          <a:chExt cx="60" cy="46"/>
        </a:xfrm>
      </xdr:grpSpPr>
      <xdr:sp macro="" textlink="">
        <xdr:nvSpPr>
          <xdr:cNvPr id="1034" name="Freeform 1036"/>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035" name="Line 103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40</xdr:row>
      <xdr:rowOff>45720</xdr:rowOff>
    </xdr:from>
    <xdr:to>
      <xdr:col>9</xdr:col>
      <xdr:colOff>449580</xdr:colOff>
      <xdr:row>56</xdr:row>
      <xdr:rowOff>38100</xdr:rowOff>
    </xdr:to>
    <xdr:grpSp>
      <xdr:nvGrpSpPr>
        <xdr:cNvPr id="1036" name="Group 1038"/>
        <xdr:cNvGrpSpPr>
          <a:grpSpLocks/>
        </xdr:cNvGrpSpPr>
      </xdr:nvGrpSpPr>
      <xdr:grpSpPr bwMode="auto">
        <a:xfrm>
          <a:off x="5410200" y="3703320"/>
          <a:ext cx="449580" cy="1455420"/>
          <a:chOff x="256" y="29"/>
          <a:chExt cx="60" cy="46"/>
        </a:xfrm>
      </xdr:grpSpPr>
      <xdr:sp macro="" textlink="">
        <xdr:nvSpPr>
          <xdr:cNvPr id="1037" name="Freeform 1039"/>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038" name="Line 104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16</xdr:row>
      <xdr:rowOff>45720</xdr:rowOff>
    </xdr:from>
    <xdr:to>
      <xdr:col>12</xdr:col>
      <xdr:colOff>449580</xdr:colOff>
      <xdr:row>48</xdr:row>
      <xdr:rowOff>38100</xdr:rowOff>
    </xdr:to>
    <xdr:grpSp>
      <xdr:nvGrpSpPr>
        <xdr:cNvPr id="1039" name="Group 1041"/>
        <xdr:cNvGrpSpPr>
          <a:grpSpLocks/>
        </xdr:cNvGrpSpPr>
      </xdr:nvGrpSpPr>
      <xdr:grpSpPr bwMode="auto">
        <a:xfrm>
          <a:off x="6781800" y="1508760"/>
          <a:ext cx="449580" cy="2918460"/>
          <a:chOff x="256" y="29"/>
          <a:chExt cx="60" cy="46"/>
        </a:xfrm>
      </xdr:grpSpPr>
      <xdr:sp macro="" textlink="">
        <xdr:nvSpPr>
          <xdr:cNvPr id="1040" name="Freeform 1042"/>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041" name="Line 104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70</xdr:row>
      <xdr:rowOff>60960</xdr:rowOff>
    </xdr:from>
    <xdr:to>
      <xdr:col>6</xdr:col>
      <xdr:colOff>449580</xdr:colOff>
      <xdr:row>78</xdr:row>
      <xdr:rowOff>38100</xdr:rowOff>
    </xdr:to>
    <xdr:grpSp>
      <xdr:nvGrpSpPr>
        <xdr:cNvPr id="1042" name="Group 1044"/>
        <xdr:cNvGrpSpPr>
          <a:grpSpLocks/>
        </xdr:cNvGrpSpPr>
      </xdr:nvGrpSpPr>
      <xdr:grpSpPr bwMode="auto">
        <a:xfrm>
          <a:off x="4038600" y="6461760"/>
          <a:ext cx="449580" cy="708660"/>
          <a:chOff x="256" y="29"/>
          <a:chExt cx="60" cy="46"/>
        </a:xfrm>
      </xdr:grpSpPr>
      <xdr:sp macro="" textlink="">
        <xdr:nvSpPr>
          <xdr:cNvPr id="1043" name="Freeform 1045"/>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044" name="Line 104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86</xdr:row>
      <xdr:rowOff>60960</xdr:rowOff>
    </xdr:from>
    <xdr:to>
      <xdr:col>6</xdr:col>
      <xdr:colOff>449580</xdr:colOff>
      <xdr:row>94</xdr:row>
      <xdr:rowOff>38100</xdr:rowOff>
    </xdr:to>
    <xdr:grpSp>
      <xdr:nvGrpSpPr>
        <xdr:cNvPr id="1045" name="Group 1047"/>
        <xdr:cNvGrpSpPr>
          <a:grpSpLocks/>
        </xdr:cNvGrpSpPr>
      </xdr:nvGrpSpPr>
      <xdr:grpSpPr bwMode="auto">
        <a:xfrm>
          <a:off x="4038600" y="7924800"/>
          <a:ext cx="449580" cy="708660"/>
          <a:chOff x="256" y="29"/>
          <a:chExt cx="60" cy="46"/>
        </a:xfrm>
      </xdr:grpSpPr>
      <xdr:sp macro="" textlink="">
        <xdr:nvSpPr>
          <xdr:cNvPr id="1046" name="Freeform 1048"/>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047" name="Line 104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102</xdr:row>
      <xdr:rowOff>60960</xdr:rowOff>
    </xdr:from>
    <xdr:to>
      <xdr:col>6</xdr:col>
      <xdr:colOff>449580</xdr:colOff>
      <xdr:row>110</xdr:row>
      <xdr:rowOff>38100</xdr:rowOff>
    </xdr:to>
    <xdr:grpSp>
      <xdr:nvGrpSpPr>
        <xdr:cNvPr id="1048" name="Group 1050"/>
        <xdr:cNvGrpSpPr>
          <a:grpSpLocks/>
        </xdr:cNvGrpSpPr>
      </xdr:nvGrpSpPr>
      <xdr:grpSpPr bwMode="auto">
        <a:xfrm>
          <a:off x="4038600" y="9387840"/>
          <a:ext cx="449580" cy="708660"/>
          <a:chOff x="256" y="29"/>
          <a:chExt cx="60" cy="46"/>
        </a:xfrm>
      </xdr:grpSpPr>
      <xdr:sp macro="" textlink="">
        <xdr:nvSpPr>
          <xdr:cNvPr id="1049" name="Freeform 1051"/>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050" name="Line 105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118</xdr:row>
      <xdr:rowOff>60960</xdr:rowOff>
    </xdr:from>
    <xdr:to>
      <xdr:col>6</xdr:col>
      <xdr:colOff>449580</xdr:colOff>
      <xdr:row>126</xdr:row>
      <xdr:rowOff>38100</xdr:rowOff>
    </xdr:to>
    <xdr:grpSp>
      <xdr:nvGrpSpPr>
        <xdr:cNvPr id="1051" name="Group 1053"/>
        <xdr:cNvGrpSpPr>
          <a:grpSpLocks/>
        </xdr:cNvGrpSpPr>
      </xdr:nvGrpSpPr>
      <xdr:grpSpPr bwMode="auto">
        <a:xfrm>
          <a:off x="4038600" y="10850880"/>
          <a:ext cx="449580" cy="708660"/>
          <a:chOff x="256" y="29"/>
          <a:chExt cx="60" cy="46"/>
        </a:xfrm>
      </xdr:grpSpPr>
      <xdr:sp macro="" textlink="">
        <xdr:nvSpPr>
          <xdr:cNvPr id="1052" name="Freeform 1054"/>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053" name="Line 105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74</xdr:row>
      <xdr:rowOff>45720</xdr:rowOff>
    </xdr:from>
    <xdr:to>
      <xdr:col>9</xdr:col>
      <xdr:colOff>449580</xdr:colOff>
      <xdr:row>90</xdr:row>
      <xdr:rowOff>38100</xdr:rowOff>
    </xdr:to>
    <xdr:grpSp>
      <xdr:nvGrpSpPr>
        <xdr:cNvPr id="1054" name="Group 1056"/>
        <xdr:cNvGrpSpPr>
          <a:grpSpLocks/>
        </xdr:cNvGrpSpPr>
      </xdr:nvGrpSpPr>
      <xdr:grpSpPr bwMode="auto">
        <a:xfrm>
          <a:off x="5410200" y="6812280"/>
          <a:ext cx="449580" cy="1455420"/>
          <a:chOff x="256" y="29"/>
          <a:chExt cx="60" cy="46"/>
        </a:xfrm>
      </xdr:grpSpPr>
      <xdr:sp macro="" textlink="">
        <xdr:nvSpPr>
          <xdr:cNvPr id="1055" name="Freeform 1057"/>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056" name="Line 105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106</xdr:row>
      <xdr:rowOff>45720</xdr:rowOff>
    </xdr:from>
    <xdr:to>
      <xdr:col>9</xdr:col>
      <xdr:colOff>449580</xdr:colOff>
      <xdr:row>122</xdr:row>
      <xdr:rowOff>38100</xdr:rowOff>
    </xdr:to>
    <xdr:grpSp>
      <xdr:nvGrpSpPr>
        <xdr:cNvPr id="1057" name="Group 1059"/>
        <xdr:cNvGrpSpPr>
          <a:grpSpLocks/>
        </xdr:cNvGrpSpPr>
      </xdr:nvGrpSpPr>
      <xdr:grpSpPr bwMode="auto">
        <a:xfrm>
          <a:off x="5410200" y="9738360"/>
          <a:ext cx="449580" cy="1455420"/>
          <a:chOff x="256" y="29"/>
          <a:chExt cx="60" cy="46"/>
        </a:xfrm>
      </xdr:grpSpPr>
      <xdr:sp macro="" textlink="">
        <xdr:nvSpPr>
          <xdr:cNvPr id="1058" name="Freeform 1060"/>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059" name="Line 106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82</xdr:row>
      <xdr:rowOff>45720</xdr:rowOff>
    </xdr:from>
    <xdr:to>
      <xdr:col>12</xdr:col>
      <xdr:colOff>449580</xdr:colOff>
      <xdr:row>114</xdr:row>
      <xdr:rowOff>38100</xdr:rowOff>
    </xdr:to>
    <xdr:grpSp>
      <xdr:nvGrpSpPr>
        <xdr:cNvPr id="1060" name="Group 1062"/>
        <xdr:cNvGrpSpPr>
          <a:grpSpLocks/>
        </xdr:cNvGrpSpPr>
      </xdr:nvGrpSpPr>
      <xdr:grpSpPr bwMode="auto">
        <a:xfrm>
          <a:off x="6781800" y="7543800"/>
          <a:ext cx="449580" cy="2918460"/>
          <a:chOff x="256" y="29"/>
          <a:chExt cx="60" cy="46"/>
        </a:xfrm>
      </xdr:grpSpPr>
      <xdr:sp macro="" textlink="">
        <xdr:nvSpPr>
          <xdr:cNvPr id="1061" name="Freeform 1063"/>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062" name="Line 106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15</xdr:col>
      <xdr:colOff>0</xdr:colOff>
      <xdr:row>32</xdr:row>
      <xdr:rowOff>45720</xdr:rowOff>
    </xdr:from>
    <xdr:to>
      <xdr:col>15</xdr:col>
      <xdr:colOff>342900</xdr:colOff>
      <xdr:row>98</xdr:row>
      <xdr:rowOff>45720</xdr:rowOff>
    </xdr:to>
    <xdr:sp macro="" textlink="">
      <xdr:nvSpPr>
        <xdr:cNvPr id="1063" name="Freeform 1065"/>
        <xdr:cNvSpPr>
          <a:spLocks/>
        </xdr:cNvSpPr>
      </xdr:nvSpPr>
      <xdr:spPr bwMode="auto">
        <a:xfrm>
          <a:off x="8145780" y="2727960"/>
          <a:ext cx="342900" cy="5532120"/>
        </a:xfrm>
        <a:custGeom>
          <a:avLst/>
          <a:gdLst>
            <a:gd name="T0" fmla="*/ 0 w 64"/>
            <a:gd name="T1" fmla="*/ 0 h 91"/>
            <a:gd name="T2" fmla="*/ 2147483647 w 64"/>
            <a:gd name="T3" fmla="*/ 0 h 91"/>
            <a:gd name="T4" fmla="*/ 2147483647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15</xdr:col>
      <xdr:colOff>342900</xdr:colOff>
      <xdr:row>48</xdr:row>
      <xdr:rowOff>45720</xdr:rowOff>
    </xdr:from>
    <xdr:to>
      <xdr:col>15</xdr:col>
      <xdr:colOff>449580</xdr:colOff>
      <xdr:row>48</xdr:row>
      <xdr:rowOff>45720</xdr:rowOff>
    </xdr:to>
    <xdr:sp macro="" textlink="">
      <xdr:nvSpPr>
        <xdr:cNvPr id="1064" name="Line 1066"/>
        <xdr:cNvSpPr>
          <a:spLocks noChangeShapeType="1"/>
        </xdr:cNvSpPr>
      </xdr:nvSpPr>
      <xdr:spPr bwMode="auto">
        <a:xfrm flipH="1">
          <a:off x="8488680" y="4069080"/>
          <a:ext cx="106680" cy="0"/>
        </a:xfrm>
        <a:prstGeom prst="line">
          <a:avLst/>
        </a:prstGeom>
        <a:noFill/>
        <a:ln w="9525">
          <a:solidFill>
            <a:srgbClr val="000000"/>
          </a:solidFill>
          <a:round/>
          <a:headEnd/>
          <a:tailEnd/>
        </a:ln>
      </xdr:spPr>
    </xdr:sp>
    <xdr:clientData/>
  </xdr:twoCellAnchor>
  <xdr:twoCellAnchor>
    <xdr:from>
      <xdr:col>17</xdr:col>
      <xdr:colOff>0</xdr:colOff>
      <xdr:row>49</xdr:row>
      <xdr:rowOff>83820</xdr:rowOff>
    </xdr:from>
    <xdr:to>
      <xdr:col>17</xdr:col>
      <xdr:colOff>0</xdr:colOff>
      <xdr:row>63</xdr:row>
      <xdr:rowOff>0</xdr:rowOff>
    </xdr:to>
    <xdr:sp macro="" textlink="">
      <xdr:nvSpPr>
        <xdr:cNvPr id="1065" name="Line 1067"/>
        <xdr:cNvSpPr>
          <a:spLocks noChangeShapeType="1"/>
        </xdr:cNvSpPr>
      </xdr:nvSpPr>
      <xdr:spPr bwMode="auto">
        <a:xfrm>
          <a:off x="9060180" y="4191000"/>
          <a:ext cx="0" cy="1089660"/>
        </a:xfrm>
        <a:prstGeom prst="line">
          <a:avLst/>
        </a:prstGeom>
        <a:noFill/>
        <a:ln w="9525">
          <a:solidFill>
            <a:srgbClr val="000000"/>
          </a:solidFill>
          <a:round/>
          <a:headEnd/>
          <a:tailEnd/>
        </a:ln>
      </xdr:spPr>
    </xdr:sp>
    <xdr:clientData/>
  </xdr:twoCellAnchor>
  <xdr:twoCellAnchor>
    <xdr:from>
      <xdr:col>17</xdr:col>
      <xdr:colOff>0</xdr:colOff>
      <xdr:row>67</xdr:row>
      <xdr:rowOff>83820</xdr:rowOff>
    </xdr:from>
    <xdr:to>
      <xdr:col>17</xdr:col>
      <xdr:colOff>0</xdr:colOff>
      <xdr:row>81</xdr:row>
      <xdr:rowOff>0</xdr:rowOff>
    </xdr:to>
    <xdr:sp macro="" textlink="">
      <xdr:nvSpPr>
        <xdr:cNvPr id="1066" name="Line 1068"/>
        <xdr:cNvSpPr>
          <a:spLocks noChangeShapeType="1"/>
        </xdr:cNvSpPr>
      </xdr:nvSpPr>
      <xdr:spPr bwMode="auto">
        <a:xfrm>
          <a:off x="9060180" y="5699760"/>
          <a:ext cx="0" cy="1089660"/>
        </a:xfrm>
        <a:prstGeom prst="line">
          <a:avLst/>
        </a:prstGeom>
        <a:noFill/>
        <a:ln w="9525">
          <a:solidFill>
            <a:srgbClr val="000000"/>
          </a:solidFill>
          <a:round/>
          <a:headEnd/>
          <a:tailEnd/>
        </a:ln>
      </xdr:spPr>
    </xdr:sp>
    <xdr:clientData/>
  </xdr:twoCellAnchor>
  <xdr:twoCellAnchor>
    <xdr:from>
      <xdr:col>18</xdr:col>
      <xdr:colOff>106680</xdr:colOff>
      <xdr:row>32</xdr:row>
      <xdr:rowOff>45720</xdr:rowOff>
    </xdr:from>
    <xdr:to>
      <xdr:col>18</xdr:col>
      <xdr:colOff>449580</xdr:colOff>
      <xdr:row>98</xdr:row>
      <xdr:rowOff>45720</xdr:rowOff>
    </xdr:to>
    <xdr:sp macro="" textlink="">
      <xdr:nvSpPr>
        <xdr:cNvPr id="1067" name="Freeform 1069"/>
        <xdr:cNvSpPr>
          <a:spLocks/>
        </xdr:cNvSpPr>
      </xdr:nvSpPr>
      <xdr:spPr bwMode="auto">
        <a:xfrm flipH="1">
          <a:off x="9624060" y="2727960"/>
          <a:ext cx="342900" cy="5532120"/>
        </a:xfrm>
        <a:custGeom>
          <a:avLst/>
          <a:gdLst>
            <a:gd name="T0" fmla="*/ 0 w 64"/>
            <a:gd name="T1" fmla="*/ 0 h 91"/>
            <a:gd name="T2" fmla="*/ 2147483647 w 64"/>
            <a:gd name="T3" fmla="*/ 0 h 91"/>
            <a:gd name="T4" fmla="*/ 2147483647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18</xdr:col>
      <xdr:colOff>0</xdr:colOff>
      <xdr:row>82</xdr:row>
      <xdr:rowOff>45720</xdr:rowOff>
    </xdr:from>
    <xdr:to>
      <xdr:col>18</xdr:col>
      <xdr:colOff>106680</xdr:colOff>
      <xdr:row>82</xdr:row>
      <xdr:rowOff>45720</xdr:rowOff>
    </xdr:to>
    <xdr:sp macro="" textlink="">
      <xdr:nvSpPr>
        <xdr:cNvPr id="1068" name="Line 1070"/>
        <xdr:cNvSpPr>
          <a:spLocks noChangeShapeType="1"/>
        </xdr:cNvSpPr>
      </xdr:nvSpPr>
      <xdr:spPr bwMode="auto">
        <a:xfrm flipH="1">
          <a:off x="9517380" y="6918960"/>
          <a:ext cx="106680" cy="0"/>
        </a:xfrm>
        <a:prstGeom prst="line">
          <a:avLst/>
        </a:prstGeom>
        <a:noFill/>
        <a:ln w="9525">
          <a:solidFill>
            <a:srgbClr val="000000"/>
          </a:solidFill>
          <a:round/>
          <a:headEnd/>
          <a:tailEnd/>
        </a:ln>
      </xdr:spPr>
    </xdr:sp>
    <xdr:clientData/>
  </xdr:twoCellAnchor>
  <xdr:twoCellAnchor>
    <xdr:from>
      <xdr:col>21</xdr:col>
      <xdr:colOff>0</xdr:colOff>
      <xdr:row>82</xdr:row>
      <xdr:rowOff>45720</xdr:rowOff>
    </xdr:from>
    <xdr:to>
      <xdr:col>21</xdr:col>
      <xdr:colOff>449580</xdr:colOff>
      <xdr:row>114</xdr:row>
      <xdr:rowOff>38100</xdr:rowOff>
    </xdr:to>
    <xdr:grpSp>
      <xdr:nvGrpSpPr>
        <xdr:cNvPr id="1069" name="Group 1071"/>
        <xdr:cNvGrpSpPr>
          <a:grpSpLocks/>
        </xdr:cNvGrpSpPr>
      </xdr:nvGrpSpPr>
      <xdr:grpSpPr bwMode="auto">
        <a:xfrm flipH="1">
          <a:off x="10896600" y="7543800"/>
          <a:ext cx="449580" cy="2918460"/>
          <a:chOff x="256" y="29"/>
          <a:chExt cx="60" cy="46"/>
        </a:xfrm>
      </xdr:grpSpPr>
      <xdr:sp macro="" textlink="">
        <xdr:nvSpPr>
          <xdr:cNvPr id="1070" name="Freeform 1072"/>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071" name="Line 107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21</xdr:col>
      <xdr:colOff>0</xdr:colOff>
      <xdr:row>16</xdr:row>
      <xdr:rowOff>45720</xdr:rowOff>
    </xdr:from>
    <xdr:to>
      <xdr:col>21</xdr:col>
      <xdr:colOff>449580</xdr:colOff>
      <xdr:row>48</xdr:row>
      <xdr:rowOff>38100</xdr:rowOff>
    </xdr:to>
    <xdr:grpSp>
      <xdr:nvGrpSpPr>
        <xdr:cNvPr id="1072" name="Group 1074"/>
        <xdr:cNvGrpSpPr>
          <a:grpSpLocks/>
        </xdr:cNvGrpSpPr>
      </xdr:nvGrpSpPr>
      <xdr:grpSpPr bwMode="auto">
        <a:xfrm flipH="1">
          <a:off x="10896600" y="1508760"/>
          <a:ext cx="449580" cy="2918460"/>
          <a:chOff x="256" y="29"/>
          <a:chExt cx="60" cy="46"/>
        </a:xfrm>
      </xdr:grpSpPr>
      <xdr:sp macro="" textlink="">
        <xdr:nvSpPr>
          <xdr:cNvPr id="1073" name="Freeform 1075"/>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074" name="Line 107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106</xdr:row>
      <xdr:rowOff>45720</xdr:rowOff>
    </xdr:from>
    <xdr:to>
      <xdr:col>24</xdr:col>
      <xdr:colOff>449580</xdr:colOff>
      <xdr:row>122</xdr:row>
      <xdr:rowOff>38100</xdr:rowOff>
    </xdr:to>
    <xdr:grpSp>
      <xdr:nvGrpSpPr>
        <xdr:cNvPr id="1075" name="Group 1077"/>
        <xdr:cNvGrpSpPr>
          <a:grpSpLocks/>
        </xdr:cNvGrpSpPr>
      </xdr:nvGrpSpPr>
      <xdr:grpSpPr bwMode="auto">
        <a:xfrm flipH="1">
          <a:off x="12268200" y="9738360"/>
          <a:ext cx="449580" cy="1455420"/>
          <a:chOff x="256" y="29"/>
          <a:chExt cx="60" cy="46"/>
        </a:xfrm>
      </xdr:grpSpPr>
      <xdr:sp macro="" textlink="">
        <xdr:nvSpPr>
          <xdr:cNvPr id="1076" name="Freeform 1078"/>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077" name="Line 107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74</xdr:row>
      <xdr:rowOff>45720</xdr:rowOff>
    </xdr:from>
    <xdr:to>
      <xdr:col>24</xdr:col>
      <xdr:colOff>449580</xdr:colOff>
      <xdr:row>90</xdr:row>
      <xdr:rowOff>38100</xdr:rowOff>
    </xdr:to>
    <xdr:grpSp>
      <xdr:nvGrpSpPr>
        <xdr:cNvPr id="1078" name="Group 1080"/>
        <xdr:cNvGrpSpPr>
          <a:grpSpLocks/>
        </xdr:cNvGrpSpPr>
      </xdr:nvGrpSpPr>
      <xdr:grpSpPr bwMode="auto">
        <a:xfrm flipH="1">
          <a:off x="12268200" y="6812280"/>
          <a:ext cx="449580" cy="1455420"/>
          <a:chOff x="256" y="29"/>
          <a:chExt cx="60" cy="46"/>
        </a:xfrm>
      </xdr:grpSpPr>
      <xdr:sp macro="" textlink="">
        <xdr:nvSpPr>
          <xdr:cNvPr id="1079" name="Freeform 1081"/>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080" name="Line 108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40</xdr:row>
      <xdr:rowOff>45720</xdr:rowOff>
    </xdr:from>
    <xdr:to>
      <xdr:col>24</xdr:col>
      <xdr:colOff>449580</xdr:colOff>
      <xdr:row>56</xdr:row>
      <xdr:rowOff>38100</xdr:rowOff>
    </xdr:to>
    <xdr:grpSp>
      <xdr:nvGrpSpPr>
        <xdr:cNvPr id="1081" name="Group 1083"/>
        <xdr:cNvGrpSpPr>
          <a:grpSpLocks/>
        </xdr:cNvGrpSpPr>
      </xdr:nvGrpSpPr>
      <xdr:grpSpPr bwMode="auto">
        <a:xfrm flipH="1">
          <a:off x="12268200" y="3703320"/>
          <a:ext cx="449580" cy="1455420"/>
          <a:chOff x="256" y="29"/>
          <a:chExt cx="60" cy="46"/>
        </a:xfrm>
      </xdr:grpSpPr>
      <xdr:sp macro="" textlink="">
        <xdr:nvSpPr>
          <xdr:cNvPr id="1082" name="Freeform 1084"/>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083" name="Line 108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8</xdr:row>
      <xdr:rowOff>45720</xdr:rowOff>
    </xdr:from>
    <xdr:to>
      <xdr:col>24</xdr:col>
      <xdr:colOff>449580</xdr:colOff>
      <xdr:row>24</xdr:row>
      <xdr:rowOff>38100</xdr:rowOff>
    </xdr:to>
    <xdr:grpSp>
      <xdr:nvGrpSpPr>
        <xdr:cNvPr id="1084" name="Group 1086"/>
        <xdr:cNvGrpSpPr>
          <a:grpSpLocks/>
        </xdr:cNvGrpSpPr>
      </xdr:nvGrpSpPr>
      <xdr:grpSpPr bwMode="auto">
        <a:xfrm flipH="1">
          <a:off x="12268200" y="777240"/>
          <a:ext cx="449580" cy="1455420"/>
          <a:chOff x="256" y="29"/>
          <a:chExt cx="60" cy="46"/>
        </a:xfrm>
      </xdr:grpSpPr>
      <xdr:sp macro="" textlink="">
        <xdr:nvSpPr>
          <xdr:cNvPr id="1085" name="Freeform 1087"/>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086" name="Line 108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118</xdr:row>
      <xdr:rowOff>60960</xdr:rowOff>
    </xdr:from>
    <xdr:to>
      <xdr:col>27</xdr:col>
      <xdr:colOff>449580</xdr:colOff>
      <xdr:row>126</xdr:row>
      <xdr:rowOff>38100</xdr:rowOff>
    </xdr:to>
    <xdr:grpSp>
      <xdr:nvGrpSpPr>
        <xdr:cNvPr id="1087" name="Group 1089"/>
        <xdr:cNvGrpSpPr>
          <a:grpSpLocks/>
        </xdr:cNvGrpSpPr>
      </xdr:nvGrpSpPr>
      <xdr:grpSpPr bwMode="auto">
        <a:xfrm flipH="1">
          <a:off x="13639800" y="10850880"/>
          <a:ext cx="449580" cy="708660"/>
          <a:chOff x="256" y="29"/>
          <a:chExt cx="60" cy="46"/>
        </a:xfrm>
      </xdr:grpSpPr>
      <xdr:sp macro="" textlink="">
        <xdr:nvSpPr>
          <xdr:cNvPr id="1088" name="Freeform 1090"/>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089" name="Line 109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102</xdr:row>
      <xdr:rowOff>60960</xdr:rowOff>
    </xdr:from>
    <xdr:to>
      <xdr:col>27</xdr:col>
      <xdr:colOff>449580</xdr:colOff>
      <xdr:row>110</xdr:row>
      <xdr:rowOff>38100</xdr:rowOff>
    </xdr:to>
    <xdr:grpSp>
      <xdr:nvGrpSpPr>
        <xdr:cNvPr id="1090" name="Group 1092"/>
        <xdr:cNvGrpSpPr>
          <a:grpSpLocks/>
        </xdr:cNvGrpSpPr>
      </xdr:nvGrpSpPr>
      <xdr:grpSpPr bwMode="auto">
        <a:xfrm flipH="1">
          <a:off x="13639800" y="9387840"/>
          <a:ext cx="449580" cy="708660"/>
          <a:chOff x="256" y="29"/>
          <a:chExt cx="60" cy="46"/>
        </a:xfrm>
      </xdr:grpSpPr>
      <xdr:sp macro="" textlink="">
        <xdr:nvSpPr>
          <xdr:cNvPr id="1091" name="Freeform 1093"/>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092" name="Line 109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86</xdr:row>
      <xdr:rowOff>60960</xdr:rowOff>
    </xdr:from>
    <xdr:to>
      <xdr:col>27</xdr:col>
      <xdr:colOff>449580</xdr:colOff>
      <xdr:row>94</xdr:row>
      <xdr:rowOff>38100</xdr:rowOff>
    </xdr:to>
    <xdr:grpSp>
      <xdr:nvGrpSpPr>
        <xdr:cNvPr id="1093" name="Group 1095"/>
        <xdr:cNvGrpSpPr>
          <a:grpSpLocks/>
        </xdr:cNvGrpSpPr>
      </xdr:nvGrpSpPr>
      <xdr:grpSpPr bwMode="auto">
        <a:xfrm flipH="1">
          <a:off x="13639800" y="7924800"/>
          <a:ext cx="449580" cy="708660"/>
          <a:chOff x="256" y="29"/>
          <a:chExt cx="60" cy="46"/>
        </a:xfrm>
      </xdr:grpSpPr>
      <xdr:sp macro="" textlink="">
        <xdr:nvSpPr>
          <xdr:cNvPr id="1094" name="Freeform 1096"/>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095" name="Line 109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70</xdr:row>
      <xdr:rowOff>60960</xdr:rowOff>
    </xdr:from>
    <xdr:to>
      <xdr:col>27</xdr:col>
      <xdr:colOff>449580</xdr:colOff>
      <xdr:row>78</xdr:row>
      <xdr:rowOff>38100</xdr:rowOff>
    </xdr:to>
    <xdr:grpSp>
      <xdr:nvGrpSpPr>
        <xdr:cNvPr id="1096" name="Group 1098"/>
        <xdr:cNvGrpSpPr>
          <a:grpSpLocks/>
        </xdr:cNvGrpSpPr>
      </xdr:nvGrpSpPr>
      <xdr:grpSpPr bwMode="auto">
        <a:xfrm flipH="1">
          <a:off x="13639800" y="6461760"/>
          <a:ext cx="449580" cy="708660"/>
          <a:chOff x="256" y="29"/>
          <a:chExt cx="60" cy="46"/>
        </a:xfrm>
      </xdr:grpSpPr>
      <xdr:sp macro="" textlink="">
        <xdr:nvSpPr>
          <xdr:cNvPr id="1097" name="Freeform 1099"/>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098" name="Line 110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52</xdr:row>
      <xdr:rowOff>60960</xdr:rowOff>
    </xdr:from>
    <xdr:to>
      <xdr:col>27</xdr:col>
      <xdr:colOff>449580</xdr:colOff>
      <xdr:row>60</xdr:row>
      <xdr:rowOff>38100</xdr:rowOff>
    </xdr:to>
    <xdr:grpSp>
      <xdr:nvGrpSpPr>
        <xdr:cNvPr id="1099" name="Group 1101"/>
        <xdr:cNvGrpSpPr>
          <a:grpSpLocks/>
        </xdr:cNvGrpSpPr>
      </xdr:nvGrpSpPr>
      <xdr:grpSpPr bwMode="auto">
        <a:xfrm flipH="1">
          <a:off x="13639800" y="4815840"/>
          <a:ext cx="449580" cy="708660"/>
          <a:chOff x="256" y="29"/>
          <a:chExt cx="60" cy="46"/>
        </a:xfrm>
      </xdr:grpSpPr>
      <xdr:sp macro="" textlink="">
        <xdr:nvSpPr>
          <xdr:cNvPr id="1100" name="Freeform 1102"/>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101" name="Line 110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36</xdr:row>
      <xdr:rowOff>60960</xdr:rowOff>
    </xdr:from>
    <xdr:to>
      <xdr:col>27</xdr:col>
      <xdr:colOff>449580</xdr:colOff>
      <xdr:row>44</xdr:row>
      <xdr:rowOff>38100</xdr:rowOff>
    </xdr:to>
    <xdr:grpSp>
      <xdr:nvGrpSpPr>
        <xdr:cNvPr id="1102" name="Group 1104"/>
        <xdr:cNvGrpSpPr>
          <a:grpSpLocks/>
        </xdr:cNvGrpSpPr>
      </xdr:nvGrpSpPr>
      <xdr:grpSpPr bwMode="auto">
        <a:xfrm flipH="1">
          <a:off x="13639800" y="3352800"/>
          <a:ext cx="449580" cy="708660"/>
          <a:chOff x="256" y="29"/>
          <a:chExt cx="60" cy="46"/>
        </a:xfrm>
      </xdr:grpSpPr>
      <xdr:sp macro="" textlink="">
        <xdr:nvSpPr>
          <xdr:cNvPr id="1103" name="Freeform 1105"/>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104" name="Line 110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20</xdr:row>
      <xdr:rowOff>60960</xdr:rowOff>
    </xdr:from>
    <xdr:to>
      <xdr:col>27</xdr:col>
      <xdr:colOff>449580</xdr:colOff>
      <xdr:row>28</xdr:row>
      <xdr:rowOff>38100</xdr:rowOff>
    </xdr:to>
    <xdr:grpSp>
      <xdr:nvGrpSpPr>
        <xdr:cNvPr id="1105" name="Group 1107"/>
        <xdr:cNvGrpSpPr>
          <a:grpSpLocks/>
        </xdr:cNvGrpSpPr>
      </xdr:nvGrpSpPr>
      <xdr:grpSpPr bwMode="auto">
        <a:xfrm flipH="1">
          <a:off x="13639800" y="1889760"/>
          <a:ext cx="449580" cy="708660"/>
          <a:chOff x="256" y="29"/>
          <a:chExt cx="60" cy="46"/>
        </a:xfrm>
      </xdr:grpSpPr>
      <xdr:sp macro="" textlink="">
        <xdr:nvSpPr>
          <xdr:cNvPr id="1106" name="Freeform 1108"/>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107" name="Line 110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4</xdr:row>
      <xdr:rowOff>60960</xdr:rowOff>
    </xdr:from>
    <xdr:to>
      <xdr:col>27</xdr:col>
      <xdr:colOff>449580</xdr:colOff>
      <xdr:row>12</xdr:row>
      <xdr:rowOff>38100</xdr:rowOff>
    </xdr:to>
    <xdr:grpSp>
      <xdr:nvGrpSpPr>
        <xdr:cNvPr id="1108" name="Group 1110"/>
        <xdr:cNvGrpSpPr>
          <a:grpSpLocks/>
        </xdr:cNvGrpSpPr>
      </xdr:nvGrpSpPr>
      <xdr:grpSpPr bwMode="auto">
        <a:xfrm flipH="1">
          <a:off x="13639800" y="426720"/>
          <a:ext cx="449580" cy="708660"/>
          <a:chOff x="256" y="29"/>
          <a:chExt cx="60" cy="46"/>
        </a:xfrm>
      </xdr:grpSpPr>
      <xdr:sp macro="" textlink="">
        <xdr:nvSpPr>
          <xdr:cNvPr id="1109" name="Freeform 1111"/>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110" name="Line 111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70</xdr:row>
      <xdr:rowOff>60960</xdr:rowOff>
    </xdr:from>
    <xdr:to>
      <xdr:col>27</xdr:col>
      <xdr:colOff>449580</xdr:colOff>
      <xdr:row>78</xdr:row>
      <xdr:rowOff>38100</xdr:rowOff>
    </xdr:to>
    <xdr:grpSp>
      <xdr:nvGrpSpPr>
        <xdr:cNvPr id="1111" name="Group 1113"/>
        <xdr:cNvGrpSpPr>
          <a:grpSpLocks/>
        </xdr:cNvGrpSpPr>
      </xdr:nvGrpSpPr>
      <xdr:grpSpPr bwMode="auto">
        <a:xfrm flipH="1">
          <a:off x="13639800" y="6461760"/>
          <a:ext cx="449580" cy="708660"/>
          <a:chOff x="256" y="29"/>
          <a:chExt cx="60" cy="46"/>
        </a:xfrm>
      </xdr:grpSpPr>
      <xdr:sp macro="" textlink="">
        <xdr:nvSpPr>
          <xdr:cNvPr id="1112" name="Freeform 1114"/>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113" name="Line 111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52</xdr:row>
      <xdr:rowOff>60960</xdr:rowOff>
    </xdr:from>
    <xdr:to>
      <xdr:col>27</xdr:col>
      <xdr:colOff>449580</xdr:colOff>
      <xdr:row>60</xdr:row>
      <xdr:rowOff>38100</xdr:rowOff>
    </xdr:to>
    <xdr:grpSp>
      <xdr:nvGrpSpPr>
        <xdr:cNvPr id="1114" name="Group 1116"/>
        <xdr:cNvGrpSpPr>
          <a:grpSpLocks/>
        </xdr:cNvGrpSpPr>
      </xdr:nvGrpSpPr>
      <xdr:grpSpPr bwMode="auto">
        <a:xfrm flipH="1">
          <a:off x="13639800" y="4815840"/>
          <a:ext cx="449580" cy="708660"/>
          <a:chOff x="256" y="29"/>
          <a:chExt cx="60" cy="46"/>
        </a:xfrm>
      </xdr:grpSpPr>
      <xdr:sp macro="" textlink="">
        <xdr:nvSpPr>
          <xdr:cNvPr id="1115" name="Freeform 1117"/>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116" name="Line 111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52</xdr:row>
      <xdr:rowOff>60960</xdr:rowOff>
    </xdr:from>
    <xdr:to>
      <xdr:col>27</xdr:col>
      <xdr:colOff>449580</xdr:colOff>
      <xdr:row>60</xdr:row>
      <xdr:rowOff>38100</xdr:rowOff>
    </xdr:to>
    <xdr:grpSp>
      <xdr:nvGrpSpPr>
        <xdr:cNvPr id="1117" name="Group 1119"/>
        <xdr:cNvGrpSpPr>
          <a:grpSpLocks/>
        </xdr:cNvGrpSpPr>
      </xdr:nvGrpSpPr>
      <xdr:grpSpPr bwMode="auto">
        <a:xfrm flipH="1">
          <a:off x="13639800" y="4815840"/>
          <a:ext cx="449580" cy="708660"/>
          <a:chOff x="256" y="29"/>
          <a:chExt cx="60" cy="46"/>
        </a:xfrm>
      </xdr:grpSpPr>
      <xdr:sp macro="" textlink="">
        <xdr:nvSpPr>
          <xdr:cNvPr id="1118" name="Freeform 1120"/>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119" name="Line 112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36</xdr:row>
      <xdr:rowOff>60960</xdr:rowOff>
    </xdr:from>
    <xdr:to>
      <xdr:col>27</xdr:col>
      <xdr:colOff>449580</xdr:colOff>
      <xdr:row>44</xdr:row>
      <xdr:rowOff>38100</xdr:rowOff>
    </xdr:to>
    <xdr:grpSp>
      <xdr:nvGrpSpPr>
        <xdr:cNvPr id="1120" name="Group 1122"/>
        <xdr:cNvGrpSpPr>
          <a:grpSpLocks/>
        </xdr:cNvGrpSpPr>
      </xdr:nvGrpSpPr>
      <xdr:grpSpPr bwMode="auto">
        <a:xfrm flipH="1">
          <a:off x="13639800" y="3352800"/>
          <a:ext cx="449580" cy="708660"/>
          <a:chOff x="256" y="29"/>
          <a:chExt cx="60" cy="46"/>
        </a:xfrm>
      </xdr:grpSpPr>
      <xdr:sp macro="" textlink="">
        <xdr:nvSpPr>
          <xdr:cNvPr id="1121" name="Freeform 1123"/>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122" name="Line 112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36</xdr:row>
      <xdr:rowOff>60960</xdr:rowOff>
    </xdr:from>
    <xdr:to>
      <xdr:col>27</xdr:col>
      <xdr:colOff>449580</xdr:colOff>
      <xdr:row>44</xdr:row>
      <xdr:rowOff>38100</xdr:rowOff>
    </xdr:to>
    <xdr:grpSp>
      <xdr:nvGrpSpPr>
        <xdr:cNvPr id="1123" name="Group 1125"/>
        <xdr:cNvGrpSpPr>
          <a:grpSpLocks/>
        </xdr:cNvGrpSpPr>
      </xdr:nvGrpSpPr>
      <xdr:grpSpPr bwMode="auto">
        <a:xfrm flipH="1">
          <a:off x="13639800" y="3352800"/>
          <a:ext cx="449580" cy="708660"/>
          <a:chOff x="256" y="29"/>
          <a:chExt cx="60" cy="46"/>
        </a:xfrm>
      </xdr:grpSpPr>
      <xdr:sp macro="" textlink="">
        <xdr:nvSpPr>
          <xdr:cNvPr id="1124" name="Freeform 1126"/>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125" name="Line 112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20</xdr:row>
      <xdr:rowOff>60960</xdr:rowOff>
    </xdr:from>
    <xdr:to>
      <xdr:col>27</xdr:col>
      <xdr:colOff>449580</xdr:colOff>
      <xdr:row>28</xdr:row>
      <xdr:rowOff>38100</xdr:rowOff>
    </xdr:to>
    <xdr:grpSp>
      <xdr:nvGrpSpPr>
        <xdr:cNvPr id="1126" name="Group 1128"/>
        <xdr:cNvGrpSpPr>
          <a:grpSpLocks/>
        </xdr:cNvGrpSpPr>
      </xdr:nvGrpSpPr>
      <xdr:grpSpPr bwMode="auto">
        <a:xfrm flipH="1">
          <a:off x="13639800" y="1889760"/>
          <a:ext cx="449580" cy="708660"/>
          <a:chOff x="256" y="29"/>
          <a:chExt cx="60" cy="46"/>
        </a:xfrm>
      </xdr:grpSpPr>
      <xdr:sp macro="" textlink="">
        <xdr:nvSpPr>
          <xdr:cNvPr id="1127" name="Freeform 1129"/>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128" name="Line 113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20</xdr:row>
      <xdr:rowOff>60960</xdr:rowOff>
    </xdr:from>
    <xdr:to>
      <xdr:col>27</xdr:col>
      <xdr:colOff>449580</xdr:colOff>
      <xdr:row>28</xdr:row>
      <xdr:rowOff>38100</xdr:rowOff>
    </xdr:to>
    <xdr:grpSp>
      <xdr:nvGrpSpPr>
        <xdr:cNvPr id="1129" name="Group 1131"/>
        <xdr:cNvGrpSpPr>
          <a:grpSpLocks/>
        </xdr:cNvGrpSpPr>
      </xdr:nvGrpSpPr>
      <xdr:grpSpPr bwMode="auto">
        <a:xfrm flipH="1">
          <a:off x="13639800" y="1889760"/>
          <a:ext cx="449580" cy="708660"/>
          <a:chOff x="256" y="29"/>
          <a:chExt cx="60" cy="46"/>
        </a:xfrm>
      </xdr:grpSpPr>
      <xdr:sp macro="" textlink="">
        <xdr:nvSpPr>
          <xdr:cNvPr id="1130" name="Freeform 1132"/>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131" name="Line 113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4</xdr:row>
      <xdr:rowOff>60960</xdr:rowOff>
    </xdr:from>
    <xdr:to>
      <xdr:col>6</xdr:col>
      <xdr:colOff>449580</xdr:colOff>
      <xdr:row>12</xdr:row>
      <xdr:rowOff>38100</xdr:rowOff>
    </xdr:to>
    <xdr:grpSp>
      <xdr:nvGrpSpPr>
        <xdr:cNvPr id="1132" name="Group 1134"/>
        <xdr:cNvGrpSpPr>
          <a:grpSpLocks/>
        </xdr:cNvGrpSpPr>
      </xdr:nvGrpSpPr>
      <xdr:grpSpPr bwMode="auto">
        <a:xfrm>
          <a:off x="4038600" y="426720"/>
          <a:ext cx="449580" cy="708660"/>
          <a:chOff x="256" y="29"/>
          <a:chExt cx="60" cy="46"/>
        </a:xfrm>
      </xdr:grpSpPr>
      <xdr:sp macro="" textlink="">
        <xdr:nvSpPr>
          <xdr:cNvPr id="1133" name="Freeform 1135"/>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134" name="Line 113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20</xdr:row>
      <xdr:rowOff>60960</xdr:rowOff>
    </xdr:from>
    <xdr:to>
      <xdr:col>6</xdr:col>
      <xdr:colOff>449580</xdr:colOff>
      <xdr:row>28</xdr:row>
      <xdr:rowOff>38100</xdr:rowOff>
    </xdr:to>
    <xdr:grpSp>
      <xdr:nvGrpSpPr>
        <xdr:cNvPr id="1135" name="Group 1137"/>
        <xdr:cNvGrpSpPr>
          <a:grpSpLocks/>
        </xdr:cNvGrpSpPr>
      </xdr:nvGrpSpPr>
      <xdr:grpSpPr bwMode="auto">
        <a:xfrm>
          <a:off x="4038600" y="1889760"/>
          <a:ext cx="449580" cy="708660"/>
          <a:chOff x="256" y="29"/>
          <a:chExt cx="60" cy="46"/>
        </a:xfrm>
      </xdr:grpSpPr>
      <xdr:sp macro="" textlink="">
        <xdr:nvSpPr>
          <xdr:cNvPr id="1136" name="Freeform 1138"/>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137" name="Line 113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36</xdr:row>
      <xdr:rowOff>60960</xdr:rowOff>
    </xdr:from>
    <xdr:to>
      <xdr:col>6</xdr:col>
      <xdr:colOff>449580</xdr:colOff>
      <xdr:row>44</xdr:row>
      <xdr:rowOff>38100</xdr:rowOff>
    </xdr:to>
    <xdr:grpSp>
      <xdr:nvGrpSpPr>
        <xdr:cNvPr id="1138" name="Group 1140"/>
        <xdr:cNvGrpSpPr>
          <a:grpSpLocks/>
        </xdr:cNvGrpSpPr>
      </xdr:nvGrpSpPr>
      <xdr:grpSpPr bwMode="auto">
        <a:xfrm>
          <a:off x="4038600" y="3352800"/>
          <a:ext cx="449580" cy="708660"/>
          <a:chOff x="256" y="29"/>
          <a:chExt cx="60" cy="46"/>
        </a:xfrm>
      </xdr:grpSpPr>
      <xdr:sp macro="" textlink="">
        <xdr:nvSpPr>
          <xdr:cNvPr id="1139" name="Freeform 1141"/>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140" name="Line 114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52</xdr:row>
      <xdr:rowOff>60960</xdr:rowOff>
    </xdr:from>
    <xdr:to>
      <xdr:col>6</xdr:col>
      <xdr:colOff>449580</xdr:colOff>
      <xdr:row>60</xdr:row>
      <xdr:rowOff>38100</xdr:rowOff>
    </xdr:to>
    <xdr:grpSp>
      <xdr:nvGrpSpPr>
        <xdr:cNvPr id="1141" name="Group 1143"/>
        <xdr:cNvGrpSpPr>
          <a:grpSpLocks/>
        </xdr:cNvGrpSpPr>
      </xdr:nvGrpSpPr>
      <xdr:grpSpPr bwMode="auto">
        <a:xfrm>
          <a:off x="4038600" y="4815840"/>
          <a:ext cx="449580" cy="708660"/>
          <a:chOff x="256" y="29"/>
          <a:chExt cx="60" cy="46"/>
        </a:xfrm>
      </xdr:grpSpPr>
      <xdr:sp macro="" textlink="">
        <xdr:nvSpPr>
          <xdr:cNvPr id="1142" name="Freeform 1144"/>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143" name="Line 114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8</xdr:row>
      <xdr:rowOff>45720</xdr:rowOff>
    </xdr:from>
    <xdr:to>
      <xdr:col>9</xdr:col>
      <xdr:colOff>449580</xdr:colOff>
      <xdr:row>24</xdr:row>
      <xdr:rowOff>38100</xdr:rowOff>
    </xdr:to>
    <xdr:grpSp>
      <xdr:nvGrpSpPr>
        <xdr:cNvPr id="1144" name="Group 1146"/>
        <xdr:cNvGrpSpPr>
          <a:grpSpLocks/>
        </xdr:cNvGrpSpPr>
      </xdr:nvGrpSpPr>
      <xdr:grpSpPr bwMode="auto">
        <a:xfrm>
          <a:off x="5410200" y="777240"/>
          <a:ext cx="449580" cy="1455420"/>
          <a:chOff x="256" y="29"/>
          <a:chExt cx="60" cy="46"/>
        </a:xfrm>
      </xdr:grpSpPr>
      <xdr:sp macro="" textlink="">
        <xdr:nvSpPr>
          <xdr:cNvPr id="1145" name="Freeform 1147"/>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146" name="Line 114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40</xdr:row>
      <xdr:rowOff>45720</xdr:rowOff>
    </xdr:from>
    <xdr:to>
      <xdr:col>9</xdr:col>
      <xdr:colOff>449580</xdr:colOff>
      <xdr:row>56</xdr:row>
      <xdr:rowOff>38100</xdr:rowOff>
    </xdr:to>
    <xdr:grpSp>
      <xdr:nvGrpSpPr>
        <xdr:cNvPr id="1147" name="Group 1149"/>
        <xdr:cNvGrpSpPr>
          <a:grpSpLocks/>
        </xdr:cNvGrpSpPr>
      </xdr:nvGrpSpPr>
      <xdr:grpSpPr bwMode="auto">
        <a:xfrm>
          <a:off x="5410200" y="3703320"/>
          <a:ext cx="449580" cy="1455420"/>
          <a:chOff x="256" y="29"/>
          <a:chExt cx="60" cy="46"/>
        </a:xfrm>
      </xdr:grpSpPr>
      <xdr:sp macro="" textlink="">
        <xdr:nvSpPr>
          <xdr:cNvPr id="1148" name="Freeform 1150"/>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149" name="Line 115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16</xdr:row>
      <xdr:rowOff>45720</xdr:rowOff>
    </xdr:from>
    <xdr:to>
      <xdr:col>12</xdr:col>
      <xdr:colOff>449580</xdr:colOff>
      <xdr:row>48</xdr:row>
      <xdr:rowOff>38100</xdr:rowOff>
    </xdr:to>
    <xdr:grpSp>
      <xdr:nvGrpSpPr>
        <xdr:cNvPr id="1150" name="Group 1152"/>
        <xdr:cNvGrpSpPr>
          <a:grpSpLocks/>
        </xdr:cNvGrpSpPr>
      </xdr:nvGrpSpPr>
      <xdr:grpSpPr bwMode="auto">
        <a:xfrm>
          <a:off x="6781800" y="1508760"/>
          <a:ext cx="449580" cy="2918460"/>
          <a:chOff x="256" y="29"/>
          <a:chExt cx="60" cy="46"/>
        </a:xfrm>
      </xdr:grpSpPr>
      <xdr:sp macro="" textlink="">
        <xdr:nvSpPr>
          <xdr:cNvPr id="1151" name="Freeform 1153"/>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152" name="Line 115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70</xdr:row>
      <xdr:rowOff>60960</xdr:rowOff>
    </xdr:from>
    <xdr:to>
      <xdr:col>6</xdr:col>
      <xdr:colOff>449580</xdr:colOff>
      <xdr:row>78</xdr:row>
      <xdr:rowOff>38100</xdr:rowOff>
    </xdr:to>
    <xdr:grpSp>
      <xdr:nvGrpSpPr>
        <xdr:cNvPr id="1153" name="Group 1155"/>
        <xdr:cNvGrpSpPr>
          <a:grpSpLocks/>
        </xdr:cNvGrpSpPr>
      </xdr:nvGrpSpPr>
      <xdr:grpSpPr bwMode="auto">
        <a:xfrm>
          <a:off x="4038600" y="6461760"/>
          <a:ext cx="449580" cy="708660"/>
          <a:chOff x="256" y="29"/>
          <a:chExt cx="60" cy="46"/>
        </a:xfrm>
      </xdr:grpSpPr>
      <xdr:sp macro="" textlink="">
        <xdr:nvSpPr>
          <xdr:cNvPr id="1154" name="Freeform 1156"/>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155" name="Line 115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86</xdr:row>
      <xdr:rowOff>60960</xdr:rowOff>
    </xdr:from>
    <xdr:to>
      <xdr:col>6</xdr:col>
      <xdr:colOff>449580</xdr:colOff>
      <xdr:row>94</xdr:row>
      <xdr:rowOff>38100</xdr:rowOff>
    </xdr:to>
    <xdr:grpSp>
      <xdr:nvGrpSpPr>
        <xdr:cNvPr id="1156" name="Group 1158"/>
        <xdr:cNvGrpSpPr>
          <a:grpSpLocks/>
        </xdr:cNvGrpSpPr>
      </xdr:nvGrpSpPr>
      <xdr:grpSpPr bwMode="auto">
        <a:xfrm>
          <a:off x="4038600" y="7924800"/>
          <a:ext cx="449580" cy="708660"/>
          <a:chOff x="256" y="29"/>
          <a:chExt cx="60" cy="46"/>
        </a:xfrm>
      </xdr:grpSpPr>
      <xdr:sp macro="" textlink="">
        <xdr:nvSpPr>
          <xdr:cNvPr id="1157" name="Freeform 1159"/>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158" name="Line 116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102</xdr:row>
      <xdr:rowOff>60960</xdr:rowOff>
    </xdr:from>
    <xdr:to>
      <xdr:col>6</xdr:col>
      <xdr:colOff>449580</xdr:colOff>
      <xdr:row>110</xdr:row>
      <xdr:rowOff>38100</xdr:rowOff>
    </xdr:to>
    <xdr:grpSp>
      <xdr:nvGrpSpPr>
        <xdr:cNvPr id="1159" name="Group 1161"/>
        <xdr:cNvGrpSpPr>
          <a:grpSpLocks/>
        </xdr:cNvGrpSpPr>
      </xdr:nvGrpSpPr>
      <xdr:grpSpPr bwMode="auto">
        <a:xfrm>
          <a:off x="4038600" y="9387840"/>
          <a:ext cx="449580" cy="708660"/>
          <a:chOff x="256" y="29"/>
          <a:chExt cx="60" cy="46"/>
        </a:xfrm>
      </xdr:grpSpPr>
      <xdr:sp macro="" textlink="">
        <xdr:nvSpPr>
          <xdr:cNvPr id="1160" name="Freeform 1162"/>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161" name="Line 116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118</xdr:row>
      <xdr:rowOff>60960</xdr:rowOff>
    </xdr:from>
    <xdr:to>
      <xdr:col>6</xdr:col>
      <xdr:colOff>449580</xdr:colOff>
      <xdr:row>126</xdr:row>
      <xdr:rowOff>38100</xdr:rowOff>
    </xdr:to>
    <xdr:grpSp>
      <xdr:nvGrpSpPr>
        <xdr:cNvPr id="1162" name="Group 1164"/>
        <xdr:cNvGrpSpPr>
          <a:grpSpLocks/>
        </xdr:cNvGrpSpPr>
      </xdr:nvGrpSpPr>
      <xdr:grpSpPr bwMode="auto">
        <a:xfrm>
          <a:off x="4038600" y="10850880"/>
          <a:ext cx="449580" cy="708660"/>
          <a:chOff x="256" y="29"/>
          <a:chExt cx="60" cy="46"/>
        </a:xfrm>
      </xdr:grpSpPr>
      <xdr:sp macro="" textlink="">
        <xdr:nvSpPr>
          <xdr:cNvPr id="1163" name="Freeform 1165"/>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164" name="Line 116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74</xdr:row>
      <xdr:rowOff>45720</xdr:rowOff>
    </xdr:from>
    <xdr:to>
      <xdr:col>9</xdr:col>
      <xdr:colOff>449580</xdr:colOff>
      <xdr:row>90</xdr:row>
      <xdr:rowOff>38100</xdr:rowOff>
    </xdr:to>
    <xdr:grpSp>
      <xdr:nvGrpSpPr>
        <xdr:cNvPr id="1165" name="Group 1167"/>
        <xdr:cNvGrpSpPr>
          <a:grpSpLocks/>
        </xdr:cNvGrpSpPr>
      </xdr:nvGrpSpPr>
      <xdr:grpSpPr bwMode="auto">
        <a:xfrm>
          <a:off x="5410200" y="6812280"/>
          <a:ext cx="449580" cy="1455420"/>
          <a:chOff x="256" y="29"/>
          <a:chExt cx="60" cy="46"/>
        </a:xfrm>
      </xdr:grpSpPr>
      <xdr:sp macro="" textlink="">
        <xdr:nvSpPr>
          <xdr:cNvPr id="1166" name="Freeform 1168"/>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167" name="Line 116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106</xdr:row>
      <xdr:rowOff>45720</xdr:rowOff>
    </xdr:from>
    <xdr:to>
      <xdr:col>9</xdr:col>
      <xdr:colOff>449580</xdr:colOff>
      <xdr:row>122</xdr:row>
      <xdr:rowOff>38100</xdr:rowOff>
    </xdr:to>
    <xdr:grpSp>
      <xdr:nvGrpSpPr>
        <xdr:cNvPr id="1168" name="Group 1170"/>
        <xdr:cNvGrpSpPr>
          <a:grpSpLocks/>
        </xdr:cNvGrpSpPr>
      </xdr:nvGrpSpPr>
      <xdr:grpSpPr bwMode="auto">
        <a:xfrm>
          <a:off x="5410200" y="9738360"/>
          <a:ext cx="449580" cy="1455420"/>
          <a:chOff x="256" y="29"/>
          <a:chExt cx="60" cy="46"/>
        </a:xfrm>
      </xdr:grpSpPr>
      <xdr:sp macro="" textlink="">
        <xdr:nvSpPr>
          <xdr:cNvPr id="1169" name="Freeform 1171"/>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170" name="Line 117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82</xdr:row>
      <xdr:rowOff>45720</xdr:rowOff>
    </xdr:from>
    <xdr:to>
      <xdr:col>12</xdr:col>
      <xdr:colOff>449580</xdr:colOff>
      <xdr:row>114</xdr:row>
      <xdr:rowOff>38100</xdr:rowOff>
    </xdr:to>
    <xdr:grpSp>
      <xdr:nvGrpSpPr>
        <xdr:cNvPr id="1171" name="Group 1173"/>
        <xdr:cNvGrpSpPr>
          <a:grpSpLocks/>
        </xdr:cNvGrpSpPr>
      </xdr:nvGrpSpPr>
      <xdr:grpSpPr bwMode="auto">
        <a:xfrm>
          <a:off x="6781800" y="7543800"/>
          <a:ext cx="449580" cy="2918460"/>
          <a:chOff x="256" y="29"/>
          <a:chExt cx="60" cy="46"/>
        </a:xfrm>
      </xdr:grpSpPr>
      <xdr:sp macro="" textlink="">
        <xdr:nvSpPr>
          <xdr:cNvPr id="1172" name="Freeform 1174"/>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173" name="Line 117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15</xdr:col>
      <xdr:colOff>0</xdr:colOff>
      <xdr:row>32</xdr:row>
      <xdr:rowOff>45720</xdr:rowOff>
    </xdr:from>
    <xdr:to>
      <xdr:col>15</xdr:col>
      <xdr:colOff>342900</xdr:colOff>
      <xdr:row>98</xdr:row>
      <xdr:rowOff>45720</xdr:rowOff>
    </xdr:to>
    <xdr:sp macro="" textlink="">
      <xdr:nvSpPr>
        <xdr:cNvPr id="1174" name="Freeform 1176"/>
        <xdr:cNvSpPr>
          <a:spLocks/>
        </xdr:cNvSpPr>
      </xdr:nvSpPr>
      <xdr:spPr bwMode="auto">
        <a:xfrm>
          <a:off x="8145780" y="2727960"/>
          <a:ext cx="342900" cy="5532120"/>
        </a:xfrm>
        <a:custGeom>
          <a:avLst/>
          <a:gdLst>
            <a:gd name="T0" fmla="*/ 0 w 64"/>
            <a:gd name="T1" fmla="*/ 0 h 91"/>
            <a:gd name="T2" fmla="*/ 2147483647 w 64"/>
            <a:gd name="T3" fmla="*/ 0 h 91"/>
            <a:gd name="T4" fmla="*/ 2147483647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15</xdr:col>
      <xdr:colOff>342900</xdr:colOff>
      <xdr:row>48</xdr:row>
      <xdr:rowOff>45720</xdr:rowOff>
    </xdr:from>
    <xdr:to>
      <xdr:col>15</xdr:col>
      <xdr:colOff>449580</xdr:colOff>
      <xdr:row>48</xdr:row>
      <xdr:rowOff>45720</xdr:rowOff>
    </xdr:to>
    <xdr:sp macro="" textlink="">
      <xdr:nvSpPr>
        <xdr:cNvPr id="1175" name="Line 1177"/>
        <xdr:cNvSpPr>
          <a:spLocks noChangeShapeType="1"/>
        </xdr:cNvSpPr>
      </xdr:nvSpPr>
      <xdr:spPr bwMode="auto">
        <a:xfrm flipH="1">
          <a:off x="8488680" y="4069080"/>
          <a:ext cx="106680" cy="0"/>
        </a:xfrm>
        <a:prstGeom prst="line">
          <a:avLst/>
        </a:prstGeom>
        <a:noFill/>
        <a:ln w="9525">
          <a:solidFill>
            <a:srgbClr val="000000"/>
          </a:solidFill>
          <a:round/>
          <a:headEnd/>
          <a:tailEnd/>
        </a:ln>
      </xdr:spPr>
    </xdr:sp>
    <xdr:clientData/>
  </xdr:twoCellAnchor>
  <xdr:twoCellAnchor>
    <xdr:from>
      <xdr:col>17</xdr:col>
      <xdr:colOff>0</xdr:colOff>
      <xdr:row>49</xdr:row>
      <xdr:rowOff>83820</xdr:rowOff>
    </xdr:from>
    <xdr:to>
      <xdr:col>17</xdr:col>
      <xdr:colOff>0</xdr:colOff>
      <xdr:row>63</xdr:row>
      <xdr:rowOff>0</xdr:rowOff>
    </xdr:to>
    <xdr:sp macro="" textlink="">
      <xdr:nvSpPr>
        <xdr:cNvPr id="1176" name="Line 1178"/>
        <xdr:cNvSpPr>
          <a:spLocks noChangeShapeType="1"/>
        </xdr:cNvSpPr>
      </xdr:nvSpPr>
      <xdr:spPr bwMode="auto">
        <a:xfrm>
          <a:off x="9060180" y="4191000"/>
          <a:ext cx="0" cy="1089660"/>
        </a:xfrm>
        <a:prstGeom prst="line">
          <a:avLst/>
        </a:prstGeom>
        <a:noFill/>
        <a:ln w="9525">
          <a:solidFill>
            <a:srgbClr val="000000"/>
          </a:solidFill>
          <a:round/>
          <a:headEnd/>
          <a:tailEnd/>
        </a:ln>
      </xdr:spPr>
    </xdr:sp>
    <xdr:clientData/>
  </xdr:twoCellAnchor>
  <xdr:twoCellAnchor>
    <xdr:from>
      <xdr:col>17</xdr:col>
      <xdr:colOff>0</xdr:colOff>
      <xdr:row>67</xdr:row>
      <xdr:rowOff>83820</xdr:rowOff>
    </xdr:from>
    <xdr:to>
      <xdr:col>17</xdr:col>
      <xdr:colOff>0</xdr:colOff>
      <xdr:row>81</xdr:row>
      <xdr:rowOff>0</xdr:rowOff>
    </xdr:to>
    <xdr:sp macro="" textlink="">
      <xdr:nvSpPr>
        <xdr:cNvPr id="1177" name="Line 1179"/>
        <xdr:cNvSpPr>
          <a:spLocks noChangeShapeType="1"/>
        </xdr:cNvSpPr>
      </xdr:nvSpPr>
      <xdr:spPr bwMode="auto">
        <a:xfrm>
          <a:off x="9060180" y="5699760"/>
          <a:ext cx="0" cy="1089660"/>
        </a:xfrm>
        <a:prstGeom prst="line">
          <a:avLst/>
        </a:prstGeom>
        <a:noFill/>
        <a:ln w="9525">
          <a:solidFill>
            <a:srgbClr val="000000"/>
          </a:solidFill>
          <a:round/>
          <a:headEnd/>
          <a:tailEnd/>
        </a:ln>
      </xdr:spPr>
    </xdr:sp>
    <xdr:clientData/>
  </xdr:twoCellAnchor>
  <xdr:twoCellAnchor>
    <xdr:from>
      <xdr:col>18</xdr:col>
      <xdr:colOff>106680</xdr:colOff>
      <xdr:row>32</xdr:row>
      <xdr:rowOff>45720</xdr:rowOff>
    </xdr:from>
    <xdr:to>
      <xdr:col>18</xdr:col>
      <xdr:colOff>449580</xdr:colOff>
      <xdr:row>98</xdr:row>
      <xdr:rowOff>45720</xdr:rowOff>
    </xdr:to>
    <xdr:sp macro="" textlink="">
      <xdr:nvSpPr>
        <xdr:cNvPr id="1178" name="Freeform 1180"/>
        <xdr:cNvSpPr>
          <a:spLocks/>
        </xdr:cNvSpPr>
      </xdr:nvSpPr>
      <xdr:spPr bwMode="auto">
        <a:xfrm flipH="1">
          <a:off x="9624060" y="2727960"/>
          <a:ext cx="342900" cy="5532120"/>
        </a:xfrm>
        <a:custGeom>
          <a:avLst/>
          <a:gdLst>
            <a:gd name="T0" fmla="*/ 0 w 64"/>
            <a:gd name="T1" fmla="*/ 0 h 91"/>
            <a:gd name="T2" fmla="*/ 2147483647 w 64"/>
            <a:gd name="T3" fmla="*/ 0 h 91"/>
            <a:gd name="T4" fmla="*/ 2147483647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18</xdr:col>
      <xdr:colOff>0</xdr:colOff>
      <xdr:row>82</xdr:row>
      <xdr:rowOff>45720</xdr:rowOff>
    </xdr:from>
    <xdr:to>
      <xdr:col>18</xdr:col>
      <xdr:colOff>106680</xdr:colOff>
      <xdr:row>82</xdr:row>
      <xdr:rowOff>45720</xdr:rowOff>
    </xdr:to>
    <xdr:sp macro="" textlink="">
      <xdr:nvSpPr>
        <xdr:cNvPr id="1179" name="Line 1181"/>
        <xdr:cNvSpPr>
          <a:spLocks noChangeShapeType="1"/>
        </xdr:cNvSpPr>
      </xdr:nvSpPr>
      <xdr:spPr bwMode="auto">
        <a:xfrm flipH="1">
          <a:off x="9517380" y="6918960"/>
          <a:ext cx="106680" cy="0"/>
        </a:xfrm>
        <a:prstGeom prst="line">
          <a:avLst/>
        </a:prstGeom>
        <a:noFill/>
        <a:ln w="9525">
          <a:solidFill>
            <a:srgbClr val="000000"/>
          </a:solidFill>
          <a:round/>
          <a:headEnd/>
          <a:tailEnd/>
        </a:ln>
      </xdr:spPr>
    </xdr:sp>
    <xdr:clientData/>
  </xdr:twoCellAnchor>
  <xdr:twoCellAnchor>
    <xdr:from>
      <xdr:col>21</xdr:col>
      <xdr:colOff>0</xdr:colOff>
      <xdr:row>82</xdr:row>
      <xdr:rowOff>45720</xdr:rowOff>
    </xdr:from>
    <xdr:to>
      <xdr:col>21</xdr:col>
      <xdr:colOff>449580</xdr:colOff>
      <xdr:row>114</xdr:row>
      <xdr:rowOff>38100</xdr:rowOff>
    </xdr:to>
    <xdr:grpSp>
      <xdr:nvGrpSpPr>
        <xdr:cNvPr id="1180" name="Group 1182"/>
        <xdr:cNvGrpSpPr>
          <a:grpSpLocks/>
        </xdr:cNvGrpSpPr>
      </xdr:nvGrpSpPr>
      <xdr:grpSpPr bwMode="auto">
        <a:xfrm flipH="1">
          <a:off x="10896600" y="7543800"/>
          <a:ext cx="449580" cy="2918460"/>
          <a:chOff x="256" y="29"/>
          <a:chExt cx="60" cy="46"/>
        </a:xfrm>
      </xdr:grpSpPr>
      <xdr:sp macro="" textlink="">
        <xdr:nvSpPr>
          <xdr:cNvPr id="1181" name="Freeform 1183"/>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182" name="Line 118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21</xdr:col>
      <xdr:colOff>0</xdr:colOff>
      <xdr:row>16</xdr:row>
      <xdr:rowOff>45720</xdr:rowOff>
    </xdr:from>
    <xdr:to>
      <xdr:col>21</xdr:col>
      <xdr:colOff>449580</xdr:colOff>
      <xdr:row>48</xdr:row>
      <xdr:rowOff>38100</xdr:rowOff>
    </xdr:to>
    <xdr:grpSp>
      <xdr:nvGrpSpPr>
        <xdr:cNvPr id="1183" name="Group 1185"/>
        <xdr:cNvGrpSpPr>
          <a:grpSpLocks/>
        </xdr:cNvGrpSpPr>
      </xdr:nvGrpSpPr>
      <xdr:grpSpPr bwMode="auto">
        <a:xfrm flipH="1">
          <a:off x="10896600" y="1508760"/>
          <a:ext cx="449580" cy="2918460"/>
          <a:chOff x="256" y="29"/>
          <a:chExt cx="60" cy="46"/>
        </a:xfrm>
      </xdr:grpSpPr>
      <xdr:sp macro="" textlink="">
        <xdr:nvSpPr>
          <xdr:cNvPr id="1184" name="Freeform 1186"/>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185" name="Line 118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106</xdr:row>
      <xdr:rowOff>45720</xdr:rowOff>
    </xdr:from>
    <xdr:to>
      <xdr:col>24</xdr:col>
      <xdr:colOff>449580</xdr:colOff>
      <xdr:row>122</xdr:row>
      <xdr:rowOff>38100</xdr:rowOff>
    </xdr:to>
    <xdr:grpSp>
      <xdr:nvGrpSpPr>
        <xdr:cNvPr id="1186" name="Group 1188"/>
        <xdr:cNvGrpSpPr>
          <a:grpSpLocks/>
        </xdr:cNvGrpSpPr>
      </xdr:nvGrpSpPr>
      <xdr:grpSpPr bwMode="auto">
        <a:xfrm flipH="1">
          <a:off x="12268200" y="9738360"/>
          <a:ext cx="449580" cy="1455420"/>
          <a:chOff x="256" y="29"/>
          <a:chExt cx="60" cy="46"/>
        </a:xfrm>
      </xdr:grpSpPr>
      <xdr:sp macro="" textlink="">
        <xdr:nvSpPr>
          <xdr:cNvPr id="1187" name="Freeform 1189"/>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188" name="Line 119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74</xdr:row>
      <xdr:rowOff>45720</xdr:rowOff>
    </xdr:from>
    <xdr:to>
      <xdr:col>24</xdr:col>
      <xdr:colOff>449580</xdr:colOff>
      <xdr:row>90</xdr:row>
      <xdr:rowOff>38100</xdr:rowOff>
    </xdr:to>
    <xdr:grpSp>
      <xdr:nvGrpSpPr>
        <xdr:cNvPr id="1189" name="Group 1191"/>
        <xdr:cNvGrpSpPr>
          <a:grpSpLocks/>
        </xdr:cNvGrpSpPr>
      </xdr:nvGrpSpPr>
      <xdr:grpSpPr bwMode="auto">
        <a:xfrm flipH="1">
          <a:off x="12268200" y="6812280"/>
          <a:ext cx="449580" cy="1455420"/>
          <a:chOff x="256" y="29"/>
          <a:chExt cx="60" cy="46"/>
        </a:xfrm>
      </xdr:grpSpPr>
      <xdr:sp macro="" textlink="">
        <xdr:nvSpPr>
          <xdr:cNvPr id="1190" name="Freeform 1192"/>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191" name="Line 119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40</xdr:row>
      <xdr:rowOff>45720</xdr:rowOff>
    </xdr:from>
    <xdr:to>
      <xdr:col>24</xdr:col>
      <xdr:colOff>449580</xdr:colOff>
      <xdr:row>56</xdr:row>
      <xdr:rowOff>38100</xdr:rowOff>
    </xdr:to>
    <xdr:grpSp>
      <xdr:nvGrpSpPr>
        <xdr:cNvPr id="1192" name="Group 1194"/>
        <xdr:cNvGrpSpPr>
          <a:grpSpLocks/>
        </xdr:cNvGrpSpPr>
      </xdr:nvGrpSpPr>
      <xdr:grpSpPr bwMode="auto">
        <a:xfrm flipH="1">
          <a:off x="12268200" y="3703320"/>
          <a:ext cx="449580" cy="1455420"/>
          <a:chOff x="256" y="29"/>
          <a:chExt cx="60" cy="46"/>
        </a:xfrm>
      </xdr:grpSpPr>
      <xdr:sp macro="" textlink="">
        <xdr:nvSpPr>
          <xdr:cNvPr id="1193" name="Freeform 1195"/>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194" name="Line 119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8</xdr:row>
      <xdr:rowOff>45720</xdr:rowOff>
    </xdr:from>
    <xdr:to>
      <xdr:col>24</xdr:col>
      <xdr:colOff>449580</xdr:colOff>
      <xdr:row>24</xdr:row>
      <xdr:rowOff>38100</xdr:rowOff>
    </xdr:to>
    <xdr:grpSp>
      <xdr:nvGrpSpPr>
        <xdr:cNvPr id="1195" name="Group 1197"/>
        <xdr:cNvGrpSpPr>
          <a:grpSpLocks/>
        </xdr:cNvGrpSpPr>
      </xdr:nvGrpSpPr>
      <xdr:grpSpPr bwMode="auto">
        <a:xfrm flipH="1">
          <a:off x="12268200" y="777240"/>
          <a:ext cx="449580" cy="1455420"/>
          <a:chOff x="256" y="29"/>
          <a:chExt cx="60" cy="46"/>
        </a:xfrm>
      </xdr:grpSpPr>
      <xdr:sp macro="" textlink="">
        <xdr:nvSpPr>
          <xdr:cNvPr id="1196" name="Freeform 1198"/>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197" name="Line 119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118</xdr:row>
      <xdr:rowOff>60960</xdr:rowOff>
    </xdr:from>
    <xdr:to>
      <xdr:col>27</xdr:col>
      <xdr:colOff>449580</xdr:colOff>
      <xdr:row>126</xdr:row>
      <xdr:rowOff>38100</xdr:rowOff>
    </xdr:to>
    <xdr:grpSp>
      <xdr:nvGrpSpPr>
        <xdr:cNvPr id="1198" name="Group 1200"/>
        <xdr:cNvGrpSpPr>
          <a:grpSpLocks/>
        </xdr:cNvGrpSpPr>
      </xdr:nvGrpSpPr>
      <xdr:grpSpPr bwMode="auto">
        <a:xfrm flipH="1">
          <a:off x="13639800" y="10850880"/>
          <a:ext cx="449580" cy="708660"/>
          <a:chOff x="256" y="29"/>
          <a:chExt cx="60" cy="46"/>
        </a:xfrm>
      </xdr:grpSpPr>
      <xdr:sp macro="" textlink="">
        <xdr:nvSpPr>
          <xdr:cNvPr id="1199" name="Freeform 1201"/>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200" name="Line 120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102</xdr:row>
      <xdr:rowOff>60960</xdr:rowOff>
    </xdr:from>
    <xdr:to>
      <xdr:col>27</xdr:col>
      <xdr:colOff>449580</xdr:colOff>
      <xdr:row>110</xdr:row>
      <xdr:rowOff>38100</xdr:rowOff>
    </xdr:to>
    <xdr:grpSp>
      <xdr:nvGrpSpPr>
        <xdr:cNvPr id="1201" name="Group 1203"/>
        <xdr:cNvGrpSpPr>
          <a:grpSpLocks/>
        </xdr:cNvGrpSpPr>
      </xdr:nvGrpSpPr>
      <xdr:grpSpPr bwMode="auto">
        <a:xfrm flipH="1">
          <a:off x="13639800" y="9387840"/>
          <a:ext cx="449580" cy="708660"/>
          <a:chOff x="256" y="29"/>
          <a:chExt cx="60" cy="46"/>
        </a:xfrm>
      </xdr:grpSpPr>
      <xdr:sp macro="" textlink="">
        <xdr:nvSpPr>
          <xdr:cNvPr id="1202" name="Freeform 1204"/>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203" name="Line 120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86</xdr:row>
      <xdr:rowOff>60960</xdr:rowOff>
    </xdr:from>
    <xdr:to>
      <xdr:col>27</xdr:col>
      <xdr:colOff>449580</xdr:colOff>
      <xdr:row>94</xdr:row>
      <xdr:rowOff>38100</xdr:rowOff>
    </xdr:to>
    <xdr:grpSp>
      <xdr:nvGrpSpPr>
        <xdr:cNvPr id="1204" name="Group 1206"/>
        <xdr:cNvGrpSpPr>
          <a:grpSpLocks/>
        </xdr:cNvGrpSpPr>
      </xdr:nvGrpSpPr>
      <xdr:grpSpPr bwMode="auto">
        <a:xfrm flipH="1">
          <a:off x="13639800" y="7924800"/>
          <a:ext cx="449580" cy="708660"/>
          <a:chOff x="256" y="29"/>
          <a:chExt cx="60" cy="46"/>
        </a:xfrm>
      </xdr:grpSpPr>
      <xdr:sp macro="" textlink="">
        <xdr:nvSpPr>
          <xdr:cNvPr id="1205" name="Freeform 1207"/>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206" name="Line 120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70</xdr:row>
      <xdr:rowOff>60960</xdr:rowOff>
    </xdr:from>
    <xdr:to>
      <xdr:col>27</xdr:col>
      <xdr:colOff>449580</xdr:colOff>
      <xdr:row>78</xdr:row>
      <xdr:rowOff>38100</xdr:rowOff>
    </xdr:to>
    <xdr:grpSp>
      <xdr:nvGrpSpPr>
        <xdr:cNvPr id="1207" name="Group 1209"/>
        <xdr:cNvGrpSpPr>
          <a:grpSpLocks/>
        </xdr:cNvGrpSpPr>
      </xdr:nvGrpSpPr>
      <xdr:grpSpPr bwMode="auto">
        <a:xfrm flipH="1">
          <a:off x="13639800" y="6461760"/>
          <a:ext cx="449580" cy="708660"/>
          <a:chOff x="256" y="29"/>
          <a:chExt cx="60" cy="46"/>
        </a:xfrm>
      </xdr:grpSpPr>
      <xdr:sp macro="" textlink="">
        <xdr:nvSpPr>
          <xdr:cNvPr id="1208" name="Freeform 1210"/>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209" name="Line 121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52</xdr:row>
      <xdr:rowOff>60960</xdr:rowOff>
    </xdr:from>
    <xdr:to>
      <xdr:col>27</xdr:col>
      <xdr:colOff>449580</xdr:colOff>
      <xdr:row>60</xdr:row>
      <xdr:rowOff>38100</xdr:rowOff>
    </xdr:to>
    <xdr:grpSp>
      <xdr:nvGrpSpPr>
        <xdr:cNvPr id="1210" name="Group 1212"/>
        <xdr:cNvGrpSpPr>
          <a:grpSpLocks/>
        </xdr:cNvGrpSpPr>
      </xdr:nvGrpSpPr>
      <xdr:grpSpPr bwMode="auto">
        <a:xfrm flipH="1">
          <a:off x="13639800" y="4815840"/>
          <a:ext cx="449580" cy="708660"/>
          <a:chOff x="256" y="29"/>
          <a:chExt cx="60" cy="46"/>
        </a:xfrm>
      </xdr:grpSpPr>
      <xdr:sp macro="" textlink="">
        <xdr:nvSpPr>
          <xdr:cNvPr id="1211" name="Freeform 1213"/>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212" name="Line 121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36</xdr:row>
      <xdr:rowOff>60960</xdr:rowOff>
    </xdr:from>
    <xdr:to>
      <xdr:col>27</xdr:col>
      <xdr:colOff>449580</xdr:colOff>
      <xdr:row>44</xdr:row>
      <xdr:rowOff>38100</xdr:rowOff>
    </xdr:to>
    <xdr:grpSp>
      <xdr:nvGrpSpPr>
        <xdr:cNvPr id="1213" name="Group 1215"/>
        <xdr:cNvGrpSpPr>
          <a:grpSpLocks/>
        </xdr:cNvGrpSpPr>
      </xdr:nvGrpSpPr>
      <xdr:grpSpPr bwMode="auto">
        <a:xfrm flipH="1">
          <a:off x="13639800" y="3352800"/>
          <a:ext cx="449580" cy="708660"/>
          <a:chOff x="256" y="29"/>
          <a:chExt cx="60" cy="46"/>
        </a:xfrm>
      </xdr:grpSpPr>
      <xdr:sp macro="" textlink="">
        <xdr:nvSpPr>
          <xdr:cNvPr id="1214" name="Freeform 1216"/>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215" name="Line 121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20</xdr:row>
      <xdr:rowOff>60960</xdr:rowOff>
    </xdr:from>
    <xdr:to>
      <xdr:col>27</xdr:col>
      <xdr:colOff>449580</xdr:colOff>
      <xdr:row>28</xdr:row>
      <xdr:rowOff>38100</xdr:rowOff>
    </xdr:to>
    <xdr:grpSp>
      <xdr:nvGrpSpPr>
        <xdr:cNvPr id="1216" name="Group 1218"/>
        <xdr:cNvGrpSpPr>
          <a:grpSpLocks/>
        </xdr:cNvGrpSpPr>
      </xdr:nvGrpSpPr>
      <xdr:grpSpPr bwMode="auto">
        <a:xfrm flipH="1">
          <a:off x="13639800" y="1889760"/>
          <a:ext cx="449580" cy="708660"/>
          <a:chOff x="256" y="29"/>
          <a:chExt cx="60" cy="46"/>
        </a:xfrm>
      </xdr:grpSpPr>
      <xdr:sp macro="" textlink="">
        <xdr:nvSpPr>
          <xdr:cNvPr id="1217" name="Freeform 1219"/>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218" name="Line 122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4</xdr:row>
      <xdr:rowOff>60960</xdr:rowOff>
    </xdr:from>
    <xdr:to>
      <xdr:col>27</xdr:col>
      <xdr:colOff>449580</xdr:colOff>
      <xdr:row>12</xdr:row>
      <xdr:rowOff>38100</xdr:rowOff>
    </xdr:to>
    <xdr:grpSp>
      <xdr:nvGrpSpPr>
        <xdr:cNvPr id="1219" name="Group 1221"/>
        <xdr:cNvGrpSpPr>
          <a:grpSpLocks/>
        </xdr:cNvGrpSpPr>
      </xdr:nvGrpSpPr>
      <xdr:grpSpPr bwMode="auto">
        <a:xfrm flipH="1">
          <a:off x="13639800" y="426720"/>
          <a:ext cx="449580" cy="708660"/>
          <a:chOff x="256" y="29"/>
          <a:chExt cx="60" cy="46"/>
        </a:xfrm>
      </xdr:grpSpPr>
      <xdr:sp macro="" textlink="">
        <xdr:nvSpPr>
          <xdr:cNvPr id="1220" name="Freeform 1222"/>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221" name="Line 122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70</xdr:row>
      <xdr:rowOff>60960</xdr:rowOff>
    </xdr:from>
    <xdr:to>
      <xdr:col>27</xdr:col>
      <xdr:colOff>449580</xdr:colOff>
      <xdr:row>78</xdr:row>
      <xdr:rowOff>38100</xdr:rowOff>
    </xdr:to>
    <xdr:grpSp>
      <xdr:nvGrpSpPr>
        <xdr:cNvPr id="1222" name="Group 1224"/>
        <xdr:cNvGrpSpPr>
          <a:grpSpLocks/>
        </xdr:cNvGrpSpPr>
      </xdr:nvGrpSpPr>
      <xdr:grpSpPr bwMode="auto">
        <a:xfrm flipH="1">
          <a:off x="13639800" y="6461760"/>
          <a:ext cx="449580" cy="708660"/>
          <a:chOff x="256" y="29"/>
          <a:chExt cx="60" cy="46"/>
        </a:xfrm>
      </xdr:grpSpPr>
      <xdr:sp macro="" textlink="">
        <xdr:nvSpPr>
          <xdr:cNvPr id="1223" name="Freeform 1225"/>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224" name="Line 122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52</xdr:row>
      <xdr:rowOff>60960</xdr:rowOff>
    </xdr:from>
    <xdr:to>
      <xdr:col>27</xdr:col>
      <xdr:colOff>449580</xdr:colOff>
      <xdr:row>60</xdr:row>
      <xdr:rowOff>38100</xdr:rowOff>
    </xdr:to>
    <xdr:grpSp>
      <xdr:nvGrpSpPr>
        <xdr:cNvPr id="1225" name="Group 1227"/>
        <xdr:cNvGrpSpPr>
          <a:grpSpLocks/>
        </xdr:cNvGrpSpPr>
      </xdr:nvGrpSpPr>
      <xdr:grpSpPr bwMode="auto">
        <a:xfrm flipH="1">
          <a:off x="13639800" y="4815840"/>
          <a:ext cx="449580" cy="708660"/>
          <a:chOff x="256" y="29"/>
          <a:chExt cx="60" cy="46"/>
        </a:xfrm>
      </xdr:grpSpPr>
      <xdr:sp macro="" textlink="">
        <xdr:nvSpPr>
          <xdr:cNvPr id="1226" name="Freeform 1228"/>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227" name="Line 122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52</xdr:row>
      <xdr:rowOff>60960</xdr:rowOff>
    </xdr:from>
    <xdr:to>
      <xdr:col>27</xdr:col>
      <xdr:colOff>449580</xdr:colOff>
      <xdr:row>60</xdr:row>
      <xdr:rowOff>38100</xdr:rowOff>
    </xdr:to>
    <xdr:grpSp>
      <xdr:nvGrpSpPr>
        <xdr:cNvPr id="1228" name="Group 1230"/>
        <xdr:cNvGrpSpPr>
          <a:grpSpLocks/>
        </xdr:cNvGrpSpPr>
      </xdr:nvGrpSpPr>
      <xdr:grpSpPr bwMode="auto">
        <a:xfrm flipH="1">
          <a:off x="13639800" y="4815840"/>
          <a:ext cx="449580" cy="708660"/>
          <a:chOff x="256" y="29"/>
          <a:chExt cx="60" cy="46"/>
        </a:xfrm>
      </xdr:grpSpPr>
      <xdr:sp macro="" textlink="">
        <xdr:nvSpPr>
          <xdr:cNvPr id="1229" name="Freeform 1231"/>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230" name="Line 123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36</xdr:row>
      <xdr:rowOff>60960</xdr:rowOff>
    </xdr:from>
    <xdr:to>
      <xdr:col>27</xdr:col>
      <xdr:colOff>449580</xdr:colOff>
      <xdr:row>44</xdr:row>
      <xdr:rowOff>38100</xdr:rowOff>
    </xdr:to>
    <xdr:grpSp>
      <xdr:nvGrpSpPr>
        <xdr:cNvPr id="1231" name="Group 1233"/>
        <xdr:cNvGrpSpPr>
          <a:grpSpLocks/>
        </xdr:cNvGrpSpPr>
      </xdr:nvGrpSpPr>
      <xdr:grpSpPr bwMode="auto">
        <a:xfrm flipH="1">
          <a:off x="13639800" y="3352800"/>
          <a:ext cx="449580" cy="708660"/>
          <a:chOff x="256" y="29"/>
          <a:chExt cx="60" cy="46"/>
        </a:xfrm>
      </xdr:grpSpPr>
      <xdr:sp macro="" textlink="">
        <xdr:nvSpPr>
          <xdr:cNvPr id="1232" name="Freeform 1234"/>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233" name="Line 123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36</xdr:row>
      <xdr:rowOff>60960</xdr:rowOff>
    </xdr:from>
    <xdr:to>
      <xdr:col>27</xdr:col>
      <xdr:colOff>449580</xdr:colOff>
      <xdr:row>44</xdr:row>
      <xdr:rowOff>38100</xdr:rowOff>
    </xdr:to>
    <xdr:grpSp>
      <xdr:nvGrpSpPr>
        <xdr:cNvPr id="1234" name="Group 1236"/>
        <xdr:cNvGrpSpPr>
          <a:grpSpLocks/>
        </xdr:cNvGrpSpPr>
      </xdr:nvGrpSpPr>
      <xdr:grpSpPr bwMode="auto">
        <a:xfrm flipH="1">
          <a:off x="13639800" y="3352800"/>
          <a:ext cx="449580" cy="708660"/>
          <a:chOff x="256" y="29"/>
          <a:chExt cx="60" cy="46"/>
        </a:xfrm>
      </xdr:grpSpPr>
      <xdr:sp macro="" textlink="">
        <xdr:nvSpPr>
          <xdr:cNvPr id="1235" name="Freeform 1237"/>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236" name="Line 123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20</xdr:row>
      <xdr:rowOff>60960</xdr:rowOff>
    </xdr:from>
    <xdr:to>
      <xdr:col>27</xdr:col>
      <xdr:colOff>449580</xdr:colOff>
      <xdr:row>28</xdr:row>
      <xdr:rowOff>38100</xdr:rowOff>
    </xdr:to>
    <xdr:grpSp>
      <xdr:nvGrpSpPr>
        <xdr:cNvPr id="1237" name="Group 1239"/>
        <xdr:cNvGrpSpPr>
          <a:grpSpLocks/>
        </xdr:cNvGrpSpPr>
      </xdr:nvGrpSpPr>
      <xdr:grpSpPr bwMode="auto">
        <a:xfrm flipH="1">
          <a:off x="13639800" y="1889760"/>
          <a:ext cx="449580" cy="708660"/>
          <a:chOff x="256" y="29"/>
          <a:chExt cx="60" cy="46"/>
        </a:xfrm>
      </xdr:grpSpPr>
      <xdr:sp macro="" textlink="">
        <xdr:nvSpPr>
          <xdr:cNvPr id="1238" name="Freeform 1240"/>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239" name="Line 124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20</xdr:row>
      <xdr:rowOff>60960</xdr:rowOff>
    </xdr:from>
    <xdr:to>
      <xdr:col>27</xdr:col>
      <xdr:colOff>449580</xdr:colOff>
      <xdr:row>28</xdr:row>
      <xdr:rowOff>38100</xdr:rowOff>
    </xdr:to>
    <xdr:grpSp>
      <xdr:nvGrpSpPr>
        <xdr:cNvPr id="1240" name="Group 1242"/>
        <xdr:cNvGrpSpPr>
          <a:grpSpLocks/>
        </xdr:cNvGrpSpPr>
      </xdr:nvGrpSpPr>
      <xdr:grpSpPr bwMode="auto">
        <a:xfrm flipH="1">
          <a:off x="13639800" y="1889760"/>
          <a:ext cx="449580" cy="708660"/>
          <a:chOff x="256" y="29"/>
          <a:chExt cx="60" cy="46"/>
        </a:xfrm>
      </xdr:grpSpPr>
      <xdr:sp macro="" textlink="">
        <xdr:nvSpPr>
          <xdr:cNvPr id="1241" name="Freeform 1243"/>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242" name="Line 124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4</xdr:row>
      <xdr:rowOff>60960</xdr:rowOff>
    </xdr:from>
    <xdr:to>
      <xdr:col>6</xdr:col>
      <xdr:colOff>449580</xdr:colOff>
      <xdr:row>12</xdr:row>
      <xdr:rowOff>38100</xdr:rowOff>
    </xdr:to>
    <xdr:grpSp>
      <xdr:nvGrpSpPr>
        <xdr:cNvPr id="1243" name="Group 1245"/>
        <xdr:cNvGrpSpPr>
          <a:grpSpLocks/>
        </xdr:cNvGrpSpPr>
      </xdr:nvGrpSpPr>
      <xdr:grpSpPr bwMode="auto">
        <a:xfrm>
          <a:off x="4038600" y="426720"/>
          <a:ext cx="449580" cy="708660"/>
          <a:chOff x="256" y="29"/>
          <a:chExt cx="60" cy="46"/>
        </a:xfrm>
      </xdr:grpSpPr>
      <xdr:sp macro="" textlink="">
        <xdr:nvSpPr>
          <xdr:cNvPr id="1244" name="Freeform 1246"/>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245" name="Line 124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20</xdr:row>
      <xdr:rowOff>60960</xdr:rowOff>
    </xdr:from>
    <xdr:to>
      <xdr:col>6</xdr:col>
      <xdr:colOff>449580</xdr:colOff>
      <xdr:row>28</xdr:row>
      <xdr:rowOff>38100</xdr:rowOff>
    </xdr:to>
    <xdr:grpSp>
      <xdr:nvGrpSpPr>
        <xdr:cNvPr id="1246" name="Group 1248"/>
        <xdr:cNvGrpSpPr>
          <a:grpSpLocks/>
        </xdr:cNvGrpSpPr>
      </xdr:nvGrpSpPr>
      <xdr:grpSpPr bwMode="auto">
        <a:xfrm>
          <a:off x="4038600" y="1889760"/>
          <a:ext cx="449580" cy="708660"/>
          <a:chOff x="256" y="29"/>
          <a:chExt cx="60" cy="46"/>
        </a:xfrm>
      </xdr:grpSpPr>
      <xdr:sp macro="" textlink="">
        <xdr:nvSpPr>
          <xdr:cNvPr id="1247" name="Freeform 1249"/>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248" name="Line 125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36</xdr:row>
      <xdr:rowOff>60960</xdr:rowOff>
    </xdr:from>
    <xdr:to>
      <xdr:col>6</xdr:col>
      <xdr:colOff>449580</xdr:colOff>
      <xdr:row>44</xdr:row>
      <xdr:rowOff>38100</xdr:rowOff>
    </xdr:to>
    <xdr:grpSp>
      <xdr:nvGrpSpPr>
        <xdr:cNvPr id="1249" name="Group 1251"/>
        <xdr:cNvGrpSpPr>
          <a:grpSpLocks/>
        </xdr:cNvGrpSpPr>
      </xdr:nvGrpSpPr>
      <xdr:grpSpPr bwMode="auto">
        <a:xfrm>
          <a:off x="4038600" y="3352800"/>
          <a:ext cx="449580" cy="708660"/>
          <a:chOff x="256" y="29"/>
          <a:chExt cx="60" cy="46"/>
        </a:xfrm>
      </xdr:grpSpPr>
      <xdr:sp macro="" textlink="">
        <xdr:nvSpPr>
          <xdr:cNvPr id="1250" name="Freeform 1252"/>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251" name="Line 125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52</xdr:row>
      <xdr:rowOff>60960</xdr:rowOff>
    </xdr:from>
    <xdr:to>
      <xdr:col>6</xdr:col>
      <xdr:colOff>449580</xdr:colOff>
      <xdr:row>60</xdr:row>
      <xdr:rowOff>38100</xdr:rowOff>
    </xdr:to>
    <xdr:grpSp>
      <xdr:nvGrpSpPr>
        <xdr:cNvPr id="1252" name="Group 1254"/>
        <xdr:cNvGrpSpPr>
          <a:grpSpLocks/>
        </xdr:cNvGrpSpPr>
      </xdr:nvGrpSpPr>
      <xdr:grpSpPr bwMode="auto">
        <a:xfrm>
          <a:off x="4038600" y="4815840"/>
          <a:ext cx="449580" cy="708660"/>
          <a:chOff x="256" y="29"/>
          <a:chExt cx="60" cy="46"/>
        </a:xfrm>
      </xdr:grpSpPr>
      <xdr:sp macro="" textlink="">
        <xdr:nvSpPr>
          <xdr:cNvPr id="1253" name="Freeform 1255"/>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254" name="Line 125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8</xdr:row>
      <xdr:rowOff>45720</xdr:rowOff>
    </xdr:from>
    <xdr:to>
      <xdr:col>9</xdr:col>
      <xdr:colOff>449580</xdr:colOff>
      <xdr:row>24</xdr:row>
      <xdr:rowOff>38100</xdr:rowOff>
    </xdr:to>
    <xdr:grpSp>
      <xdr:nvGrpSpPr>
        <xdr:cNvPr id="1255" name="Group 1257"/>
        <xdr:cNvGrpSpPr>
          <a:grpSpLocks/>
        </xdr:cNvGrpSpPr>
      </xdr:nvGrpSpPr>
      <xdr:grpSpPr bwMode="auto">
        <a:xfrm>
          <a:off x="5410200" y="777240"/>
          <a:ext cx="449580" cy="1455420"/>
          <a:chOff x="256" y="29"/>
          <a:chExt cx="60" cy="46"/>
        </a:xfrm>
      </xdr:grpSpPr>
      <xdr:sp macro="" textlink="">
        <xdr:nvSpPr>
          <xdr:cNvPr id="1256" name="Freeform 1258"/>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257" name="Line 125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40</xdr:row>
      <xdr:rowOff>45720</xdr:rowOff>
    </xdr:from>
    <xdr:to>
      <xdr:col>9</xdr:col>
      <xdr:colOff>449580</xdr:colOff>
      <xdr:row>56</xdr:row>
      <xdr:rowOff>38100</xdr:rowOff>
    </xdr:to>
    <xdr:grpSp>
      <xdr:nvGrpSpPr>
        <xdr:cNvPr id="1258" name="Group 1260"/>
        <xdr:cNvGrpSpPr>
          <a:grpSpLocks/>
        </xdr:cNvGrpSpPr>
      </xdr:nvGrpSpPr>
      <xdr:grpSpPr bwMode="auto">
        <a:xfrm>
          <a:off x="5410200" y="3703320"/>
          <a:ext cx="449580" cy="1455420"/>
          <a:chOff x="256" y="29"/>
          <a:chExt cx="60" cy="46"/>
        </a:xfrm>
      </xdr:grpSpPr>
      <xdr:sp macro="" textlink="">
        <xdr:nvSpPr>
          <xdr:cNvPr id="1259" name="Freeform 1261"/>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260" name="Line 126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16</xdr:row>
      <xdr:rowOff>45720</xdr:rowOff>
    </xdr:from>
    <xdr:to>
      <xdr:col>12</xdr:col>
      <xdr:colOff>449580</xdr:colOff>
      <xdr:row>48</xdr:row>
      <xdr:rowOff>38100</xdr:rowOff>
    </xdr:to>
    <xdr:grpSp>
      <xdr:nvGrpSpPr>
        <xdr:cNvPr id="1261" name="Group 1263"/>
        <xdr:cNvGrpSpPr>
          <a:grpSpLocks/>
        </xdr:cNvGrpSpPr>
      </xdr:nvGrpSpPr>
      <xdr:grpSpPr bwMode="auto">
        <a:xfrm>
          <a:off x="6781800" y="1508760"/>
          <a:ext cx="449580" cy="2918460"/>
          <a:chOff x="256" y="29"/>
          <a:chExt cx="60" cy="46"/>
        </a:xfrm>
      </xdr:grpSpPr>
      <xdr:sp macro="" textlink="">
        <xdr:nvSpPr>
          <xdr:cNvPr id="1262" name="Freeform 1264"/>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263" name="Line 126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70</xdr:row>
      <xdr:rowOff>60960</xdr:rowOff>
    </xdr:from>
    <xdr:to>
      <xdr:col>6</xdr:col>
      <xdr:colOff>449580</xdr:colOff>
      <xdr:row>78</xdr:row>
      <xdr:rowOff>38100</xdr:rowOff>
    </xdr:to>
    <xdr:grpSp>
      <xdr:nvGrpSpPr>
        <xdr:cNvPr id="1264" name="Group 1266"/>
        <xdr:cNvGrpSpPr>
          <a:grpSpLocks/>
        </xdr:cNvGrpSpPr>
      </xdr:nvGrpSpPr>
      <xdr:grpSpPr bwMode="auto">
        <a:xfrm>
          <a:off x="4038600" y="6461760"/>
          <a:ext cx="449580" cy="708660"/>
          <a:chOff x="256" y="29"/>
          <a:chExt cx="60" cy="46"/>
        </a:xfrm>
      </xdr:grpSpPr>
      <xdr:sp macro="" textlink="">
        <xdr:nvSpPr>
          <xdr:cNvPr id="1265" name="Freeform 1267"/>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266" name="Line 126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86</xdr:row>
      <xdr:rowOff>60960</xdr:rowOff>
    </xdr:from>
    <xdr:to>
      <xdr:col>6</xdr:col>
      <xdr:colOff>449580</xdr:colOff>
      <xdr:row>94</xdr:row>
      <xdr:rowOff>38100</xdr:rowOff>
    </xdr:to>
    <xdr:grpSp>
      <xdr:nvGrpSpPr>
        <xdr:cNvPr id="1267" name="Group 1269"/>
        <xdr:cNvGrpSpPr>
          <a:grpSpLocks/>
        </xdr:cNvGrpSpPr>
      </xdr:nvGrpSpPr>
      <xdr:grpSpPr bwMode="auto">
        <a:xfrm>
          <a:off x="4038600" y="7924800"/>
          <a:ext cx="449580" cy="708660"/>
          <a:chOff x="256" y="29"/>
          <a:chExt cx="60" cy="46"/>
        </a:xfrm>
      </xdr:grpSpPr>
      <xdr:sp macro="" textlink="">
        <xdr:nvSpPr>
          <xdr:cNvPr id="1268" name="Freeform 1270"/>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269" name="Line 127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102</xdr:row>
      <xdr:rowOff>60960</xdr:rowOff>
    </xdr:from>
    <xdr:to>
      <xdr:col>6</xdr:col>
      <xdr:colOff>449580</xdr:colOff>
      <xdr:row>110</xdr:row>
      <xdr:rowOff>38100</xdr:rowOff>
    </xdr:to>
    <xdr:grpSp>
      <xdr:nvGrpSpPr>
        <xdr:cNvPr id="1270" name="Group 1272"/>
        <xdr:cNvGrpSpPr>
          <a:grpSpLocks/>
        </xdr:cNvGrpSpPr>
      </xdr:nvGrpSpPr>
      <xdr:grpSpPr bwMode="auto">
        <a:xfrm>
          <a:off x="4038600" y="9387840"/>
          <a:ext cx="449580" cy="708660"/>
          <a:chOff x="256" y="29"/>
          <a:chExt cx="60" cy="46"/>
        </a:xfrm>
      </xdr:grpSpPr>
      <xdr:sp macro="" textlink="">
        <xdr:nvSpPr>
          <xdr:cNvPr id="1271" name="Freeform 1273"/>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272" name="Line 127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118</xdr:row>
      <xdr:rowOff>60960</xdr:rowOff>
    </xdr:from>
    <xdr:to>
      <xdr:col>6</xdr:col>
      <xdr:colOff>449580</xdr:colOff>
      <xdr:row>126</xdr:row>
      <xdr:rowOff>38100</xdr:rowOff>
    </xdr:to>
    <xdr:grpSp>
      <xdr:nvGrpSpPr>
        <xdr:cNvPr id="1273" name="Group 1275"/>
        <xdr:cNvGrpSpPr>
          <a:grpSpLocks/>
        </xdr:cNvGrpSpPr>
      </xdr:nvGrpSpPr>
      <xdr:grpSpPr bwMode="auto">
        <a:xfrm>
          <a:off x="4038600" y="10850880"/>
          <a:ext cx="449580" cy="708660"/>
          <a:chOff x="256" y="29"/>
          <a:chExt cx="60" cy="46"/>
        </a:xfrm>
      </xdr:grpSpPr>
      <xdr:sp macro="" textlink="">
        <xdr:nvSpPr>
          <xdr:cNvPr id="1274" name="Freeform 1276"/>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275" name="Line 127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74</xdr:row>
      <xdr:rowOff>45720</xdr:rowOff>
    </xdr:from>
    <xdr:to>
      <xdr:col>9</xdr:col>
      <xdr:colOff>449580</xdr:colOff>
      <xdr:row>90</xdr:row>
      <xdr:rowOff>38100</xdr:rowOff>
    </xdr:to>
    <xdr:grpSp>
      <xdr:nvGrpSpPr>
        <xdr:cNvPr id="1276" name="Group 1278"/>
        <xdr:cNvGrpSpPr>
          <a:grpSpLocks/>
        </xdr:cNvGrpSpPr>
      </xdr:nvGrpSpPr>
      <xdr:grpSpPr bwMode="auto">
        <a:xfrm>
          <a:off x="5410200" y="6812280"/>
          <a:ext cx="449580" cy="1455420"/>
          <a:chOff x="256" y="29"/>
          <a:chExt cx="60" cy="46"/>
        </a:xfrm>
      </xdr:grpSpPr>
      <xdr:sp macro="" textlink="">
        <xdr:nvSpPr>
          <xdr:cNvPr id="1277" name="Freeform 1279"/>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278" name="Line 128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106</xdr:row>
      <xdr:rowOff>45720</xdr:rowOff>
    </xdr:from>
    <xdr:to>
      <xdr:col>9</xdr:col>
      <xdr:colOff>449580</xdr:colOff>
      <xdr:row>122</xdr:row>
      <xdr:rowOff>38100</xdr:rowOff>
    </xdr:to>
    <xdr:grpSp>
      <xdr:nvGrpSpPr>
        <xdr:cNvPr id="1279" name="Group 1281"/>
        <xdr:cNvGrpSpPr>
          <a:grpSpLocks/>
        </xdr:cNvGrpSpPr>
      </xdr:nvGrpSpPr>
      <xdr:grpSpPr bwMode="auto">
        <a:xfrm>
          <a:off x="5410200" y="9738360"/>
          <a:ext cx="449580" cy="1455420"/>
          <a:chOff x="256" y="29"/>
          <a:chExt cx="60" cy="46"/>
        </a:xfrm>
      </xdr:grpSpPr>
      <xdr:sp macro="" textlink="">
        <xdr:nvSpPr>
          <xdr:cNvPr id="1280" name="Freeform 1282"/>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281" name="Line 128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82</xdr:row>
      <xdr:rowOff>45720</xdr:rowOff>
    </xdr:from>
    <xdr:to>
      <xdr:col>12</xdr:col>
      <xdr:colOff>449580</xdr:colOff>
      <xdr:row>114</xdr:row>
      <xdr:rowOff>38100</xdr:rowOff>
    </xdr:to>
    <xdr:grpSp>
      <xdr:nvGrpSpPr>
        <xdr:cNvPr id="1282" name="Group 1284"/>
        <xdr:cNvGrpSpPr>
          <a:grpSpLocks/>
        </xdr:cNvGrpSpPr>
      </xdr:nvGrpSpPr>
      <xdr:grpSpPr bwMode="auto">
        <a:xfrm>
          <a:off x="6781800" y="7543800"/>
          <a:ext cx="449580" cy="2918460"/>
          <a:chOff x="256" y="29"/>
          <a:chExt cx="60" cy="46"/>
        </a:xfrm>
      </xdr:grpSpPr>
      <xdr:sp macro="" textlink="">
        <xdr:nvSpPr>
          <xdr:cNvPr id="1283" name="Freeform 1285"/>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284" name="Line 128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15</xdr:col>
      <xdr:colOff>0</xdr:colOff>
      <xdr:row>32</xdr:row>
      <xdr:rowOff>45720</xdr:rowOff>
    </xdr:from>
    <xdr:to>
      <xdr:col>15</xdr:col>
      <xdr:colOff>342900</xdr:colOff>
      <xdr:row>98</xdr:row>
      <xdr:rowOff>45720</xdr:rowOff>
    </xdr:to>
    <xdr:sp macro="" textlink="">
      <xdr:nvSpPr>
        <xdr:cNvPr id="1285" name="Freeform 1287"/>
        <xdr:cNvSpPr>
          <a:spLocks/>
        </xdr:cNvSpPr>
      </xdr:nvSpPr>
      <xdr:spPr bwMode="auto">
        <a:xfrm>
          <a:off x="8145780" y="2727960"/>
          <a:ext cx="342900" cy="5532120"/>
        </a:xfrm>
        <a:custGeom>
          <a:avLst/>
          <a:gdLst>
            <a:gd name="T0" fmla="*/ 0 w 64"/>
            <a:gd name="T1" fmla="*/ 0 h 91"/>
            <a:gd name="T2" fmla="*/ 2147483647 w 64"/>
            <a:gd name="T3" fmla="*/ 0 h 91"/>
            <a:gd name="T4" fmla="*/ 2147483647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15</xdr:col>
      <xdr:colOff>342900</xdr:colOff>
      <xdr:row>48</xdr:row>
      <xdr:rowOff>45720</xdr:rowOff>
    </xdr:from>
    <xdr:to>
      <xdr:col>15</xdr:col>
      <xdr:colOff>449580</xdr:colOff>
      <xdr:row>48</xdr:row>
      <xdr:rowOff>45720</xdr:rowOff>
    </xdr:to>
    <xdr:sp macro="" textlink="">
      <xdr:nvSpPr>
        <xdr:cNvPr id="1286" name="Line 1288"/>
        <xdr:cNvSpPr>
          <a:spLocks noChangeShapeType="1"/>
        </xdr:cNvSpPr>
      </xdr:nvSpPr>
      <xdr:spPr bwMode="auto">
        <a:xfrm flipH="1">
          <a:off x="8488680" y="4069080"/>
          <a:ext cx="106680" cy="0"/>
        </a:xfrm>
        <a:prstGeom prst="line">
          <a:avLst/>
        </a:prstGeom>
        <a:noFill/>
        <a:ln w="9525">
          <a:solidFill>
            <a:srgbClr val="000000"/>
          </a:solidFill>
          <a:round/>
          <a:headEnd/>
          <a:tailEnd/>
        </a:ln>
      </xdr:spPr>
    </xdr:sp>
    <xdr:clientData/>
  </xdr:twoCellAnchor>
  <xdr:twoCellAnchor>
    <xdr:from>
      <xdr:col>17</xdr:col>
      <xdr:colOff>0</xdr:colOff>
      <xdr:row>49</xdr:row>
      <xdr:rowOff>83820</xdr:rowOff>
    </xdr:from>
    <xdr:to>
      <xdr:col>17</xdr:col>
      <xdr:colOff>0</xdr:colOff>
      <xdr:row>63</xdr:row>
      <xdr:rowOff>0</xdr:rowOff>
    </xdr:to>
    <xdr:sp macro="" textlink="">
      <xdr:nvSpPr>
        <xdr:cNvPr id="1287" name="Line 1289"/>
        <xdr:cNvSpPr>
          <a:spLocks noChangeShapeType="1"/>
        </xdr:cNvSpPr>
      </xdr:nvSpPr>
      <xdr:spPr bwMode="auto">
        <a:xfrm>
          <a:off x="9060180" y="4191000"/>
          <a:ext cx="0" cy="1089660"/>
        </a:xfrm>
        <a:prstGeom prst="line">
          <a:avLst/>
        </a:prstGeom>
        <a:noFill/>
        <a:ln w="9525">
          <a:solidFill>
            <a:srgbClr val="000000"/>
          </a:solidFill>
          <a:round/>
          <a:headEnd/>
          <a:tailEnd/>
        </a:ln>
      </xdr:spPr>
    </xdr:sp>
    <xdr:clientData/>
  </xdr:twoCellAnchor>
  <xdr:twoCellAnchor>
    <xdr:from>
      <xdr:col>17</xdr:col>
      <xdr:colOff>0</xdr:colOff>
      <xdr:row>67</xdr:row>
      <xdr:rowOff>83820</xdr:rowOff>
    </xdr:from>
    <xdr:to>
      <xdr:col>17</xdr:col>
      <xdr:colOff>0</xdr:colOff>
      <xdr:row>81</xdr:row>
      <xdr:rowOff>0</xdr:rowOff>
    </xdr:to>
    <xdr:sp macro="" textlink="">
      <xdr:nvSpPr>
        <xdr:cNvPr id="1288" name="Line 1290"/>
        <xdr:cNvSpPr>
          <a:spLocks noChangeShapeType="1"/>
        </xdr:cNvSpPr>
      </xdr:nvSpPr>
      <xdr:spPr bwMode="auto">
        <a:xfrm>
          <a:off x="9060180" y="5699760"/>
          <a:ext cx="0" cy="1089660"/>
        </a:xfrm>
        <a:prstGeom prst="line">
          <a:avLst/>
        </a:prstGeom>
        <a:noFill/>
        <a:ln w="9525">
          <a:solidFill>
            <a:srgbClr val="000000"/>
          </a:solidFill>
          <a:round/>
          <a:headEnd/>
          <a:tailEnd/>
        </a:ln>
      </xdr:spPr>
    </xdr:sp>
    <xdr:clientData/>
  </xdr:twoCellAnchor>
  <xdr:twoCellAnchor>
    <xdr:from>
      <xdr:col>18</xdr:col>
      <xdr:colOff>106680</xdr:colOff>
      <xdr:row>32</xdr:row>
      <xdr:rowOff>45720</xdr:rowOff>
    </xdr:from>
    <xdr:to>
      <xdr:col>18</xdr:col>
      <xdr:colOff>449580</xdr:colOff>
      <xdr:row>98</xdr:row>
      <xdr:rowOff>45720</xdr:rowOff>
    </xdr:to>
    <xdr:sp macro="" textlink="">
      <xdr:nvSpPr>
        <xdr:cNvPr id="1289" name="Freeform 1291"/>
        <xdr:cNvSpPr>
          <a:spLocks/>
        </xdr:cNvSpPr>
      </xdr:nvSpPr>
      <xdr:spPr bwMode="auto">
        <a:xfrm flipH="1">
          <a:off x="9624060" y="2727960"/>
          <a:ext cx="342900" cy="5532120"/>
        </a:xfrm>
        <a:custGeom>
          <a:avLst/>
          <a:gdLst>
            <a:gd name="T0" fmla="*/ 0 w 64"/>
            <a:gd name="T1" fmla="*/ 0 h 91"/>
            <a:gd name="T2" fmla="*/ 2147483647 w 64"/>
            <a:gd name="T3" fmla="*/ 0 h 91"/>
            <a:gd name="T4" fmla="*/ 2147483647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18</xdr:col>
      <xdr:colOff>0</xdr:colOff>
      <xdr:row>82</xdr:row>
      <xdr:rowOff>45720</xdr:rowOff>
    </xdr:from>
    <xdr:to>
      <xdr:col>18</xdr:col>
      <xdr:colOff>106680</xdr:colOff>
      <xdr:row>82</xdr:row>
      <xdr:rowOff>45720</xdr:rowOff>
    </xdr:to>
    <xdr:sp macro="" textlink="">
      <xdr:nvSpPr>
        <xdr:cNvPr id="1290" name="Line 1292"/>
        <xdr:cNvSpPr>
          <a:spLocks noChangeShapeType="1"/>
        </xdr:cNvSpPr>
      </xdr:nvSpPr>
      <xdr:spPr bwMode="auto">
        <a:xfrm flipH="1">
          <a:off x="9517380" y="6918960"/>
          <a:ext cx="106680" cy="0"/>
        </a:xfrm>
        <a:prstGeom prst="line">
          <a:avLst/>
        </a:prstGeom>
        <a:noFill/>
        <a:ln w="9525">
          <a:solidFill>
            <a:srgbClr val="000000"/>
          </a:solidFill>
          <a:round/>
          <a:headEnd/>
          <a:tailEnd/>
        </a:ln>
      </xdr:spPr>
    </xdr:sp>
    <xdr:clientData/>
  </xdr:twoCellAnchor>
  <xdr:twoCellAnchor>
    <xdr:from>
      <xdr:col>21</xdr:col>
      <xdr:colOff>0</xdr:colOff>
      <xdr:row>82</xdr:row>
      <xdr:rowOff>45720</xdr:rowOff>
    </xdr:from>
    <xdr:to>
      <xdr:col>21</xdr:col>
      <xdr:colOff>449580</xdr:colOff>
      <xdr:row>114</xdr:row>
      <xdr:rowOff>38100</xdr:rowOff>
    </xdr:to>
    <xdr:grpSp>
      <xdr:nvGrpSpPr>
        <xdr:cNvPr id="1291" name="Group 1293"/>
        <xdr:cNvGrpSpPr>
          <a:grpSpLocks/>
        </xdr:cNvGrpSpPr>
      </xdr:nvGrpSpPr>
      <xdr:grpSpPr bwMode="auto">
        <a:xfrm flipH="1">
          <a:off x="10896600" y="7543800"/>
          <a:ext cx="449580" cy="2918460"/>
          <a:chOff x="256" y="29"/>
          <a:chExt cx="60" cy="46"/>
        </a:xfrm>
      </xdr:grpSpPr>
      <xdr:sp macro="" textlink="">
        <xdr:nvSpPr>
          <xdr:cNvPr id="1292" name="Freeform 1294"/>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293" name="Line 129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21</xdr:col>
      <xdr:colOff>0</xdr:colOff>
      <xdr:row>16</xdr:row>
      <xdr:rowOff>45720</xdr:rowOff>
    </xdr:from>
    <xdr:to>
      <xdr:col>21</xdr:col>
      <xdr:colOff>449580</xdr:colOff>
      <xdr:row>48</xdr:row>
      <xdr:rowOff>38100</xdr:rowOff>
    </xdr:to>
    <xdr:grpSp>
      <xdr:nvGrpSpPr>
        <xdr:cNvPr id="1294" name="Group 1296"/>
        <xdr:cNvGrpSpPr>
          <a:grpSpLocks/>
        </xdr:cNvGrpSpPr>
      </xdr:nvGrpSpPr>
      <xdr:grpSpPr bwMode="auto">
        <a:xfrm flipH="1">
          <a:off x="10896600" y="1508760"/>
          <a:ext cx="449580" cy="2918460"/>
          <a:chOff x="256" y="29"/>
          <a:chExt cx="60" cy="46"/>
        </a:xfrm>
      </xdr:grpSpPr>
      <xdr:sp macro="" textlink="">
        <xdr:nvSpPr>
          <xdr:cNvPr id="1295" name="Freeform 1297"/>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296" name="Line 129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106</xdr:row>
      <xdr:rowOff>45720</xdr:rowOff>
    </xdr:from>
    <xdr:to>
      <xdr:col>24</xdr:col>
      <xdr:colOff>449580</xdr:colOff>
      <xdr:row>122</xdr:row>
      <xdr:rowOff>38100</xdr:rowOff>
    </xdr:to>
    <xdr:grpSp>
      <xdr:nvGrpSpPr>
        <xdr:cNvPr id="1297" name="Group 1299"/>
        <xdr:cNvGrpSpPr>
          <a:grpSpLocks/>
        </xdr:cNvGrpSpPr>
      </xdr:nvGrpSpPr>
      <xdr:grpSpPr bwMode="auto">
        <a:xfrm flipH="1">
          <a:off x="12268200" y="9738360"/>
          <a:ext cx="449580" cy="1455420"/>
          <a:chOff x="256" y="29"/>
          <a:chExt cx="60" cy="46"/>
        </a:xfrm>
      </xdr:grpSpPr>
      <xdr:sp macro="" textlink="">
        <xdr:nvSpPr>
          <xdr:cNvPr id="1298" name="Freeform 1300"/>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299" name="Line 130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74</xdr:row>
      <xdr:rowOff>45720</xdr:rowOff>
    </xdr:from>
    <xdr:to>
      <xdr:col>24</xdr:col>
      <xdr:colOff>449580</xdr:colOff>
      <xdr:row>90</xdr:row>
      <xdr:rowOff>38100</xdr:rowOff>
    </xdr:to>
    <xdr:grpSp>
      <xdr:nvGrpSpPr>
        <xdr:cNvPr id="1300" name="Group 1302"/>
        <xdr:cNvGrpSpPr>
          <a:grpSpLocks/>
        </xdr:cNvGrpSpPr>
      </xdr:nvGrpSpPr>
      <xdr:grpSpPr bwMode="auto">
        <a:xfrm flipH="1">
          <a:off x="12268200" y="6812280"/>
          <a:ext cx="449580" cy="1455420"/>
          <a:chOff x="256" y="29"/>
          <a:chExt cx="60" cy="46"/>
        </a:xfrm>
      </xdr:grpSpPr>
      <xdr:sp macro="" textlink="">
        <xdr:nvSpPr>
          <xdr:cNvPr id="1301" name="Freeform 1303"/>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302" name="Line 130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40</xdr:row>
      <xdr:rowOff>45720</xdr:rowOff>
    </xdr:from>
    <xdr:to>
      <xdr:col>24</xdr:col>
      <xdr:colOff>449580</xdr:colOff>
      <xdr:row>56</xdr:row>
      <xdr:rowOff>38100</xdr:rowOff>
    </xdr:to>
    <xdr:grpSp>
      <xdr:nvGrpSpPr>
        <xdr:cNvPr id="1303" name="Group 1305"/>
        <xdr:cNvGrpSpPr>
          <a:grpSpLocks/>
        </xdr:cNvGrpSpPr>
      </xdr:nvGrpSpPr>
      <xdr:grpSpPr bwMode="auto">
        <a:xfrm flipH="1">
          <a:off x="12268200" y="3703320"/>
          <a:ext cx="449580" cy="1455420"/>
          <a:chOff x="256" y="29"/>
          <a:chExt cx="60" cy="46"/>
        </a:xfrm>
      </xdr:grpSpPr>
      <xdr:sp macro="" textlink="">
        <xdr:nvSpPr>
          <xdr:cNvPr id="1304" name="Freeform 1306"/>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305" name="Line 130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8</xdr:row>
      <xdr:rowOff>45720</xdr:rowOff>
    </xdr:from>
    <xdr:to>
      <xdr:col>24</xdr:col>
      <xdr:colOff>449580</xdr:colOff>
      <xdr:row>24</xdr:row>
      <xdr:rowOff>38100</xdr:rowOff>
    </xdr:to>
    <xdr:grpSp>
      <xdr:nvGrpSpPr>
        <xdr:cNvPr id="1306" name="Group 1308"/>
        <xdr:cNvGrpSpPr>
          <a:grpSpLocks/>
        </xdr:cNvGrpSpPr>
      </xdr:nvGrpSpPr>
      <xdr:grpSpPr bwMode="auto">
        <a:xfrm flipH="1">
          <a:off x="12268200" y="777240"/>
          <a:ext cx="449580" cy="1455420"/>
          <a:chOff x="256" y="29"/>
          <a:chExt cx="60" cy="46"/>
        </a:xfrm>
      </xdr:grpSpPr>
      <xdr:sp macro="" textlink="">
        <xdr:nvSpPr>
          <xdr:cNvPr id="1307" name="Freeform 1309"/>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308" name="Line 131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118</xdr:row>
      <xdr:rowOff>60960</xdr:rowOff>
    </xdr:from>
    <xdr:to>
      <xdr:col>27</xdr:col>
      <xdr:colOff>449580</xdr:colOff>
      <xdr:row>126</xdr:row>
      <xdr:rowOff>38100</xdr:rowOff>
    </xdr:to>
    <xdr:grpSp>
      <xdr:nvGrpSpPr>
        <xdr:cNvPr id="1309" name="Group 1311"/>
        <xdr:cNvGrpSpPr>
          <a:grpSpLocks/>
        </xdr:cNvGrpSpPr>
      </xdr:nvGrpSpPr>
      <xdr:grpSpPr bwMode="auto">
        <a:xfrm flipH="1">
          <a:off x="13639800" y="10850880"/>
          <a:ext cx="449580" cy="708660"/>
          <a:chOff x="256" y="29"/>
          <a:chExt cx="60" cy="46"/>
        </a:xfrm>
      </xdr:grpSpPr>
      <xdr:sp macro="" textlink="">
        <xdr:nvSpPr>
          <xdr:cNvPr id="1310" name="Freeform 1312"/>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311" name="Line 131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102</xdr:row>
      <xdr:rowOff>60960</xdr:rowOff>
    </xdr:from>
    <xdr:to>
      <xdr:col>27</xdr:col>
      <xdr:colOff>449580</xdr:colOff>
      <xdr:row>110</xdr:row>
      <xdr:rowOff>38100</xdr:rowOff>
    </xdr:to>
    <xdr:grpSp>
      <xdr:nvGrpSpPr>
        <xdr:cNvPr id="1312" name="Group 1314"/>
        <xdr:cNvGrpSpPr>
          <a:grpSpLocks/>
        </xdr:cNvGrpSpPr>
      </xdr:nvGrpSpPr>
      <xdr:grpSpPr bwMode="auto">
        <a:xfrm flipH="1">
          <a:off x="13639800" y="9387840"/>
          <a:ext cx="449580" cy="708660"/>
          <a:chOff x="256" y="29"/>
          <a:chExt cx="60" cy="46"/>
        </a:xfrm>
      </xdr:grpSpPr>
      <xdr:sp macro="" textlink="">
        <xdr:nvSpPr>
          <xdr:cNvPr id="1313" name="Freeform 1315"/>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314" name="Line 131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86</xdr:row>
      <xdr:rowOff>60960</xdr:rowOff>
    </xdr:from>
    <xdr:to>
      <xdr:col>27</xdr:col>
      <xdr:colOff>449580</xdr:colOff>
      <xdr:row>94</xdr:row>
      <xdr:rowOff>38100</xdr:rowOff>
    </xdr:to>
    <xdr:grpSp>
      <xdr:nvGrpSpPr>
        <xdr:cNvPr id="1315" name="Group 1317"/>
        <xdr:cNvGrpSpPr>
          <a:grpSpLocks/>
        </xdr:cNvGrpSpPr>
      </xdr:nvGrpSpPr>
      <xdr:grpSpPr bwMode="auto">
        <a:xfrm flipH="1">
          <a:off x="13639800" y="7924800"/>
          <a:ext cx="449580" cy="708660"/>
          <a:chOff x="256" y="29"/>
          <a:chExt cx="60" cy="46"/>
        </a:xfrm>
      </xdr:grpSpPr>
      <xdr:sp macro="" textlink="">
        <xdr:nvSpPr>
          <xdr:cNvPr id="1316" name="Freeform 1318"/>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317" name="Line 131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70</xdr:row>
      <xdr:rowOff>60960</xdr:rowOff>
    </xdr:from>
    <xdr:to>
      <xdr:col>27</xdr:col>
      <xdr:colOff>449580</xdr:colOff>
      <xdr:row>78</xdr:row>
      <xdr:rowOff>38100</xdr:rowOff>
    </xdr:to>
    <xdr:grpSp>
      <xdr:nvGrpSpPr>
        <xdr:cNvPr id="1318" name="Group 1320"/>
        <xdr:cNvGrpSpPr>
          <a:grpSpLocks/>
        </xdr:cNvGrpSpPr>
      </xdr:nvGrpSpPr>
      <xdr:grpSpPr bwMode="auto">
        <a:xfrm flipH="1">
          <a:off x="13639800" y="6461760"/>
          <a:ext cx="449580" cy="708660"/>
          <a:chOff x="256" y="29"/>
          <a:chExt cx="60" cy="46"/>
        </a:xfrm>
      </xdr:grpSpPr>
      <xdr:sp macro="" textlink="">
        <xdr:nvSpPr>
          <xdr:cNvPr id="1319" name="Freeform 1321"/>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320" name="Line 132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52</xdr:row>
      <xdr:rowOff>60960</xdr:rowOff>
    </xdr:from>
    <xdr:to>
      <xdr:col>27</xdr:col>
      <xdr:colOff>449580</xdr:colOff>
      <xdr:row>60</xdr:row>
      <xdr:rowOff>38100</xdr:rowOff>
    </xdr:to>
    <xdr:grpSp>
      <xdr:nvGrpSpPr>
        <xdr:cNvPr id="1321" name="Group 1323"/>
        <xdr:cNvGrpSpPr>
          <a:grpSpLocks/>
        </xdr:cNvGrpSpPr>
      </xdr:nvGrpSpPr>
      <xdr:grpSpPr bwMode="auto">
        <a:xfrm flipH="1">
          <a:off x="13639800" y="4815840"/>
          <a:ext cx="449580" cy="708660"/>
          <a:chOff x="256" y="29"/>
          <a:chExt cx="60" cy="46"/>
        </a:xfrm>
      </xdr:grpSpPr>
      <xdr:sp macro="" textlink="">
        <xdr:nvSpPr>
          <xdr:cNvPr id="1322" name="Freeform 1324"/>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323" name="Line 132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36</xdr:row>
      <xdr:rowOff>60960</xdr:rowOff>
    </xdr:from>
    <xdr:to>
      <xdr:col>27</xdr:col>
      <xdr:colOff>449580</xdr:colOff>
      <xdr:row>44</xdr:row>
      <xdr:rowOff>38100</xdr:rowOff>
    </xdr:to>
    <xdr:grpSp>
      <xdr:nvGrpSpPr>
        <xdr:cNvPr id="1324" name="Group 1326"/>
        <xdr:cNvGrpSpPr>
          <a:grpSpLocks/>
        </xdr:cNvGrpSpPr>
      </xdr:nvGrpSpPr>
      <xdr:grpSpPr bwMode="auto">
        <a:xfrm flipH="1">
          <a:off x="13639800" y="3352800"/>
          <a:ext cx="449580" cy="708660"/>
          <a:chOff x="256" y="29"/>
          <a:chExt cx="60" cy="46"/>
        </a:xfrm>
      </xdr:grpSpPr>
      <xdr:sp macro="" textlink="">
        <xdr:nvSpPr>
          <xdr:cNvPr id="1325" name="Freeform 1327"/>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326" name="Line 132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20</xdr:row>
      <xdr:rowOff>60960</xdr:rowOff>
    </xdr:from>
    <xdr:to>
      <xdr:col>27</xdr:col>
      <xdr:colOff>449580</xdr:colOff>
      <xdr:row>28</xdr:row>
      <xdr:rowOff>38100</xdr:rowOff>
    </xdr:to>
    <xdr:grpSp>
      <xdr:nvGrpSpPr>
        <xdr:cNvPr id="1327" name="Group 1329"/>
        <xdr:cNvGrpSpPr>
          <a:grpSpLocks/>
        </xdr:cNvGrpSpPr>
      </xdr:nvGrpSpPr>
      <xdr:grpSpPr bwMode="auto">
        <a:xfrm flipH="1">
          <a:off x="13639800" y="1889760"/>
          <a:ext cx="449580" cy="708660"/>
          <a:chOff x="256" y="29"/>
          <a:chExt cx="60" cy="46"/>
        </a:xfrm>
      </xdr:grpSpPr>
      <xdr:sp macro="" textlink="">
        <xdr:nvSpPr>
          <xdr:cNvPr id="1328" name="Freeform 1330"/>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329" name="Line 133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4</xdr:row>
      <xdr:rowOff>60960</xdr:rowOff>
    </xdr:from>
    <xdr:to>
      <xdr:col>27</xdr:col>
      <xdr:colOff>449580</xdr:colOff>
      <xdr:row>12</xdr:row>
      <xdr:rowOff>38100</xdr:rowOff>
    </xdr:to>
    <xdr:grpSp>
      <xdr:nvGrpSpPr>
        <xdr:cNvPr id="1330" name="Group 1332"/>
        <xdr:cNvGrpSpPr>
          <a:grpSpLocks/>
        </xdr:cNvGrpSpPr>
      </xdr:nvGrpSpPr>
      <xdr:grpSpPr bwMode="auto">
        <a:xfrm flipH="1">
          <a:off x="13639800" y="426720"/>
          <a:ext cx="449580" cy="708660"/>
          <a:chOff x="256" y="29"/>
          <a:chExt cx="60" cy="46"/>
        </a:xfrm>
      </xdr:grpSpPr>
      <xdr:sp macro="" textlink="">
        <xdr:nvSpPr>
          <xdr:cNvPr id="1331" name="Freeform 1333"/>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332" name="Line 133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70</xdr:row>
      <xdr:rowOff>60960</xdr:rowOff>
    </xdr:from>
    <xdr:to>
      <xdr:col>27</xdr:col>
      <xdr:colOff>449580</xdr:colOff>
      <xdr:row>78</xdr:row>
      <xdr:rowOff>38100</xdr:rowOff>
    </xdr:to>
    <xdr:grpSp>
      <xdr:nvGrpSpPr>
        <xdr:cNvPr id="1333" name="Group 1335"/>
        <xdr:cNvGrpSpPr>
          <a:grpSpLocks/>
        </xdr:cNvGrpSpPr>
      </xdr:nvGrpSpPr>
      <xdr:grpSpPr bwMode="auto">
        <a:xfrm flipH="1">
          <a:off x="13639800" y="6461760"/>
          <a:ext cx="449580" cy="708660"/>
          <a:chOff x="256" y="29"/>
          <a:chExt cx="60" cy="46"/>
        </a:xfrm>
      </xdr:grpSpPr>
      <xdr:sp macro="" textlink="">
        <xdr:nvSpPr>
          <xdr:cNvPr id="1334" name="Freeform 1336"/>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335" name="Line 133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52</xdr:row>
      <xdr:rowOff>60960</xdr:rowOff>
    </xdr:from>
    <xdr:to>
      <xdr:col>27</xdr:col>
      <xdr:colOff>449580</xdr:colOff>
      <xdr:row>60</xdr:row>
      <xdr:rowOff>38100</xdr:rowOff>
    </xdr:to>
    <xdr:grpSp>
      <xdr:nvGrpSpPr>
        <xdr:cNvPr id="1336" name="Group 1338"/>
        <xdr:cNvGrpSpPr>
          <a:grpSpLocks/>
        </xdr:cNvGrpSpPr>
      </xdr:nvGrpSpPr>
      <xdr:grpSpPr bwMode="auto">
        <a:xfrm flipH="1">
          <a:off x="13639800" y="4815840"/>
          <a:ext cx="449580" cy="708660"/>
          <a:chOff x="256" y="29"/>
          <a:chExt cx="60" cy="46"/>
        </a:xfrm>
      </xdr:grpSpPr>
      <xdr:sp macro="" textlink="">
        <xdr:nvSpPr>
          <xdr:cNvPr id="1337" name="Freeform 1339"/>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338" name="Line 134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52</xdr:row>
      <xdr:rowOff>60960</xdr:rowOff>
    </xdr:from>
    <xdr:to>
      <xdr:col>27</xdr:col>
      <xdr:colOff>449580</xdr:colOff>
      <xdr:row>60</xdr:row>
      <xdr:rowOff>38100</xdr:rowOff>
    </xdr:to>
    <xdr:grpSp>
      <xdr:nvGrpSpPr>
        <xdr:cNvPr id="1339" name="Group 1341"/>
        <xdr:cNvGrpSpPr>
          <a:grpSpLocks/>
        </xdr:cNvGrpSpPr>
      </xdr:nvGrpSpPr>
      <xdr:grpSpPr bwMode="auto">
        <a:xfrm flipH="1">
          <a:off x="13639800" y="4815840"/>
          <a:ext cx="449580" cy="708660"/>
          <a:chOff x="256" y="29"/>
          <a:chExt cx="60" cy="46"/>
        </a:xfrm>
      </xdr:grpSpPr>
      <xdr:sp macro="" textlink="">
        <xdr:nvSpPr>
          <xdr:cNvPr id="1340" name="Freeform 1342"/>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341" name="Line 134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36</xdr:row>
      <xdr:rowOff>60960</xdr:rowOff>
    </xdr:from>
    <xdr:to>
      <xdr:col>27</xdr:col>
      <xdr:colOff>449580</xdr:colOff>
      <xdr:row>44</xdr:row>
      <xdr:rowOff>38100</xdr:rowOff>
    </xdr:to>
    <xdr:grpSp>
      <xdr:nvGrpSpPr>
        <xdr:cNvPr id="1342" name="Group 1344"/>
        <xdr:cNvGrpSpPr>
          <a:grpSpLocks/>
        </xdr:cNvGrpSpPr>
      </xdr:nvGrpSpPr>
      <xdr:grpSpPr bwMode="auto">
        <a:xfrm flipH="1">
          <a:off x="13639800" y="3352800"/>
          <a:ext cx="449580" cy="708660"/>
          <a:chOff x="256" y="29"/>
          <a:chExt cx="60" cy="46"/>
        </a:xfrm>
      </xdr:grpSpPr>
      <xdr:sp macro="" textlink="">
        <xdr:nvSpPr>
          <xdr:cNvPr id="1343" name="Freeform 1345"/>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344" name="Line 134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36</xdr:row>
      <xdr:rowOff>60960</xdr:rowOff>
    </xdr:from>
    <xdr:to>
      <xdr:col>27</xdr:col>
      <xdr:colOff>449580</xdr:colOff>
      <xdr:row>44</xdr:row>
      <xdr:rowOff>38100</xdr:rowOff>
    </xdr:to>
    <xdr:grpSp>
      <xdr:nvGrpSpPr>
        <xdr:cNvPr id="1345" name="Group 1347"/>
        <xdr:cNvGrpSpPr>
          <a:grpSpLocks/>
        </xdr:cNvGrpSpPr>
      </xdr:nvGrpSpPr>
      <xdr:grpSpPr bwMode="auto">
        <a:xfrm flipH="1">
          <a:off x="13639800" y="3352800"/>
          <a:ext cx="449580" cy="708660"/>
          <a:chOff x="256" y="29"/>
          <a:chExt cx="60" cy="46"/>
        </a:xfrm>
      </xdr:grpSpPr>
      <xdr:sp macro="" textlink="">
        <xdr:nvSpPr>
          <xdr:cNvPr id="1346" name="Freeform 1348"/>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347" name="Line 134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20</xdr:row>
      <xdr:rowOff>60960</xdr:rowOff>
    </xdr:from>
    <xdr:to>
      <xdr:col>27</xdr:col>
      <xdr:colOff>449580</xdr:colOff>
      <xdr:row>28</xdr:row>
      <xdr:rowOff>38100</xdr:rowOff>
    </xdr:to>
    <xdr:grpSp>
      <xdr:nvGrpSpPr>
        <xdr:cNvPr id="1348" name="Group 1350"/>
        <xdr:cNvGrpSpPr>
          <a:grpSpLocks/>
        </xdr:cNvGrpSpPr>
      </xdr:nvGrpSpPr>
      <xdr:grpSpPr bwMode="auto">
        <a:xfrm flipH="1">
          <a:off x="13639800" y="1889760"/>
          <a:ext cx="449580" cy="708660"/>
          <a:chOff x="256" y="29"/>
          <a:chExt cx="60" cy="46"/>
        </a:xfrm>
      </xdr:grpSpPr>
      <xdr:sp macro="" textlink="">
        <xdr:nvSpPr>
          <xdr:cNvPr id="1349" name="Freeform 1351"/>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350" name="Line 135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20</xdr:row>
      <xdr:rowOff>60960</xdr:rowOff>
    </xdr:from>
    <xdr:to>
      <xdr:col>27</xdr:col>
      <xdr:colOff>449580</xdr:colOff>
      <xdr:row>28</xdr:row>
      <xdr:rowOff>38100</xdr:rowOff>
    </xdr:to>
    <xdr:grpSp>
      <xdr:nvGrpSpPr>
        <xdr:cNvPr id="1351" name="Group 1353"/>
        <xdr:cNvGrpSpPr>
          <a:grpSpLocks/>
        </xdr:cNvGrpSpPr>
      </xdr:nvGrpSpPr>
      <xdr:grpSpPr bwMode="auto">
        <a:xfrm flipH="1">
          <a:off x="13639800" y="1889760"/>
          <a:ext cx="449580" cy="708660"/>
          <a:chOff x="256" y="29"/>
          <a:chExt cx="60" cy="46"/>
        </a:xfrm>
      </xdr:grpSpPr>
      <xdr:sp macro="" textlink="">
        <xdr:nvSpPr>
          <xdr:cNvPr id="1352" name="Freeform 1354"/>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353" name="Line 135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8</xdr:row>
      <xdr:rowOff>45720</xdr:rowOff>
    </xdr:from>
    <xdr:to>
      <xdr:col>9</xdr:col>
      <xdr:colOff>449580</xdr:colOff>
      <xdr:row>24</xdr:row>
      <xdr:rowOff>38100</xdr:rowOff>
    </xdr:to>
    <xdr:grpSp>
      <xdr:nvGrpSpPr>
        <xdr:cNvPr id="1354" name="Group 1356"/>
        <xdr:cNvGrpSpPr>
          <a:grpSpLocks/>
        </xdr:cNvGrpSpPr>
      </xdr:nvGrpSpPr>
      <xdr:grpSpPr bwMode="auto">
        <a:xfrm>
          <a:off x="5410200" y="777240"/>
          <a:ext cx="449580" cy="1455420"/>
          <a:chOff x="256" y="29"/>
          <a:chExt cx="60" cy="46"/>
        </a:xfrm>
      </xdr:grpSpPr>
      <xdr:sp macro="" textlink="">
        <xdr:nvSpPr>
          <xdr:cNvPr id="1355" name="Freeform 1357"/>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356" name="Line 135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40</xdr:row>
      <xdr:rowOff>45720</xdr:rowOff>
    </xdr:from>
    <xdr:to>
      <xdr:col>9</xdr:col>
      <xdr:colOff>449580</xdr:colOff>
      <xdr:row>56</xdr:row>
      <xdr:rowOff>38100</xdr:rowOff>
    </xdr:to>
    <xdr:grpSp>
      <xdr:nvGrpSpPr>
        <xdr:cNvPr id="1357" name="Group 1359"/>
        <xdr:cNvGrpSpPr>
          <a:grpSpLocks/>
        </xdr:cNvGrpSpPr>
      </xdr:nvGrpSpPr>
      <xdr:grpSpPr bwMode="auto">
        <a:xfrm>
          <a:off x="5410200" y="3703320"/>
          <a:ext cx="449580" cy="1455420"/>
          <a:chOff x="256" y="29"/>
          <a:chExt cx="60" cy="46"/>
        </a:xfrm>
      </xdr:grpSpPr>
      <xdr:sp macro="" textlink="">
        <xdr:nvSpPr>
          <xdr:cNvPr id="1358" name="Freeform 1360"/>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359" name="Line 136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16</xdr:row>
      <xdr:rowOff>45720</xdr:rowOff>
    </xdr:from>
    <xdr:to>
      <xdr:col>12</xdr:col>
      <xdr:colOff>449580</xdr:colOff>
      <xdr:row>48</xdr:row>
      <xdr:rowOff>38100</xdr:rowOff>
    </xdr:to>
    <xdr:grpSp>
      <xdr:nvGrpSpPr>
        <xdr:cNvPr id="1360" name="Group 1362"/>
        <xdr:cNvGrpSpPr>
          <a:grpSpLocks/>
        </xdr:cNvGrpSpPr>
      </xdr:nvGrpSpPr>
      <xdr:grpSpPr bwMode="auto">
        <a:xfrm>
          <a:off x="6781800" y="1508760"/>
          <a:ext cx="449580" cy="2918460"/>
          <a:chOff x="256" y="29"/>
          <a:chExt cx="60" cy="46"/>
        </a:xfrm>
      </xdr:grpSpPr>
      <xdr:sp macro="" textlink="">
        <xdr:nvSpPr>
          <xdr:cNvPr id="1361" name="Freeform 1363"/>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362" name="Line 136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74</xdr:row>
      <xdr:rowOff>45720</xdr:rowOff>
    </xdr:from>
    <xdr:to>
      <xdr:col>9</xdr:col>
      <xdr:colOff>449580</xdr:colOff>
      <xdr:row>90</xdr:row>
      <xdr:rowOff>38100</xdr:rowOff>
    </xdr:to>
    <xdr:grpSp>
      <xdr:nvGrpSpPr>
        <xdr:cNvPr id="1363" name="Group 1365"/>
        <xdr:cNvGrpSpPr>
          <a:grpSpLocks/>
        </xdr:cNvGrpSpPr>
      </xdr:nvGrpSpPr>
      <xdr:grpSpPr bwMode="auto">
        <a:xfrm>
          <a:off x="5410200" y="6812280"/>
          <a:ext cx="449580" cy="1455420"/>
          <a:chOff x="256" y="29"/>
          <a:chExt cx="60" cy="46"/>
        </a:xfrm>
      </xdr:grpSpPr>
      <xdr:sp macro="" textlink="">
        <xdr:nvSpPr>
          <xdr:cNvPr id="1364" name="Freeform 1366"/>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365" name="Line 136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106</xdr:row>
      <xdr:rowOff>45720</xdr:rowOff>
    </xdr:from>
    <xdr:to>
      <xdr:col>9</xdr:col>
      <xdr:colOff>449580</xdr:colOff>
      <xdr:row>122</xdr:row>
      <xdr:rowOff>38100</xdr:rowOff>
    </xdr:to>
    <xdr:grpSp>
      <xdr:nvGrpSpPr>
        <xdr:cNvPr id="1366" name="Group 1368"/>
        <xdr:cNvGrpSpPr>
          <a:grpSpLocks/>
        </xdr:cNvGrpSpPr>
      </xdr:nvGrpSpPr>
      <xdr:grpSpPr bwMode="auto">
        <a:xfrm>
          <a:off x="5410200" y="9738360"/>
          <a:ext cx="449580" cy="1455420"/>
          <a:chOff x="256" y="29"/>
          <a:chExt cx="60" cy="46"/>
        </a:xfrm>
      </xdr:grpSpPr>
      <xdr:sp macro="" textlink="">
        <xdr:nvSpPr>
          <xdr:cNvPr id="1367" name="Freeform 1369"/>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368" name="Line 137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82</xdr:row>
      <xdr:rowOff>45720</xdr:rowOff>
    </xdr:from>
    <xdr:to>
      <xdr:col>12</xdr:col>
      <xdr:colOff>449580</xdr:colOff>
      <xdr:row>114</xdr:row>
      <xdr:rowOff>38100</xdr:rowOff>
    </xdr:to>
    <xdr:grpSp>
      <xdr:nvGrpSpPr>
        <xdr:cNvPr id="1369" name="Group 1371"/>
        <xdr:cNvGrpSpPr>
          <a:grpSpLocks/>
        </xdr:cNvGrpSpPr>
      </xdr:nvGrpSpPr>
      <xdr:grpSpPr bwMode="auto">
        <a:xfrm>
          <a:off x="6781800" y="7543800"/>
          <a:ext cx="449580" cy="2918460"/>
          <a:chOff x="256" y="29"/>
          <a:chExt cx="60" cy="46"/>
        </a:xfrm>
      </xdr:grpSpPr>
      <xdr:sp macro="" textlink="">
        <xdr:nvSpPr>
          <xdr:cNvPr id="1370" name="Freeform 1372"/>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371" name="Line 137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15</xdr:col>
      <xdr:colOff>0</xdr:colOff>
      <xdr:row>32</xdr:row>
      <xdr:rowOff>45720</xdr:rowOff>
    </xdr:from>
    <xdr:to>
      <xdr:col>15</xdr:col>
      <xdr:colOff>342900</xdr:colOff>
      <xdr:row>98</xdr:row>
      <xdr:rowOff>45720</xdr:rowOff>
    </xdr:to>
    <xdr:sp macro="" textlink="">
      <xdr:nvSpPr>
        <xdr:cNvPr id="1372" name="Freeform 1374"/>
        <xdr:cNvSpPr>
          <a:spLocks/>
        </xdr:cNvSpPr>
      </xdr:nvSpPr>
      <xdr:spPr bwMode="auto">
        <a:xfrm>
          <a:off x="8145780" y="2727960"/>
          <a:ext cx="342900" cy="5532120"/>
        </a:xfrm>
        <a:custGeom>
          <a:avLst/>
          <a:gdLst>
            <a:gd name="T0" fmla="*/ 0 w 64"/>
            <a:gd name="T1" fmla="*/ 0 h 91"/>
            <a:gd name="T2" fmla="*/ 2147483647 w 64"/>
            <a:gd name="T3" fmla="*/ 0 h 91"/>
            <a:gd name="T4" fmla="*/ 2147483647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15</xdr:col>
      <xdr:colOff>342900</xdr:colOff>
      <xdr:row>48</xdr:row>
      <xdr:rowOff>45720</xdr:rowOff>
    </xdr:from>
    <xdr:to>
      <xdr:col>15</xdr:col>
      <xdr:colOff>449580</xdr:colOff>
      <xdr:row>48</xdr:row>
      <xdr:rowOff>45720</xdr:rowOff>
    </xdr:to>
    <xdr:sp macro="" textlink="">
      <xdr:nvSpPr>
        <xdr:cNvPr id="1373" name="Line 1375"/>
        <xdr:cNvSpPr>
          <a:spLocks noChangeShapeType="1"/>
        </xdr:cNvSpPr>
      </xdr:nvSpPr>
      <xdr:spPr bwMode="auto">
        <a:xfrm flipH="1">
          <a:off x="8488680" y="4069080"/>
          <a:ext cx="106680" cy="0"/>
        </a:xfrm>
        <a:prstGeom prst="line">
          <a:avLst/>
        </a:prstGeom>
        <a:noFill/>
        <a:ln w="9525">
          <a:solidFill>
            <a:srgbClr val="000000"/>
          </a:solidFill>
          <a:round/>
          <a:headEnd/>
          <a:tailEnd/>
        </a:ln>
      </xdr:spPr>
    </xdr:sp>
    <xdr:clientData/>
  </xdr:twoCellAnchor>
  <xdr:twoCellAnchor>
    <xdr:from>
      <xdr:col>17</xdr:col>
      <xdr:colOff>0</xdr:colOff>
      <xdr:row>49</xdr:row>
      <xdr:rowOff>83820</xdr:rowOff>
    </xdr:from>
    <xdr:to>
      <xdr:col>17</xdr:col>
      <xdr:colOff>0</xdr:colOff>
      <xdr:row>63</xdr:row>
      <xdr:rowOff>0</xdr:rowOff>
    </xdr:to>
    <xdr:sp macro="" textlink="">
      <xdr:nvSpPr>
        <xdr:cNvPr id="1374" name="Line 1376"/>
        <xdr:cNvSpPr>
          <a:spLocks noChangeShapeType="1"/>
        </xdr:cNvSpPr>
      </xdr:nvSpPr>
      <xdr:spPr bwMode="auto">
        <a:xfrm>
          <a:off x="9060180" y="4191000"/>
          <a:ext cx="0" cy="1089660"/>
        </a:xfrm>
        <a:prstGeom prst="line">
          <a:avLst/>
        </a:prstGeom>
        <a:noFill/>
        <a:ln w="9525">
          <a:solidFill>
            <a:srgbClr val="000000"/>
          </a:solidFill>
          <a:round/>
          <a:headEnd/>
          <a:tailEnd/>
        </a:ln>
      </xdr:spPr>
    </xdr:sp>
    <xdr:clientData/>
  </xdr:twoCellAnchor>
  <xdr:twoCellAnchor>
    <xdr:from>
      <xdr:col>17</xdr:col>
      <xdr:colOff>0</xdr:colOff>
      <xdr:row>67</xdr:row>
      <xdr:rowOff>83820</xdr:rowOff>
    </xdr:from>
    <xdr:to>
      <xdr:col>17</xdr:col>
      <xdr:colOff>0</xdr:colOff>
      <xdr:row>81</xdr:row>
      <xdr:rowOff>0</xdr:rowOff>
    </xdr:to>
    <xdr:sp macro="" textlink="">
      <xdr:nvSpPr>
        <xdr:cNvPr id="1375" name="Line 1377"/>
        <xdr:cNvSpPr>
          <a:spLocks noChangeShapeType="1"/>
        </xdr:cNvSpPr>
      </xdr:nvSpPr>
      <xdr:spPr bwMode="auto">
        <a:xfrm>
          <a:off x="9060180" y="5699760"/>
          <a:ext cx="0" cy="1089660"/>
        </a:xfrm>
        <a:prstGeom prst="line">
          <a:avLst/>
        </a:prstGeom>
        <a:noFill/>
        <a:ln w="9525">
          <a:solidFill>
            <a:srgbClr val="000000"/>
          </a:solidFill>
          <a:round/>
          <a:headEnd/>
          <a:tailEnd/>
        </a:ln>
      </xdr:spPr>
    </xdr:sp>
    <xdr:clientData/>
  </xdr:twoCellAnchor>
  <xdr:twoCellAnchor>
    <xdr:from>
      <xdr:col>18</xdr:col>
      <xdr:colOff>106680</xdr:colOff>
      <xdr:row>32</xdr:row>
      <xdr:rowOff>45720</xdr:rowOff>
    </xdr:from>
    <xdr:to>
      <xdr:col>18</xdr:col>
      <xdr:colOff>449580</xdr:colOff>
      <xdr:row>98</xdr:row>
      <xdr:rowOff>45720</xdr:rowOff>
    </xdr:to>
    <xdr:sp macro="" textlink="">
      <xdr:nvSpPr>
        <xdr:cNvPr id="1376" name="Freeform 1378"/>
        <xdr:cNvSpPr>
          <a:spLocks/>
        </xdr:cNvSpPr>
      </xdr:nvSpPr>
      <xdr:spPr bwMode="auto">
        <a:xfrm flipH="1">
          <a:off x="9624060" y="2727960"/>
          <a:ext cx="342900" cy="5532120"/>
        </a:xfrm>
        <a:custGeom>
          <a:avLst/>
          <a:gdLst>
            <a:gd name="T0" fmla="*/ 0 w 64"/>
            <a:gd name="T1" fmla="*/ 0 h 91"/>
            <a:gd name="T2" fmla="*/ 2147483647 w 64"/>
            <a:gd name="T3" fmla="*/ 0 h 91"/>
            <a:gd name="T4" fmla="*/ 2147483647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18</xdr:col>
      <xdr:colOff>0</xdr:colOff>
      <xdr:row>82</xdr:row>
      <xdr:rowOff>45720</xdr:rowOff>
    </xdr:from>
    <xdr:to>
      <xdr:col>18</xdr:col>
      <xdr:colOff>106680</xdr:colOff>
      <xdr:row>82</xdr:row>
      <xdr:rowOff>45720</xdr:rowOff>
    </xdr:to>
    <xdr:sp macro="" textlink="">
      <xdr:nvSpPr>
        <xdr:cNvPr id="1377" name="Line 1379"/>
        <xdr:cNvSpPr>
          <a:spLocks noChangeShapeType="1"/>
        </xdr:cNvSpPr>
      </xdr:nvSpPr>
      <xdr:spPr bwMode="auto">
        <a:xfrm flipH="1">
          <a:off x="9517380" y="6918960"/>
          <a:ext cx="106680" cy="0"/>
        </a:xfrm>
        <a:prstGeom prst="line">
          <a:avLst/>
        </a:prstGeom>
        <a:noFill/>
        <a:ln w="9525">
          <a:solidFill>
            <a:srgbClr val="000000"/>
          </a:solidFill>
          <a:round/>
          <a:headEnd/>
          <a:tailEnd/>
        </a:ln>
      </xdr:spPr>
    </xdr:sp>
    <xdr:clientData/>
  </xdr:twoCellAnchor>
  <xdr:twoCellAnchor>
    <xdr:from>
      <xdr:col>21</xdr:col>
      <xdr:colOff>0</xdr:colOff>
      <xdr:row>82</xdr:row>
      <xdr:rowOff>45720</xdr:rowOff>
    </xdr:from>
    <xdr:to>
      <xdr:col>21</xdr:col>
      <xdr:colOff>449580</xdr:colOff>
      <xdr:row>114</xdr:row>
      <xdr:rowOff>38100</xdr:rowOff>
    </xdr:to>
    <xdr:grpSp>
      <xdr:nvGrpSpPr>
        <xdr:cNvPr id="1378" name="Group 1380"/>
        <xdr:cNvGrpSpPr>
          <a:grpSpLocks/>
        </xdr:cNvGrpSpPr>
      </xdr:nvGrpSpPr>
      <xdr:grpSpPr bwMode="auto">
        <a:xfrm flipH="1">
          <a:off x="10896600" y="7543800"/>
          <a:ext cx="449580" cy="2918460"/>
          <a:chOff x="256" y="29"/>
          <a:chExt cx="60" cy="46"/>
        </a:xfrm>
      </xdr:grpSpPr>
      <xdr:sp macro="" textlink="">
        <xdr:nvSpPr>
          <xdr:cNvPr id="1379" name="Freeform 1381"/>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380" name="Line 138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21</xdr:col>
      <xdr:colOff>0</xdr:colOff>
      <xdr:row>16</xdr:row>
      <xdr:rowOff>45720</xdr:rowOff>
    </xdr:from>
    <xdr:to>
      <xdr:col>21</xdr:col>
      <xdr:colOff>449580</xdr:colOff>
      <xdr:row>48</xdr:row>
      <xdr:rowOff>38100</xdr:rowOff>
    </xdr:to>
    <xdr:grpSp>
      <xdr:nvGrpSpPr>
        <xdr:cNvPr id="1381" name="Group 1383"/>
        <xdr:cNvGrpSpPr>
          <a:grpSpLocks/>
        </xdr:cNvGrpSpPr>
      </xdr:nvGrpSpPr>
      <xdr:grpSpPr bwMode="auto">
        <a:xfrm flipH="1">
          <a:off x="10896600" y="1508760"/>
          <a:ext cx="449580" cy="2918460"/>
          <a:chOff x="256" y="29"/>
          <a:chExt cx="60" cy="46"/>
        </a:xfrm>
      </xdr:grpSpPr>
      <xdr:sp macro="" textlink="">
        <xdr:nvSpPr>
          <xdr:cNvPr id="1382" name="Freeform 1384"/>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383" name="Line 138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106</xdr:row>
      <xdr:rowOff>45720</xdr:rowOff>
    </xdr:from>
    <xdr:to>
      <xdr:col>24</xdr:col>
      <xdr:colOff>449580</xdr:colOff>
      <xdr:row>122</xdr:row>
      <xdr:rowOff>38100</xdr:rowOff>
    </xdr:to>
    <xdr:grpSp>
      <xdr:nvGrpSpPr>
        <xdr:cNvPr id="1384" name="Group 1386"/>
        <xdr:cNvGrpSpPr>
          <a:grpSpLocks/>
        </xdr:cNvGrpSpPr>
      </xdr:nvGrpSpPr>
      <xdr:grpSpPr bwMode="auto">
        <a:xfrm flipH="1">
          <a:off x="12268200" y="9738360"/>
          <a:ext cx="449580" cy="1455420"/>
          <a:chOff x="256" y="29"/>
          <a:chExt cx="60" cy="46"/>
        </a:xfrm>
      </xdr:grpSpPr>
      <xdr:sp macro="" textlink="">
        <xdr:nvSpPr>
          <xdr:cNvPr id="1385" name="Freeform 1387"/>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386" name="Line 138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74</xdr:row>
      <xdr:rowOff>45720</xdr:rowOff>
    </xdr:from>
    <xdr:to>
      <xdr:col>24</xdr:col>
      <xdr:colOff>449580</xdr:colOff>
      <xdr:row>90</xdr:row>
      <xdr:rowOff>38100</xdr:rowOff>
    </xdr:to>
    <xdr:grpSp>
      <xdr:nvGrpSpPr>
        <xdr:cNvPr id="1387" name="Group 1389"/>
        <xdr:cNvGrpSpPr>
          <a:grpSpLocks/>
        </xdr:cNvGrpSpPr>
      </xdr:nvGrpSpPr>
      <xdr:grpSpPr bwMode="auto">
        <a:xfrm flipH="1">
          <a:off x="12268200" y="6812280"/>
          <a:ext cx="449580" cy="1455420"/>
          <a:chOff x="256" y="29"/>
          <a:chExt cx="60" cy="46"/>
        </a:xfrm>
      </xdr:grpSpPr>
      <xdr:sp macro="" textlink="">
        <xdr:nvSpPr>
          <xdr:cNvPr id="1388" name="Freeform 1390"/>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389" name="Line 139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40</xdr:row>
      <xdr:rowOff>45720</xdr:rowOff>
    </xdr:from>
    <xdr:to>
      <xdr:col>24</xdr:col>
      <xdr:colOff>449580</xdr:colOff>
      <xdr:row>56</xdr:row>
      <xdr:rowOff>38100</xdr:rowOff>
    </xdr:to>
    <xdr:grpSp>
      <xdr:nvGrpSpPr>
        <xdr:cNvPr id="1390" name="Group 1392"/>
        <xdr:cNvGrpSpPr>
          <a:grpSpLocks/>
        </xdr:cNvGrpSpPr>
      </xdr:nvGrpSpPr>
      <xdr:grpSpPr bwMode="auto">
        <a:xfrm flipH="1">
          <a:off x="12268200" y="3703320"/>
          <a:ext cx="449580" cy="1455420"/>
          <a:chOff x="256" y="29"/>
          <a:chExt cx="60" cy="46"/>
        </a:xfrm>
      </xdr:grpSpPr>
      <xdr:sp macro="" textlink="">
        <xdr:nvSpPr>
          <xdr:cNvPr id="1391" name="Freeform 1393"/>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392" name="Line 139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8</xdr:row>
      <xdr:rowOff>45720</xdr:rowOff>
    </xdr:from>
    <xdr:to>
      <xdr:col>24</xdr:col>
      <xdr:colOff>449580</xdr:colOff>
      <xdr:row>24</xdr:row>
      <xdr:rowOff>38100</xdr:rowOff>
    </xdr:to>
    <xdr:grpSp>
      <xdr:nvGrpSpPr>
        <xdr:cNvPr id="1393" name="Group 1395"/>
        <xdr:cNvGrpSpPr>
          <a:grpSpLocks/>
        </xdr:cNvGrpSpPr>
      </xdr:nvGrpSpPr>
      <xdr:grpSpPr bwMode="auto">
        <a:xfrm flipH="1">
          <a:off x="12268200" y="777240"/>
          <a:ext cx="449580" cy="1455420"/>
          <a:chOff x="256" y="29"/>
          <a:chExt cx="60" cy="46"/>
        </a:xfrm>
      </xdr:grpSpPr>
      <xdr:sp macro="" textlink="">
        <xdr:nvSpPr>
          <xdr:cNvPr id="1394" name="Freeform 1396"/>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395" name="Line 139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8</xdr:row>
      <xdr:rowOff>45720</xdr:rowOff>
    </xdr:from>
    <xdr:to>
      <xdr:col>9</xdr:col>
      <xdr:colOff>449580</xdr:colOff>
      <xdr:row>24</xdr:row>
      <xdr:rowOff>38100</xdr:rowOff>
    </xdr:to>
    <xdr:grpSp>
      <xdr:nvGrpSpPr>
        <xdr:cNvPr id="1396" name="Group 1398"/>
        <xdr:cNvGrpSpPr>
          <a:grpSpLocks/>
        </xdr:cNvGrpSpPr>
      </xdr:nvGrpSpPr>
      <xdr:grpSpPr bwMode="auto">
        <a:xfrm>
          <a:off x="5410200" y="777240"/>
          <a:ext cx="449580" cy="1455420"/>
          <a:chOff x="256" y="29"/>
          <a:chExt cx="60" cy="46"/>
        </a:xfrm>
      </xdr:grpSpPr>
      <xdr:sp macro="" textlink="">
        <xdr:nvSpPr>
          <xdr:cNvPr id="1397" name="Freeform 1399"/>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398" name="Line 140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40</xdr:row>
      <xdr:rowOff>45720</xdr:rowOff>
    </xdr:from>
    <xdr:to>
      <xdr:col>9</xdr:col>
      <xdr:colOff>449580</xdr:colOff>
      <xdr:row>56</xdr:row>
      <xdr:rowOff>38100</xdr:rowOff>
    </xdr:to>
    <xdr:grpSp>
      <xdr:nvGrpSpPr>
        <xdr:cNvPr id="1399" name="Group 1401"/>
        <xdr:cNvGrpSpPr>
          <a:grpSpLocks/>
        </xdr:cNvGrpSpPr>
      </xdr:nvGrpSpPr>
      <xdr:grpSpPr bwMode="auto">
        <a:xfrm>
          <a:off x="5410200" y="3703320"/>
          <a:ext cx="449580" cy="1455420"/>
          <a:chOff x="256" y="29"/>
          <a:chExt cx="60" cy="46"/>
        </a:xfrm>
      </xdr:grpSpPr>
      <xdr:sp macro="" textlink="">
        <xdr:nvSpPr>
          <xdr:cNvPr id="1400" name="Freeform 1402"/>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401" name="Line 140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16</xdr:row>
      <xdr:rowOff>45720</xdr:rowOff>
    </xdr:from>
    <xdr:to>
      <xdr:col>12</xdr:col>
      <xdr:colOff>449580</xdr:colOff>
      <xdr:row>48</xdr:row>
      <xdr:rowOff>38100</xdr:rowOff>
    </xdr:to>
    <xdr:grpSp>
      <xdr:nvGrpSpPr>
        <xdr:cNvPr id="1402" name="Group 1404"/>
        <xdr:cNvGrpSpPr>
          <a:grpSpLocks/>
        </xdr:cNvGrpSpPr>
      </xdr:nvGrpSpPr>
      <xdr:grpSpPr bwMode="auto">
        <a:xfrm>
          <a:off x="6781800" y="1508760"/>
          <a:ext cx="449580" cy="2918460"/>
          <a:chOff x="256" y="29"/>
          <a:chExt cx="60" cy="46"/>
        </a:xfrm>
      </xdr:grpSpPr>
      <xdr:sp macro="" textlink="">
        <xdr:nvSpPr>
          <xdr:cNvPr id="1403" name="Freeform 1405"/>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404" name="Line 140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74</xdr:row>
      <xdr:rowOff>45720</xdr:rowOff>
    </xdr:from>
    <xdr:to>
      <xdr:col>9</xdr:col>
      <xdr:colOff>449580</xdr:colOff>
      <xdr:row>90</xdr:row>
      <xdr:rowOff>38100</xdr:rowOff>
    </xdr:to>
    <xdr:grpSp>
      <xdr:nvGrpSpPr>
        <xdr:cNvPr id="1405" name="Group 1407"/>
        <xdr:cNvGrpSpPr>
          <a:grpSpLocks/>
        </xdr:cNvGrpSpPr>
      </xdr:nvGrpSpPr>
      <xdr:grpSpPr bwMode="auto">
        <a:xfrm>
          <a:off x="5410200" y="6812280"/>
          <a:ext cx="449580" cy="1455420"/>
          <a:chOff x="256" y="29"/>
          <a:chExt cx="60" cy="46"/>
        </a:xfrm>
      </xdr:grpSpPr>
      <xdr:sp macro="" textlink="">
        <xdr:nvSpPr>
          <xdr:cNvPr id="1406" name="Freeform 1408"/>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407" name="Line 140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106</xdr:row>
      <xdr:rowOff>45720</xdr:rowOff>
    </xdr:from>
    <xdr:to>
      <xdr:col>9</xdr:col>
      <xdr:colOff>449580</xdr:colOff>
      <xdr:row>122</xdr:row>
      <xdr:rowOff>38100</xdr:rowOff>
    </xdr:to>
    <xdr:grpSp>
      <xdr:nvGrpSpPr>
        <xdr:cNvPr id="1408" name="Group 1410"/>
        <xdr:cNvGrpSpPr>
          <a:grpSpLocks/>
        </xdr:cNvGrpSpPr>
      </xdr:nvGrpSpPr>
      <xdr:grpSpPr bwMode="auto">
        <a:xfrm>
          <a:off x="5410200" y="9738360"/>
          <a:ext cx="449580" cy="1455420"/>
          <a:chOff x="256" y="29"/>
          <a:chExt cx="60" cy="46"/>
        </a:xfrm>
      </xdr:grpSpPr>
      <xdr:sp macro="" textlink="">
        <xdr:nvSpPr>
          <xdr:cNvPr id="1409" name="Freeform 1411"/>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410" name="Line 141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82</xdr:row>
      <xdr:rowOff>45720</xdr:rowOff>
    </xdr:from>
    <xdr:to>
      <xdr:col>12</xdr:col>
      <xdr:colOff>449580</xdr:colOff>
      <xdr:row>114</xdr:row>
      <xdr:rowOff>38100</xdr:rowOff>
    </xdr:to>
    <xdr:grpSp>
      <xdr:nvGrpSpPr>
        <xdr:cNvPr id="1411" name="Group 1413"/>
        <xdr:cNvGrpSpPr>
          <a:grpSpLocks/>
        </xdr:cNvGrpSpPr>
      </xdr:nvGrpSpPr>
      <xdr:grpSpPr bwMode="auto">
        <a:xfrm>
          <a:off x="6781800" y="7543800"/>
          <a:ext cx="449580" cy="2918460"/>
          <a:chOff x="256" y="29"/>
          <a:chExt cx="60" cy="46"/>
        </a:xfrm>
      </xdr:grpSpPr>
      <xdr:sp macro="" textlink="">
        <xdr:nvSpPr>
          <xdr:cNvPr id="1412" name="Freeform 1414"/>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413" name="Line 141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15</xdr:col>
      <xdr:colOff>0</xdr:colOff>
      <xdr:row>32</xdr:row>
      <xdr:rowOff>45720</xdr:rowOff>
    </xdr:from>
    <xdr:to>
      <xdr:col>15</xdr:col>
      <xdr:colOff>342900</xdr:colOff>
      <xdr:row>98</xdr:row>
      <xdr:rowOff>45720</xdr:rowOff>
    </xdr:to>
    <xdr:sp macro="" textlink="">
      <xdr:nvSpPr>
        <xdr:cNvPr id="1414" name="Freeform 1416"/>
        <xdr:cNvSpPr>
          <a:spLocks/>
        </xdr:cNvSpPr>
      </xdr:nvSpPr>
      <xdr:spPr bwMode="auto">
        <a:xfrm>
          <a:off x="8145780" y="2727960"/>
          <a:ext cx="342900" cy="5532120"/>
        </a:xfrm>
        <a:custGeom>
          <a:avLst/>
          <a:gdLst>
            <a:gd name="T0" fmla="*/ 0 w 64"/>
            <a:gd name="T1" fmla="*/ 0 h 91"/>
            <a:gd name="T2" fmla="*/ 2147483647 w 64"/>
            <a:gd name="T3" fmla="*/ 0 h 91"/>
            <a:gd name="T4" fmla="*/ 2147483647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15</xdr:col>
      <xdr:colOff>342900</xdr:colOff>
      <xdr:row>48</xdr:row>
      <xdr:rowOff>45720</xdr:rowOff>
    </xdr:from>
    <xdr:to>
      <xdr:col>15</xdr:col>
      <xdr:colOff>449580</xdr:colOff>
      <xdr:row>48</xdr:row>
      <xdr:rowOff>45720</xdr:rowOff>
    </xdr:to>
    <xdr:sp macro="" textlink="">
      <xdr:nvSpPr>
        <xdr:cNvPr id="1415" name="Line 1417"/>
        <xdr:cNvSpPr>
          <a:spLocks noChangeShapeType="1"/>
        </xdr:cNvSpPr>
      </xdr:nvSpPr>
      <xdr:spPr bwMode="auto">
        <a:xfrm flipH="1">
          <a:off x="8488680" y="4069080"/>
          <a:ext cx="106680" cy="0"/>
        </a:xfrm>
        <a:prstGeom prst="line">
          <a:avLst/>
        </a:prstGeom>
        <a:noFill/>
        <a:ln w="9525">
          <a:solidFill>
            <a:srgbClr val="000000"/>
          </a:solidFill>
          <a:round/>
          <a:headEnd/>
          <a:tailEnd/>
        </a:ln>
      </xdr:spPr>
    </xdr:sp>
    <xdr:clientData/>
  </xdr:twoCellAnchor>
  <xdr:twoCellAnchor>
    <xdr:from>
      <xdr:col>17</xdr:col>
      <xdr:colOff>0</xdr:colOff>
      <xdr:row>49</xdr:row>
      <xdr:rowOff>83820</xdr:rowOff>
    </xdr:from>
    <xdr:to>
      <xdr:col>17</xdr:col>
      <xdr:colOff>0</xdr:colOff>
      <xdr:row>63</xdr:row>
      <xdr:rowOff>0</xdr:rowOff>
    </xdr:to>
    <xdr:sp macro="" textlink="">
      <xdr:nvSpPr>
        <xdr:cNvPr id="1416" name="Line 1418"/>
        <xdr:cNvSpPr>
          <a:spLocks noChangeShapeType="1"/>
        </xdr:cNvSpPr>
      </xdr:nvSpPr>
      <xdr:spPr bwMode="auto">
        <a:xfrm>
          <a:off x="9060180" y="4191000"/>
          <a:ext cx="0" cy="1089660"/>
        </a:xfrm>
        <a:prstGeom prst="line">
          <a:avLst/>
        </a:prstGeom>
        <a:noFill/>
        <a:ln w="9525">
          <a:solidFill>
            <a:srgbClr val="000000"/>
          </a:solidFill>
          <a:round/>
          <a:headEnd/>
          <a:tailEnd/>
        </a:ln>
      </xdr:spPr>
    </xdr:sp>
    <xdr:clientData/>
  </xdr:twoCellAnchor>
  <xdr:twoCellAnchor>
    <xdr:from>
      <xdr:col>17</xdr:col>
      <xdr:colOff>0</xdr:colOff>
      <xdr:row>67</xdr:row>
      <xdr:rowOff>83820</xdr:rowOff>
    </xdr:from>
    <xdr:to>
      <xdr:col>17</xdr:col>
      <xdr:colOff>0</xdr:colOff>
      <xdr:row>81</xdr:row>
      <xdr:rowOff>0</xdr:rowOff>
    </xdr:to>
    <xdr:sp macro="" textlink="">
      <xdr:nvSpPr>
        <xdr:cNvPr id="1417" name="Line 1419"/>
        <xdr:cNvSpPr>
          <a:spLocks noChangeShapeType="1"/>
        </xdr:cNvSpPr>
      </xdr:nvSpPr>
      <xdr:spPr bwMode="auto">
        <a:xfrm>
          <a:off x="9060180" y="5699760"/>
          <a:ext cx="0" cy="1089660"/>
        </a:xfrm>
        <a:prstGeom prst="line">
          <a:avLst/>
        </a:prstGeom>
        <a:noFill/>
        <a:ln w="9525">
          <a:solidFill>
            <a:srgbClr val="000000"/>
          </a:solidFill>
          <a:round/>
          <a:headEnd/>
          <a:tailEnd/>
        </a:ln>
      </xdr:spPr>
    </xdr:sp>
    <xdr:clientData/>
  </xdr:twoCellAnchor>
  <xdr:twoCellAnchor>
    <xdr:from>
      <xdr:col>18</xdr:col>
      <xdr:colOff>106680</xdr:colOff>
      <xdr:row>32</xdr:row>
      <xdr:rowOff>45720</xdr:rowOff>
    </xdr:from>
    <xdr:to>
      <xdr:col>18</xdr:col>
      <xdr:colOff>449580</xdr:colOff>
      <xdr:row>98</xdr:row>
      <xdr:rowOff>45720</xdr:rowOff>
    </xdr:to>
    <xdr:sp macro="" textlink="">
      <xdr:nvSpPr>
        <xdr:cNvPr id="1418" name="Freeform 1420"/>
        <xdr:cNvSpPr>
          <a:spLocks/>
        </xdr:cNvSpPr>
      </xdr:nvSpPr>
      <xdr:spPr bwMode="auto">
        <a:xfrm flipH="1">
          <a:off x="9624060" y="2727960"/>
          <a:ext cx="342900" cy="5532120"/>
        </a:xfrm>
        <a:custGeom>
          <a:avLst/>
          <a:gdLst>
            <a:gd name="T0" fmla="*/ 0 w 64"/>
            <a:gd name="T1" fmla="*/ 0 h 91"/>
            <a:gd name="T2" fmla="*/ 2147483647 w 64"/>
            <a:gd name="T3" fmla="*/ 0 h 91"/>
            <a:gd name="T4" fmla="*/ 2147483647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18</xdr:col>
      <xdr:colOff>0</xdr:colOff>
      <xdr:row>82</xdr:row>
      <xdr:rowOff>45720</xdr:rowOff>
    </xdr:from>
    <xdr:to>
      <xdr:col>18</xdr:col>
      <xdr:colOff>106680</xdr:colOff>
      <xdr:row>82</xdr:row>
      <xdr:rowOff>45720</xdr:rowOff>
    </xdr:to>
    <xdr:sp macro="" textlink="">
      <xdr:nvSpPr>
        <xdr:cNvPr id="1419" name="Line 1421"/>
        <xdr:cNvSpPr>
          <a:spLocks noChangeShapeType="1"/>
        </xdr:cNvSpPr>
      </xdr:nvSpPr>
      <xdr:spPr bwMode="auto">
        <a:xfrm flipH="1">
          <a:off x="9517380" y="6918960"/>
          <a:ext cx="106680" cy="0"/>
        </a:xfrm>
        <a:prstGeom prst="line">
          <a:avLst/>
        </a:prstGeom>
        <a:noFill/>
        <a:ln w="9525">
          <a:solidFill>
            <a:srgbClr val="000000"/>
          </a:solidFill>
          <a:round/>
          <a:headEnd/>
          <a:tailEnd/>
        </a:ln>
      </xdr:spPr>
    </xdr:sp>
    <xdr:clientData/>
  </xdr:twoCellAnchor>
  <xdr:twoCellAnchor>
    <xdr:from>
      <xdr:col>21</xdr:col>
      <xdr:colOff>0</xdr:colOff>
      <xdr:row>82</xdr:row>
      <xdr:rowOff>45720</xdr:rowOff>
    </xdr:from>
    <xdr:to>
      <xdr:col>21</xdr:col>
      <xdr:colOff>449580</xdr:colOff>
      <xdr:row>114</xdr:row>
      <xdr:rowOff>38100</xdr:rowOff>
    </xdr:to>
    <xdr:grpSp>
      <xdr:nvGrpSpPr>
        <xdr:cNvPr id="1420" name="Group 1422"/>
        <xdr:cNvGrpSpPr>
          <a:grpSpLocks/>
        </xdr:cNvGrpSpPr>
      </xdr:nvGrpSpPr>
      <xdr:grpSpPr bwMode="auto">
        <a:xfrm flipH="1">
          <a:off x="10896600" y="7543800"/>
          <a:ext cx="449580" cy="2918460"/>
          <a:chOff x="256" y="29"/>
          <a:chExt cx="60" cy="46"/>
        </a:xfrm>
      </xdr:grpSpPr>
      <xdr:sp macro="" textlink="">
        <xdr:nvSpPr>
          <xdr:cNvPr id="1421" name="Freeform 1423"/>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422" name="Line 142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21</xdr:col>
      <xdr:colOff>0</xdr:colOff>
      <xdr:row>16</xdr:row>
      <xdr:rowOff>45720</xdr:rowOff>
    </xdr:from>
    <xdr:to>
      <xdr:col>21</xdr:col>
      <xdr:colOff>449580</xdr:colOff>
      <xdr:row>48</xdr:row>
      <xdr:rowOff>38100</xdr:rowOff>
    </xdr:to>
    <xdr:grpSp>
      <xdr:nvGrpSpPr>
        <xdr:cNvPr id="1423" name="Group 1425"/>
        <xdr:cNvGrpSpPr>
          <a:grpSpLocks/>
        </xdr:cNvGrpSpPr>
      </xdr:nvGrpSpPr>
      <xdr:grpSpPr bwMode="auto">
        <a:xfrm flipH="1">
          <a:off x="10896600" y="1508760"/>
          <a:ext cx="449580" cy="2918460"/>
          <a:chOff x="256" y="29"/>
          <a:chExt cx="60" cy="46"/>
        </a:xfrm>
      </xdr:grpSpPr>
      <xdr:sp macro="" textlink="">
        <xdr:nvSpPr>
          <xdr:cNvPr id="1424" name="Freeform 1426"/>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425" name="Line 142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106</xdr:row>
      <xdr:rowOff>45720</xdr:rowOff>
    </xdr:from>
    <xdr:to>
      <xdr:col>24</xdr:col>
      <xdr:colOff>449580</xdr:colOff>
      <xdr:row>122</xdr:row>
      <xdr:rowOff>38100</xdr:rowOff>
    </xdr:to>
    <xdr:grpSp>
      <xdr:nvGrpSpPr>
        <xdr:cNvPr id="1426" name="Group 1428"/>
        <xdr:cNvGrpSpPr>
          <a:grpSpLocks/>
        </xdr:cNvGrpSpPr>
      </xdr:nvGrpSpPr>
      <xdr:grpSpPr bwMode="auto">
        <a:xfrm flipH="1">
          <a:off x="12268200" y="9738360"/>
          <a:ext cx="449580" cy="1455420"/>
          <a:chOff x="256" y="29"/>
          <a:chExt cx="60" cy="46"/>
        </a:xfrm>
      </xdr:grpSpPr>
      <xdr:sp macro="" textlink="">
        <xdr:nvSpPr>
          <xdr:cNvPr id="1427" name="Freeform 1429"/>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428" name="Line 143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74</xdr:row>
      <xdr:rowOff>45720</xdr:rowOff>
    </xdr:from>
    <xdr:to>
      <xdr:col>24</xdr:col>
      <xdr:colOff>449580</xdr:colOff>
      <xdr:row>90</xdr:row>
      <xdr:rowOff>38100</xdr:rowOff>
    </xdr:to>
    <xdr:grpSp>
      <xdr:nvGrpSpPr>
        <xdr:cNvPr id="1429" name="Group 1431"/>
        <xdr:cNvGrpSpPr>
          <a:grpSpLocks/>
        </xdr:cNvGrpSpPr>
      </xdr:nvGrpSpPr>
      <xdr:grpSpPr bwMode="auto">
        <a:xfrm flipH="1">
          <a:off x="12268200" y="6812280"/>
          <a:ext cx="449580" cy="1455420"/>
          <a:chOff x="256" y="29"/>
          <a:chExt cx="60" cy="46"/>
        </a:xfrm>
      </xdr:grpSpPr>
      <xdr:sp macro="" textlink="">
        <xdr:nvSpPr>
          <xdr:cNvPr id="1430" name="Freeform 1432"/>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431" name="Line 143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40</xdr:row>
      <xdr:rowOff>45720</xdr:rowOff>
    </xdr:from>
    <xdr:to>
      <xdr:col>24</xdr:col>
      <xdr:colOff>449580</xdr:colOff>
      <xdr:row>56</xdr:row>
      <xdr:rowOff>38100</xdr:rowOff>
    </xdr:to>
    <xdr:grpSp>
      <xdr:nvGrpSpPr>
        <xdr:cNvPr id="1432" name="Group 1434"/>
        <xdr:cNvGrpSpPr>
          <a:grpSpLocks/>
        </xdr:cNvGrpSpPr>
      </xdr:nvGrpSpPr>
      <xdr:grpSpPr bwMode="auto">
        <a:xfrm flipH="1">
          <a:off x="12268200" y="3703320"/>
          <a:ext cx="449580" cy="1455420"/>
          <a:chOff x="256" y="29"/>
          <a:chExt cx="60" cy="46"/>
        </a:xfrm>
      </xdr:grpSpPr>
      <xdr:sp macro="" textlink="">
        <xdr:nvSpPr>
          <xdr:cNvPr id="1433" name="Freeform 1435"/>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434" name="Line 143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8</xdr:row>
      <xdr:rowOff>45720</xdr:rowOff>
    </xdr:from>
    <xdr:to>
      <xdr:col>24</xdr:col>
      <xdr:colOff>449580</xdr:colOff>
      <xdr:row>24</xdr:row>
      <xdr:rowOff>38100</xdr:rowOff>
    </xdr:to>
    <xdr:grpSp>
      <xdr:nvGrpSpPr>
        <xdr:cNvPr id="1435" name="Group 1437"/>
        <xdr:cNvGrpSpPr>
          <a:grpSpLocks/>
        </xdr:cNvGrpSpPr>
      </xdr:nvGrpSpPr>
      <xdr:grpSpPr bwMode="auto">
        <a:xfrm flipH="1">
          <a:off x="12268200" y="777240"/>
          <a:ext cx="449580" cy="1455420"/>
          <a:chOff x="256" y="29"/>
          <a:chExt cx="60" cy="46"/>
        </a:xfrm>
      </xdr:grpSpPr>
      <xdr:sp macro="" textlink="">
        <xdr:nvSpPr>
          <xdr:cNvPr id="1436" name="Freeform 1438"/>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437" name="Line 143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8</xdr:row>
      <xdr:rowOff>45720</xdr:rowOff>
    </xdr:from>
    <xdr:to>
      <xdr:col>9</xdr:col>
      <xdr:colOff>449580</xdr:colOff>
      <xdr:row>24</xdr:row>
      <xdr:rowOff>38100</xdr:rowOff>
    </xdr:to>
    <xdr:grpSp>
      <xdr:nvGrpSpPr>
        <xdr:cNvPr id="1438" name="Group 1440"/>
        <xdr:cNvGrpSpPr>
          <a:grpSpLocks/>
        </xdr:cNvGrpSpPr>
      </xdr:nvGrpSpPr>
      <xdr:grpSpPr bwMode="auto">
        <a:xfrm>
          <a:off x="5410200" y="777240"/>
          <a:ext cx="449580" cy="1455420"/>
          <a:chOff x="256" y="29"/>
          <a:chExt cx="60" cy="46"/>
        </a:xfrm>
      </xdr:grpSpPr>
      <xdr:sp macro="" textlink="">
        <xdr:nvSpPr>
          <xdr:cNvPr id="1439" name="Freeform 1441"/>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440" name="Line 144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40</xdr:row>
      <xdr:rowOff>45720</xdr:rowOff>
    </xdr:from>
    <xdr:to>
      <xdr:col>9</xdr:col>
      <xdr:colOff>449580</xdr:colOff>
      <xdr:row>56</xdr:row>
      <xdr:rowOff>38100</xdr:rowOff>
    </xdr:to>
    <xdr:grpSp>
      <xdr:nvGrpSpPr>
        <xdr:cNvPr id="1441" name="Group 1443"/>
        <xdr:cNvGrpSpPr>
          <a:grpSpLocks/>
        </xdr:cNvGrpSpPr>
      </xdr:nvGrpSpPr>
      <xdr:grpSpPr bwMode="auto">
        <a:xfrm>
          <a:off x="5410200" y="3703320"/>
          <a:ext cx="449580" cy="1455420"/>
          <a:chOff x="256" y="29"/>
          <a:chExt cx="60" cy="46"/>
        </a:xfrm>
      </xdr:grpSpPr>
      <xdr:sp macro="" textlink="">
        <xdr:nvSpPr>
          <xdr:cNvPr id="1442" name="Freeform 1444"/>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443" name="Line 144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16</xdr:row>
      <xdr:rowOff>45720</xdr:rowOff>
    </xdr:from>
    <xdr:to>
      <xdr:col>12</xdr:col>
      <xdr:colOff>449580</xdr:colOff>
      <xdr:row>48</xdr:row>
      <xdr:rowOff>38100</xdr:rowOff>
    </xdr:to>
    <xdr:grpSp>
      <xdr:nvGrpSpPr>
        <xdr:cNvPr id="1444" name="Group 1446"/>
        <xdr:cNvGrpSpPr>
          <a:grpSpLocks/>
        </xdr:cNvGrpSpPr>
      </xdr:nvGrpSpPr>
      <xdr:grpSpPr bwMode="auto">
        <a:xfrm>
          <a:off x="6781800" y="1508760"/>
          <a:ext cx="449580" cy="2918460"/>
          <a:chOff x="256" y="29"/>
          <a:chExt cx="60" cy="46"/>
        </a:xfrm>
      </xdr:grpSpPr>
      <xdr:sp macro="" textlink="">
        <xdr:nvSpPr>
          <xdr:cNvPr id="1445" name="Freeform 1447"/>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446" name="Line 144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74</xdr:row>
      <xdr:rowOff>45720</xdr:rowOff>
    </xdr:from>
    <xdr:to>
      <xdr:col>9</xdr:col>
      <xdr:colOff>449580</xdr:colOff>
      <xdr:row>90</xdr:row>
      <xdr:rowOff>38100</xdr:rowOff>
    </xdr:to>
    <xdr:grpSp>
      <xdr:nvGrpSpPr>
        <xdr:cNvPr id="1447" name="Group 1449"/>
        <xdr:cNvGrpSpPr>
          <a:grpSpLocks/>
        </xdr:cNvGrpSpPr>
      </xdr:nvGrpSpPr>
      <xdr:grpSpPr bwMode="auto">
        <a:xfrm>
          <a:off x="5410200" y="6812280"/>
          <a:ext cx="449580" cy="1455420"/>
          <a:chOff x="256" y="29"/>
          <a:chExt cx="60" cy="46"/>
        </a:xfrm>
      </xdr:grpSpPr>
      <xdr:sp macro="" textlink="">
        <xdr:nvSpPr>
          <xdr:cNvPr id="1448" name="Freeform 1450"/>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449" name="Line 145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106</xdr:row>
      <xdr:rowOff>45720</xdr:rowOff>
    </xdr:from>
    <xdr:to>
      <xdr:col>9</xdr:col>
      <xdr:colOff>449580</xdr:colOff>
      <xdr:row>122</xdr:row>
      <xdr:rowOff>38100</xdr:rowOff>
    </xdr:to>
    <xdr:grpSp>
      <xdr:nvGrpSpPr>
        <xdr:cNvPr id="1450" name="Group 1452"/>
        <xdr:cNvGrpSpPr>
          <a:grpSpLocks/>
        </xdr:cNvGrpSpPr>
      </xdr:nvGrpSpPr>
      <xdr:grpSpPr bwMode="auto">
        <a:xfrm>
          <a:off x="5410200" y="9738360"/>
          <a:ext cx="449580" cy="1455420"/>
          <a:chOff x="256" y="29"/>
          <a:chExt cx="60" cy="46"/>
        </a:xfrm>
      </xdr:grpSpPr>
      <xdr:sp macro="" textlink="">
        <xdr:nvSpPr>
          <xdr:cNvPr id="1451" name="Freeform 1453"/>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452" name="Line 145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82</xdr:row>
      <xdr:rowOff>45720</xdr:rowOff>
    </xdr:from>
    <xdr:to>
      <xdr:col>12</xdr:col>
      <xdr:colOff>449580</xdr:colOff>
      <xdr:row>114</xdr:row>
      <xdr:rowOff>38100</xdr:rowOff>
    </xdr:to>
    <xdr:grpSp>
      <xdr:nvGrpSpPr>
        <xdr:cNvPr id="1453" name="Group 1455"/>
        <xdr:cNvGrpSpPr>
          <a:grpSpLocks/>
        </xdr:cNvGrpSpPr>
      </xdr:nvGrpSpPr>
      <xdr:grpSpPr bwMode="auto">
        <a:xfrm>
          <a:off x="6781800" y="7543800"/>
          <a:ext cx="449580" cy="2918460"/>
          <a:chOff x="256" y="29"/>
          <a:chExt cx="60" cy="46"/>
        </a:xfrm>
      </xdr:grpSpPr>
      <xdr:sp macro="" textlink="">
        <xdr:nvSpPr>
          <xdr:cNvPr id="1454" name="Freeform 1456"/>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455" name="Line 145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15</xdr:col>
      <xdr:colOff>0</xdr:colOff>
      <xdr:row>32</xdr:row>
      <xdr:rowOff>45720</xdr:rowOff>
    </xdr:from>
    <xdr:to>
      <xdr:col>15</xdr:col>
      <xdr:colOff>342900</xdr:colOff>
      <xdr:row>98</xdr:row>
      <xdr:rowOff>45720</xdr:rowOff>
    </xdr:to>
    <xdr:sp macro="" textlink="">
      <xdr:nvSpPr>
        <xdr:cNvPr id="1456" name="Freeform 1458"/>
        <xdr:cNvSpPr>
          <a:spLocks/>
        </xdr:cNvSpPr>
      </xdr:nvSpPr>
      <xdr:spPr bwMode="auto">
        <a:xfrm>
          <a:off x="8145780" y="2727960"/>
          <a:ext cx="342900" cy="5532120"/>
        </a:xfrm>
        <a:custGeom>
          <a:avLst/>
          <a:gdLst>
            <a:gd name="T0" fmla="*/ 0 w 64"/>
            <a:gd name="T1" fmla="*/ 0 h 91"/>
            <a:gd name="T2" fmla="*/ 2147483647 w 64"/>
            <a:gd name="T3" fmla="*/ 0 h 91"/>
            <a:gd name="T4" fmla="*/ 2147483647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15</xdr:col>
      <xdr:colOff>342900</xdr:colOff>
      <xdr:row>48</xdr:row>
      <xdr:rowOff>45720</xdr:rowOff>
    </xdr:from>
    <xdr:to>
      <xdr:col>15</xdr:col>
      <xdr:colOff>449580</xdr:colOff>
      <xdr:row>48</xdr:row>
      <xdr:rowOff>45720</xdr:rowOff>
    </xdr:to>
    <xdr:sp macro="" textlink="">
      <xdr:nvSpPr>
        <xdr:cNvPr id="1457" name="Line 1459"/>
        <xdr:cNvSpPr>
          <a:spLocks noChangeShapeType="1"/>
        </xdr:cNvSpPr>
      </xdr:nvSpPr>
      <xdr:spPr bwMode="auto">
        <a:xfrm flipH="1">
          <a:off x="8488680" y="4069080"/>
          <a:ext cx="106680" cy="0"/>
        </a:xfrm>
        <a:prstGeom prst="line">
          <a:avLst/>
        </a:prstGeom>
        <a:noFill/>
        <a:ln w="9525">
          <a:solidFill>
            <a:srgbClr val="000000"/>
          </a:solidFill>
          <a:round/>
          <a:headEnd/>
          <a:tailEnd/>
        </a:ln>
      </xdr:spPr>
    </xdr:sp>
    <xdr:clientData/>
  </xdr:twoCellAnchor>
  <xdr:twoCellAnchor>
    <xdr:from>
      <xdr:col>17</xdr:col>
      <xdr:colOff>0</xdr:colOff>
      <xdr:row>49</xdr:row>
      <xdr:rowOff>83820</xdr:rowOff>
    </xdr:from>
    <xdr:to>
      <xdr:col>17</xdr:col>
      <xdr:colOff>0</xdr:colOff>
      <xdr:row>63</xdr:row>
      <xdr:rowOff>0</xdr:rowOff>
    </xdr:to>
    <xdr:sp macro="" textlink="">
      <xdr:nvSpPr>
        <xdr:cNvPr id="1458" name="Line 1460"/>
        <xdr:cNvSpPr>
          <a:spLocks noChangeShapeType="1"/>
        </xdr:cNvSpPr>
      </xdr:nvSpPr>
      <xdr:spPr bwMode="auto">
        <a:xfrm>
          <a:off x="9060180" y="4191000"/>
          <a:ext cx="0" cy="1089660"/>
        </a:xfrm>
        <a:prstGeom prst="line">
          <a:avLst/>
        </a:prstGeom>
        <a:noFill/>
        <a:ln w="9525">
          <a:solidFill>
            <a:srgbClr val="000000"/>
          </a:solidFill>
          <a:round/>
          <a:headEnd/>
          <a:tailEnd/>
        </a:ln>
      </xdr:spPr>
    </xdr:sp>
    <xdr:clientData/>
  </xdr:twoCellAnchor>
  <xdr:twoCellAnchor>
    <xdr:from>
      <xdr:col>17</xdr:col>
      <xdr:colOff>0</xdr:colOff>
      <xdr:row>67</xdr:row>
      <xdr:rowOff>83820</xdr:rowOff>
    </xdr:from>
    <xdr:to>
      <xdr:col>17</xdr:col>
      <xdr:colOff>0</xdr:colOff>
      <xdr:row>81</xdr:row>
      <xdr:rowOff>0</xdr:rowOff>
    </xdr:to>
    <xdr:sp macro="" textlink="">
      <xdr:nvSpPr>
        <xdr:cNvPr id="1459" name="Line 1461"/>
        <xdr:cNvSpPr>
          <a:spLocks noChangeShapeType="1"/>
        </xdr:cNvSpPr>
      </xdr:nvSpPr>
      <xdr:spPr bwMode="auto">
        <a:xfrm>
          <a:off x="9060180" y="5699760"/>
          <a:ext cx="0" cy="1089660"/>
        </a:xfrm>
        <a:prstGeom prst="line">
          <a:avLst/>
        </a:prstGeom>
        <a:noFill/>
        <a:ln w="9525">
          <a:solidFill>
            <a:srgbClr val="000000"/>
          </a:solidFill>
          <a:round/>
          <a:headEnd/>
          <a:tailEnd/>
        </a:ln>
      </xdr:spPr>
    </xdr:sp>
    <xdr:clientData/>
  </xdr:twoCellAnchor>
  <xdr:twoCellAnchor>
    <xdr:from>
      <xdr:col>18</xdr:col>
      <xdr:colOff>106680</xdr:colOff>
      <xdr:row>32</xdr:row>
      <xdr:rowOff>45720</xdr:rowOff>
    </xdr:from>
    <xdr:to>
      <xdr:col>18</xdr:col>
      <xdr:colOff>449580</xdr:colOff>
      <xdr:row>98</xdr:row>
      <xdr:rowOff>45720</xdr:rowOff>
    </xdr:to>
    <xdr:sp macro="" textlink="">
      <xdr:nvSpPr>
        <xdr:cNvPr id="1460" name="Freeform 1462"/>
        <xdr:cNvSpPr>
          <a:spLocks/>
        </xdr:cNvSpPr>
      </xdr:nvSpPr>
      <xdr:spPr bwMode="auto">
        <a:xfrm flipH="1">
          <a:off x="9624060" y="2727960"/>
          <a:ext cx="342900" cy="5532120"/>
        </a:xfrm>
        <a:custGeom>
          <a:avLst/>
          <a:gdLst>
            <a:gd name="T0" fmla="*/ 0 w 64"/>
            <a:gd name="T1" fmla="*/ 0 h 91"/>
            <a:gd name="T2" fmla="*/ 2147483647 w 64"/>
            <a:gd name="T3" fmla="*/ 0 h 91"/>
            <a:gd name="T4" fmla="*/ 2147483647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18</xdr:col>
      <xdr:colOff>0</xdr:colOff>
      <xdr:row>82</xdr:row>
      <xdr:rowOff>45720</xdr:rowOff>
    </xdr:from>
    <xdr:to>
      <xdr:col>18</xdr:col>
      <xdr:colOff>106680</xdr:colOff>
      <xdr:row>82</xdr:row>
      <xdr:rowOff>45720</xdr:rowOff>
    </xdr:to>
    <xdr:sp macro="" textlink="">
      <xdr:nvSpPr>
        <xdr:cNvPr id="1461" name="Line 1463"/>
        <xdr:cNvSpPr>
          <a:spLocks noChangeShapeType="1"/>
        </xdr:cNvSpPr>
      </xdr:nvSpPr>
      <xdr:spPr bwMode="auto">
        <a:xfrm flipH="1">
          <a:off x="9517380" y="6918960"/>
          <a:ext cx="106680" cy="0"/>
        </a:xfrm>
        <a:prstGeom prst="line">
          <a:avLst/>
        </a:prstGeom>
        <a:noFill/>
        <a:ln w="9525">
          <a:solidFill>
            <a:srgbClr val="000000"/>
          </a:solidFill>
          <a:round/>
          <a:headEnd/>
          <a:tailEnd/>
        </a:ln>
      </xdr:spPr>
    </xdr:sp>
    <xdr:clientData/>
  </xdr:twoCellAnchor>
  <xdr:twoCellAnchor>
    <xdr:from>
      <xdr:col>21</xdr:col>
      <xdr:colOff>0</xdr:colOff>
      <xdr:row>82</xdr:row>
      <xdr:rowOff>45720</xdr:rowOff>
    </xdr:from>
    <xdr:to>
      <xdr:col>21</xdr:col>
      <xdr:colOff>449580</xdr:colOff>
      <xdr:row>114</xdr:row>
      <xdr:rowOff>38100</xdr:rowOff>
    </xdr:to>
    <xdr:grpSp>
      <xdr:nvGrpSpPr>
        <xdr:cNvPr id="1462" name="Group 1464"/>
        <xdr:cNvGrpSpPr>
          <a:grpSpLocks/>
        </xdr:cNvGrpSpPr>
      </xdr:nvGrpSpPr>
      <xdr:grpSpPr bwMode="auto">
        <a:xfrm flipH="1">
          <a:off x="10896600" y="7543800"/>
          <a:ext cx="449580" cy="2918460"/>
          <a:chOff x="256" y="29"/>
          <a:chExt cx="60" cy="46"/>
        </a:xfrm>
      </xdr:grpSpPr>
      <xdr:sp macro="" textlink="">
        <xdr:nvSpPr>
          <xdr:cNvPr id="1463" name="Freeform 1465"/>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464" name="Line 146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21</xdr:col>
      <xdr:colOff>0</xdr:colOff>
      <xdr:row>16</xdr:row>
      <xdr:rowOff>45720</xdr:rowOff>
    </xdr:from>
    <xdr:to>
      <xdr:col>21</xdr:col>
      <xdr:colOff>449580</xdr:colOff>
      <xdr:row>48</xdr:row>
      <xdr:rowOff>38100</xdr:rowOff>
    </xdr:to>
    <xdr:grpSp>
      <xdr:nvGrpSpPr>
        <xdr:cNvPr id="1465" name="Group 1467"/>
        <xdr:cNvGrpSpPr>
          <a:grpSpLocks/>
        </xdr:cNvGrpSpPr>
      </xdr:nvGrpSpPr>
      <xdr:grpSpPr bwMode="auto">
        <a:xfrm flipH="1">
          <a:off x="10896600" y="1508760"/>
          <a:ext cx="449580" cy="2918460"/>
          <a:chOff x="256" y="29"/>
          <a:chExt cx="60" cy="46"/>
        </a:xfrm>
      </xdr:grpSpPr>
      <xdr:sp macro="" textlink="">
        <xdr:nvSpPr>
          <xdr:cNvPr id="1466" name="Freeform 1468"/>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467" name="Line 146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106</xdr:row>
      <xdr:rowOff>45720</xdr:rowOff>
    </xdr:from>
    <xdr:to>
      <xdr:col>24</xdr:col>
      <xdr:colOff>449580</xdr:colOff>
      <xdr:row>122</xdr:row>
      <xdr:rowOff>38100</xdr:rowOff>
    </xdr:to>
    <xdr:grpSp>
      <xdr:nvGrpSpPr>
        <xdr:cNvPr id="1468" name="Group 1470"/>
        <xdr:cNvGrpSpPr>
          <a:grpSpLocks/>
        </xdr:cNvGrpSpPr>
      </xdr:nvGrpSpPr>
      <xdr:grpSpPr bwMode="auto">
        <a:xfrm flipH="1">
          <a:off x="12268200" y="9738360"/>
          <a:ext cx="449580" cy="1455420"/>
          <a:chOff x="256" y="29"/>
          <a:chExt cx="60" cy="46"/>
        </a:xfrm>
      </xdr:grpSpPr>
      <xdr:sp macro="" textlink="">
        <xdr:nvSpPr>
          <xdr:cNvPr id="1469" name="Freeform 1471"/>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470" name="Line 147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74</xdr:row>
      <xdr:rowOff>45720</xdr:rowOff>
    </xdr:from>
    <xdr:to>
      <xdr:col>24</xdr:col>
      <xdr:colOff>449580</xdr:colOff>
      <xdr:row>90</xdr:row>
      <xdr:rowOff>38100</xdr:rowOff>
    </xdr:to>
    <xdr:grpSp>
      <xdr:nvGrpSpPr>
        <xdr:cNvPr id="1471" name="Group 1473"/>
        <xdr:cNvGrpSpPr>
          <a:grpSpLocks/>
        </xdr:cNvGrpSpPr>
      </xdr:nvGrpSpPr>
      <xdr:grpSpPr bwMode="auto">
        <a:xfrm flipH="1">
          <a:off x="12268200" y="6812280"/>
          <a:ext cx="449580" cy="1455420"/>
          <a:chOff x="256" y="29"/>
          <a:chExt cx="60" cy="46"/>
        </a:xfrm>
      </xdr:grpSpPr>
      <xdr:sp macro="" textlink="">
        <xdr:nvSpPr>
          <xdr:cNvPr id="1472" name="Freeform 1474"/>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473" name="Line 147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40</xdr:row>
      <xdr:rowOff>45720</xdr:rowOff>
    </xdr:from>
    <xdr:to>
      <xdr:col>24</xdr:col>
      <xdr:colOff>449580</xdr:colOff>
      <xdr:row>56</xdr:row>
      <xdr:rowOff>38100</xdr:rowOff>
    </xdr:to>
    <xdr:grpSp>
      <xdr:nvGrpSpPr>
        <xdr:cNvPr id="1474" name="Group 1476"/>
        <xdr:cNvGrpSpPr>
          <a:grpSpLocks/>
        </xdr:cNvGrpSpPr>
      </xdr:nvGrpSpPr>
      <xdr:grpSpPr bwMode="auto">
        <a:xfrm flipH="1">
          <a:off x="12268200" y="3703320"/>
          <a:ext cx="449580" cy="1455420"/>
          <a:chOff x="256" y="29"/>
          <a:chExt cx="60" cy="46"/>
        </a:xfrm>
      </xdr:grpSpPr>
      <xdr:sp macro="" textlink="">
        <xdr:nvSpPr>
          <xdr:cNvPr id="1475" name="Freeform 1477"/>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476" name="Line 147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8</xdr:row>
      <xdr:rowOff>45720</xdr:rowOff>
    </xdr:from>
    <xdr:to>
      <xdr:col>24</xdr:col>
      <xdr:colOff>449580</xdr:colOff>
      <xdr:row>24</xdr:row>
      <xdr:rowOff>38100</xdr:rowOff>
    </xdr:to>
    <xdr:grpSp>
      <xdr:nvGrpSpPr>
        <xdr:cNvPr id="1477" name="Group 1479"/>
        <xdr:cNvGrpSpPr>
          <a:grpSpLocks/>
        </xdr:cNvGrpSpPr>
      </xdr:nvGrpSpPr>
      <xdr:grpSpPr bwMode="auto">
        <a:xfrm flipH="1">
          <a:off x="12268200" y="777240"/>
          <a:ext cx="449580" cy="1455420"/>
          <a:chOff x="256" y="29"/>
          <a:chExt cx="60" cy="46"/>
        </a:xfrm>
      </xdr:grpSpPr>
      <xdr:sp macro="" textlink="">
        <xdr:nvSpPr>
          <xdr:cNvPr id="1478" name="Freeform 1480"/>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479" name="Line 148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8</xdr:row>
      <xdr:rowOff>45720</xdr:rowOff>
    </xdr:from>
    <xdr:to>
      <xdr:col>9</xdr:col>
      <xdr:colOff>449580</xdr:colOff>
      <xdr:row>24</xdr:row>
      <xdr:rowOff>38100</xdr:rowOff>
    </xdr:to>
    <xdr:grpSp>
      <xdr:nvGrpSpPr>
        <xdr:cNvPr id="1480" name="Group 1482"/>
        <xdr:cNvGrpSpPr>
          <a:grpSpLocks/>
        </xdr:cNvGrpSpPr>
      </xdr:nvGrpSpPr>
      <xdr:grpSpPr bwMode="auto">
        <a:xfrm>
          <a:off x="5410200" y="777240"/>
          <a:ext cx="449580" cy="1455420"/>
          <a:chOff x="256" y="29"/>
          <a:chExt cx="60" cy="46"/>
        </a:xfrm>
      </xdr:grpSpPr>
      <xdr:sp macro="" textlink="">
        <xdr:nvSpPr>
          <xdr:cNvPr id="1481" name="Freeform 1483"/>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482" name="Line 148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40</xdr:row>
      <xdr:rowOff>45720</xdr:rowOff>
    </xdr:from>
    <xdr:to>
      <xdr:col>9</xdr:col>
      <xdr:colOff>449580</xdr:colOff>
      <xdr:row>56</xdr:row>
      <xdr:rowOff>38100</xdr:rowOff>
    </xdr:to>
    <xdr:grpSp>
      <xdr:nvGrpSpPr>
        <xdr:cNvPr id="1483" name="Group 1485"/>
        <xdr:cNvGrpSpPr>
          <a:grpSpLocks/>
        </xdr:cNvGrpSpPr>
      </xdr:nvGrpSpPr>
      <xdr:grpSpPr bwMode="auto">
        <a:xfrm>
          <a:off x="5410200" y="3703320"/>
          <a:ext cx="449580" cy="1455420"/>
          <a:chOff x="256" y="29"/>
          <a:chExt cx="60" cy="46"/>
        </a:xfrm>
      </xdr:grpSpPr>
      <xdr:sp macro="" textlink="">
        <xdr:nvSpPr>
          <xdr:cNvPr id="1484" name="Freeform 1486"/>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485" name="Line 148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16</xdr:row>
      <xdr:rowOff>45720</xdr:rowOff>
    </xdr:from>
    <xdr:to>
      <xdr:col>12</xdr:col>
      <xdr:colOff>449580</xdr:colOff>
      <xdr:row>48</xdr:row>
      <xdr:rowOff>38100</xdr:rowOff>
    </xdr:to>
    <xdr:grpSp>
      <xdr:nvGrpSpPr>
        <xdr:cNvPr id="1486" name="Group 1488"/>
        <xdr:cNvGrpSpPr>
          <a:grpSpLocks/>
        </xdr:cNvGrpSpPr>
      </xdr:nvGrpSpPr>
      <xdr:grpSpPr bwMode="auto">
        <a:xfrm>
          <a:off x="6781800" y="1508760"/>
          <a:ext cx="449580" cy="2918460"/>
          <a:chOff x="256" y="29"/>
          <a:chExt cx="60" cy="46"/>
        </a:xfrm>
      </xdr:grpSpPr>
      <xdr:sp macro="" textlink="">
        <xdr:nvSpPr>
          <xdr:cNvPr id="1487" name="Freeform 1489"/>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488" name="Line 149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74</xdr:row>
      <xdr:rowOff>45720</xdr:rowOff>
    </xdr:from>
    <xdr:to>
      <xdr:col>9</xdr:col>
      <xdr:colOff>449580</xdr:colOff>
      <xdr:row>90</xdr:row>
      <xdr:rowOff>38100</xdr:rowOff>
    </xdr:to>
    <xdr:grpSp>
      <xdr:nvGrpSpPr>
        <xdr:cNvPr id="1489" name="Group 1491"/>
        <xdr:cNvGrpSpPr>
          <a:grpSpLocks/>
        </xdr:cNvGrpSpPr>
      </xdr:nvGrpSpPr>
      <xdr:grpSpPr bwMode="auto">
        <a:xfrm>
          <a:off x="5410200" y="6812280"/>
          <a:ext cx="449580" cy="1455420"/>
          <a:chOff x="256" y="29"/>
          <a:chExt cx="60" cy="46"/>
        </a:xfrm>
      </xdr:grpSpPr>
      <xdr:sp macro="" textlink="">
        <xdr:nvSpPr>
          <xdr:cNvPr id="1490" name="Freeform 1492"/>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491" name="Line 149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106</xdr:row>
      <xdr:rowOff>45720</xdr:rowOff>
    </xdr:from>
    <xdr:to>
      <xdr:col>9</xdr:col>
      <xdr:colOff>449580</xdr:colOff>
      <xdr:row>122</xdr:row>
      <xdr:rowOff>38100</xdr:rowOff>
    </xdr:to>
    <xdr:grpSp>
      <xdr:nvGrpSpPr>
        <xdr:cNvPr id="1492" name="Group 1494"/>
        <xdr:cNvGrpSpPr>
          <a:grpSpLocks/>
        </xdr:cNvGrpSpPr>
      </xdr:nvGrpSpPr>
      <xdr:grpSpPr bwMode="auto">
        <a:xfrm>
          <a:off x="5410200" y="9738360"/>
          <a:ext cx="449580" cy="1455420"/>
          <a:chOff x="256" y="29"/>
          <a:chExt cx="60" cy="46"/>
        </a:xfrm>
      </xdr:grpSpPr>
      <xdr:sp macro="" textlink="">
        <xdr:nvSpPr>
          <xdr:cNvPr id="1493" name="Freeform 1495"/>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494" name="Line 149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82</xdr:row>
      <xdr:rowOff>45720</xdr:rowOff>
    </xdr:from>
    <xdr:to>
      <xdr:col>12</xdr:col>
      <xdr:colOff>449580</xdr:colOff>
      <xdr:row>114</xdr:row>
      <xdr:rowOff>38100</xdr:rowOff>
    </xdr:to>
    <xdr:grpSp>
      <xdr:nvGrpSpPr>
        <xdr:cNvPr id="1495" name="Group 1497"/>
        <xdr:cNvGrpSpPr>
          <a:grpSpLocks/>
        </xdr:cNvGrpSpPr>
      </xdr:nvGrpSpPr>
      <xdr:grpSpPr bwMode="auto">
        <a:xfrm>
          <a:off x="6781800" y="7543800"/>
          <a:ext cx="449580" cy="2918460"/>
          <a:chOff x="256" y="29"/>
          <a:chExt cx="60" cy="46"/>
        </a:xfrm>
      </xdr:grpSpPr>
      <xdr:sp macro="" textlink="">
        <xdr:nvSpPr>
          <xdr:cNvPr id="1496" name="Freeform 1498"/>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497" name="Line 149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15</xdr:col>
      <xdr:colOff>0</xdr:colOff>
      <xdr:row>32</xdr:row>
      <xdr:rowOff>45720</xdr:rowOff>
    </xdr:from>
    <xdr:to>
      <xdr:col>15</xdr:col>
      <xdr:colOff>342900</xdr:colOff>
      <xdr:row>98</xdr:row>
      <xdr:rowOff>45720</xdr:rowOff>
    </xdr:to>
    <xdr:sp macro="" textlink="">
      <xdr:nvSpPr>
        <xdr:cNvPr id="1498" name="Freeform 1500"/>
        <xdr:cNvSpPr>
          <a:spLocks/>
        </xdr:cNvSpPr>
      </xdr:nvSpPr>
      <xdr:spPr bwMode="auto">
        <a:xfrm>
          <a:off x="8145780" y="2727960"/>
          <a:ext cx="342900" cy="5532120"/>
        </a:xfrm>
        <a:custGeom>
          <a:avLst/>
          <a:gdLst>
            <a:gd name="T0" fmla="*/ 0 w 64"/>
            <a:gd name="T1" fmla="*/ 0 h 91"/>
            <a:gd name="T2" fmla="*/ 2147483647 w 64"/>
            <a:gd name="T3" fmla="*/ 0 h 91"/>
            <a:gd name="T4" fmla="*/ 2147483647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15</xdr:col>
      <xdr:colOff>342900</xdr:colOff>
      <xdr:row>48</xdr:row>
      <xdr:rowOff>45720</xdr:rowOff>
    </xdr:from>
    <xdr:to>
      <xdr:col>15</xdr:col>
      <xdr:colOff>449580</xdr:colOff>
      <xdr:row>48</xdr:row>
      <xdr:rowOff>45720</xdr:rowOff>
    </xdr:to>
    <xdr:sp macro="" textlink="">
      <xdr:nvSpPr>
        <xdr:cNvPr id="1499" name="Line 1501"/>
        <xdr:cNvSpPr>
          <a:spLocks noChangeShapeType="1"/>
        </xdr:cNvSpPr>
      </xdr:nvSpPr>
      <xdr:spPr bwMode="auto">
        <a:xfrm flipH="1">
          <a:off x="8488680" y="4069080"/>
          <a:ext cx="106680" cy="0"/>
        </a:xfrm>
        <a:prstGeom prst="line">
          <a:avLst/>
        </a:prstGeom>
        <a:noFill/>
        <a:ln w="9525">
          <a:solidFill>
            <a:srgbClr val="000000"/>
          </a:solidFill>
          <a:round/>
          <a:headEnd/>
          <a:tailEnd/>
        </a:ln>
      </xdr:spPr>
    </xdr:sp>
    <xdr:clientData/>
  </xdr:twoCellAnchor>
  <xdr:twoCellAnchor>
    <xdr:from>
      <xdr:col>17</xdr:col>
      <xdr:colOff>0</xdr:colOff>
      <xdr:row>49</xdr:row>
      <xdr:rowOff>83820</xdr:rowOff>
    </xdr:from>
    <xdr:to>
      <xdr:col>17</xdr:col>
      <xdr:colOff>0</xdr:colOff>
      <xdr:row>63</xdr:row>
      <xdr:rowOff>0</xdr:rowOff>
    </xdr:to>
    <xdr:sp macro="" textlink="">
      <xdr:nvSpPr>
        <xdr:cNvPr id="1500" name="Line 1502"/>
        <xdr:cNvSpPr>
          <a:spLocks noChangeShapeType="1"/>
        </xdr:cNvSpPr>
      </xdr:nvSpPr>
      <xdr:spPr bwMode="auto">
        <a:xfrm>
          <a:off x="9060180" y="4191000"/>
          <a:ext cx="0" cy="1089660"/>
        </a:xfrm>
        <a:prstGeom prst="line">
          <a:avLst/>
        </a:prstGeom>
        <a:noFill/>
        <a:ln w="9525">
          <a:solidFill>
            <a:srgbClr val="000000"/>
          </a:solidFill>
          <a:round/>
          <a:headEnd/>
          <a:tailEnd/>
        </a:ln>
      </xdr:spPr>
    </xdr:sp>
    <xdr:clientData/>
  </xdr:twoCellAnchor>
  <xdr:twoCellAnchor>
    <xdr:from>
      <xdr:col>17</xdr:col>
      <xdr:colOff>0</xdr:colOff>
      <xdr:row>67</xdr:row>
      <xdr:rowOff>83820</xdr:rowOff>
    </xdr:from>
    <xdr:to>
      <xdr:col>17</xdr:col>
      <xdr:colOff>0</xdr:colOff>
      <xdr:row>81</xdr:row>
      <xdr:rowOff>0</xdr:rowOff>
    </xdr:to>
    <xdr:sp macro="" textlink="">
      <xdr:nvSpPr>
        <xdr:cNvPr id="1501" name="Line 1503"/>
        <xdr:cNvSpPr>
          <a:spLocks noChangeShapeType="1"/>
        </xdr:cNvSpPr>
      </xdr:nvSpPr>
      <xdr:spPr bwMode="auto">
        <a:xfrm>
          <a:off x="9060180" y="5699760"/>
          <a:ext cx="0" cy="1089660"/>
        </a:xfrm>
        <a:prstGeom prst="line">
          <a:avLst/>
        </a:prstGeom>
        <a:noFill/>
        <a:ln w="9525">
          <a:solidFill>
            <a:srgbClr val="000000"/>
          </a:solidFill>
          <a:round/>
          <a:headEnd/>
          <a:tailEnd/>
        </a:ln>
      </xdr:spPr>
    </xdr:sp>
    <xdr:clientData/>
  </xdr:twoCellAnchor>
  <xdr:twoCellAnchor>
    <xdr:from>
      <xdr:col>18</xdr:col>
      <xdr:colOff>106680</xdr:colOff>
      <xdr:row>32</xdr:row>
      <xdr:rowOff>45720</xdr:rowOff>
    </xdr:from>
    <xdr:to>
      <xdr:col>18</xdr:col>
      <xdr:colOff>449580</xdr:colOff>
      <xdr:row>98</xdr:row>
      <xdr:rowOff>45720</xdr:rowOff>
    </xdr:to>
    <xdr:sp macro="" textlink="">
      <xdr:nvSpPr>
        <xdr:cNvPr id="1502" name="Freeform 1504"/>
        <xdr:cNvSpPr>
          <a:spLocks/>
        </xdr:cNvSpPr>
      </xdr:nvSpPr>
      <xdr:spPr bwMode="auto">
        <a:xfrm flipH="1">
          <a:off x="9624060" y="2727960"/>
          <a:ext cx="342900" cy="5532120"/>
        </a:xfrm>
        <a:custGeom>
          <a:avLst/>
          <a:gdLst>
            <a:gd name="T0" fmla="*/ 0 w 64"/>
            <a:gd name="T1" fmla="*/ 0 h 91"/>
            <a:gd name="T2" fmla="*/ 2147483647 w 64"/>
            <a:gd name="T3" fmla="*/ 0 h 91"/>
            <a:gd name="T4" fmla="*/ 2147483647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18</xdr:col>
      <xdr:colOff>0</xdr:colOff>
      <xdr:row>82</xdr:row>
      <xdr:rowOff>45720</xdr:rowOff>
    </xdr:from>
    <xdr:to>
      <xdr:col>18</xdr:col>
      <xdr:colOff>106680</xdr:colOff>
      <xdr:row>82</xdr:row>
      <xdr:rowOff>45720</xdr:rowOff>
    </xdr:to>
    <xdr:sp macro="" textlink="">
      <xdr:nvSpPr>
        <xdr:cNvPr id="1503" name="Line 1505"/>
        <xdr:cNvSpPr>
          <a:spLocks noChangeShapeType="1"/>
        </xdr:cNvSpPr>
      </xdr:nvSpPr>
      <xdr:spPr bwMode="auto">
        <a:xfrm flipH="1">
          <a:off x="9517380" y="6918960"/>
          <a:ext cx="106680" cy="0"/>
        </a:xfrm>
        <a:prstGeom prst="line">
          <a:avLst/>
        </a:prstGeom>
        <a:noFill/>
        <a:ln w="9525">
          <a:solidFill>
            <a:srgbClr val="000000"/>
          </a:solidFill>
          <a:round/>
          <a:headEnd/>
          <a:tailEnd/>
        </a:ln>
      </xdr:spPr>
    </xdr:sp>
    <xdr:clientData/>
  </xdr:twoCellAnchor>
  <xdr:twoCellAnchor>
    <xdr:from>
      <xdr:col>21</xdr:col>
      <xdr:colOff>0</xdr:colOff>
      <xdr:row>82</xdr:row>
      <xdr:rowOff>45720</xdr:rowOff>
    </xdr:from>
    <xdr:to>
      <xdr:col>21</xdr:col>
      <xdr:colOff>449580</xdr:colOff>
      <xdr:row>114</xdr:row>
      <xdr:rowOff>38100</xdr:rowOff>
    </xdr:to>
    <xdr:grpSp>
      <xdr:nvGrpSpPr>
        <xdr:cNvPr id="1504" name="Group 1506"/>
        <xdr:cNvGrpSpPr>
          <a:grpSpLocks/>
        </xdr:cNvGrpSpPr>
      </xdr:nvGrpSpPr>
      <xdr:grpSpPr bwMode="auto">
        <a:xfrm flipH="1">
          <a:off x="10896600" y="7543800"/>
          <a:ext cx="449580" cy="2918460"/>
          <a:chOff x="256" y="29"/>
          <a:chExt cx="60" cy="46"/>
        </a:xfrm>
      </xdr:grpSpPr>
      <xdr:sp macro="" textlink="">
        <xdr:nvSpPr>
          <xdr:cNvPr id="1505" name="Freeform 1507"/>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506" name="Line 150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21</xdr:col>
      <xdr:colOff>0</xdr:colOff>
      <xdr:row>16</xdr:row>
      <xdr:rowOff>45720</xdr:rowOff>
    </xdr:from>
    <xdr:to>
      <xdr:col>21</xdr:col>
      <xdr:colOff>449580</xdr:colOff>
      <xdr:row>48</xdr:row>
      <xdr:rowOff>38100</xdr:rowOff>
    </xdr:to>
    <xdr:grpSp>
      <xdr:nvGrpSpPr>
        <xdr:cNvPr id="1507" name="Group 1509"/>
        <xdr:cNvGrpSpPr>
          <a:grpSpLocks/>
        </xdr:cNvGrpSpPr>
      </xdr:nvGrpSpPr>
      <xdr:grpSpPr bwMode="auto">
        <a:xfrm flipH="1">
          <a:off x="10896600" y="1508760"/>
          <a:ext cx="449580" cy="2918460"/>
          <a:chOff x="256" y="29"/>
          <a:chExt cx="60" cy="46"/>
        </a:xfrm>
      </xdr:grpSpPr>
      <xdr:sp macro="" textlink="">
        <xdr:nvSpPr>
          <xdr:cNvPr id="1508" name="Freeform 1510"/>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509" name="Line 151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106</xdr:row>
      <xdr:rowOff>45720</xdr:rowOff>
    </xdr:from>
    <xdr:to>
      <xdr:col>24</xdr:col>
      <xdr:colOff>449580</xdr:colOff>
      <xdr:row>122</xdr:row>
      <xdr:rowOff>38100</xdr:rowOff>
    </xdr:to>
    <xdr:grpSp>
      <xdr:nvGrpSpPr>
        <xdr:cNvPr id="1510" name="Group 1512"/>
        <xdr:cNvGrpSpPr>
          <a:grpSpLocks/>
        </xdr:cNvGrpSpPr>
      </xdr:nvGrpSpPr>
      <xdr:grpSpPr bwMode="auto">
        <a:xfrm flipH="1">
          <a:off x="12268200" y="9738360"/>
          <a:ext cx="449580" cy="1455420"/>
          <a:chOff x="256" y="29"/>
          <a:chExt cx="60" cy="46"/>
        </a:xfrm>
      </xdr:grpSpPr>
      <xdr:sp macro="" textlink="">
        <xdr:nvSpPr>
          <xdr:cNvPr id="1511" name="Freeform 1513"/>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512" name="Line 151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74</xdr:row>
      <xdr:rowOff>45720</xdr:rowOff>
    </xdr:from>
    <xdr:to>
      <xdr:col>24</xdr:col>
      <xdr:colOff>449580</xdr:colOff>
      <xdr:row>90</xdr:row>
      <xdr:rowOff>38100</xdr:rowOff>
    </xdr:to>
    <xdr:grpSp>
      <xdr:nvGrpSpPr>
        <xdr:cNvPr id="1513" name="Group 1515"/>
        <xdr:cNvGrpSpPr>
          <a:grpSpLocks/>
        </xdr:cNvGrpSpPr>
      </xdr:nvGrpSpPr>
      <xdr:grpSpPr bwMode="auto">
        <a:xfrm flipH="1">
          <a:off x="12268200" y="6812280"/>
          <a:ext cx="449580" cy="1455420"/>
          <a:chOff x="256" y="29"/>
          <a:chExt cx="60" cy="46"/>
        </a:xfrm>
      </xdr:grpSpPr>
      <xdr:sp macro="" textlink="">
        <xdr:nvSpPr>
          <xdr:cNvPr id="1514" name="Freeform 1516"/>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515" name="Line 151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40</xdr:row>
      <xdr:rowOff>45720</xdr:rowOff>
    </xdr:from>
    <xdr:to>
      <xdr:col>24</xdr:col>
      <xdr:colOff>449580</xdr:colOff>
      <xdr:row>56</xdr:row>
      <xdr:rowOff>38100</xdr:rowOff>
    </xdr:to>
    <xdr:grpSp>
      <xdr:nvGrpSpPr>
        <xdr:cNvPr id="1516" name="Group 1518"/>
        <xdr:cNvGrpSpPr>
          <a:grpSpLocks/>
        </xdr:cNvGrpSpPr>
      </xdr:nvGrpSpPr>
      <xdr:grpSpPr bwMode="auto">
        <a:xfrm flipH="1">
          <a:off x="12268200" y="3703320"/>
          <a:ext cx="449580" cy="1455420"/>
          <a:chOff x="256" y="29"/>
          <a:chExt cx="60" cy="46"/>
        </a:xfrm>
      </xdr:grpSpPr>
      <xdr:sp macro="" textlink="">
        <xdr:nvSpPr>
          <xdr:cNvPr id="1517" name="Freeform 1519"/>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518" name="Line 152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8</xdr:row>
      <xdr:rowOff>45720</xdr:rowOff>
    </xdr:from>
    <xdr:to>
      <xdr:col>24</xdr:col>
      <xdr:colOff>449580</xdr:colOff>
      <xdr:row>24</xdr:row>
      <xdr:rowOff>38100</xdr:rowOff>
    </xdr:to>
    <xdr:grpSp>
      <xdr:nvGrpSpPr>
        <xdr:cNvPr id="1519" name="Group 1521"/>
        <xdr:cNvGrpSpPr>
          <a:grpSpLocks/>
        </xdr:cNvGrpSpPr>
      </xdr:nvGrpSpPr>
      <xdr:grpSpPr bwMode="auto">
        <a:xfrm flipH="1">
          <a:off x="12268200" y="777240"/>
          <a:ext cx="449580" cy="1455420"/>
          <a:chOff x="256" y="29"/>
          <a:chExt cx="60" cy="46"/>
        </a:xfrm>
      </xdr:grpSpPr>
      <xdr:sp macro="" textlink="">
        <xdr:nvSpPr>
          <xdr:cNvPr id="1520" name="Freeform 1522"/>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521" name="Line 152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17</xdr:col>
      <xdr:colOff>0</xdr:colOff>
      <xdr:row>49</xdr:row>
      <xdr:rowOff>83820</xdr:rowOff>
    </xdr:from>
    <xdr:to>
      <xdr:col>17</xdr:col>
      <xdr:colOff>0</xdr:colOff>
      <xdr:row>63</xdr:row>
      <xdr:rowOff>0</xdr:rowOff>
    </xdr:to>
    <xdr:sp macro="" textlink="">
      <xdr:nvSpPr>
        <xdr:cNvPr id="1522" name="Line 1524"/>
        <xdr:cNvSpPr>
          <a:spLocks noChangeShapeType="1"/>
        </xdr:cNvSpPr>
      </xdr:nvSpPr>
      <xdr:spPr bwMode="auto">
        <a:xfrm>
          <a:off x="9060180" y="4191000"/>
          <a:ext cx="0" cy="1089660"/>
        </a:xfrm>
        <a:prstGeom prst="line">
          <a:avLst/>
        </a:prstGeom>
        <a:noFill/>
        <a:ln w="9525">
          <a:solidFill>
            <a:srgbClr val="000000"/>
          </a:solidFill>
          <a:round/>
          <a:headEnd/>
          <a:tailEnd/>
        </a:ln>
      </xdr:spPr>
    </xdr:sp>
    <xdr:clientData/>
  </xdr:twoCellAnchor>
  <xdr:twoCellAnchor>
    <xdr:from>
      <xdr:col>17</xdr:col>
      <xdr:colOff>0</xdr:colOff>
      <xdr:row>67</xdr:row>
      <xdr:rowOff>83820</xdr:rowOff>
    </xdr:from>
    <xdr:to>
      <xdr:col>17</xdr:col>
      <xdr:colOff>0</xdr:colOff>
      <xdr:row>81</xdr:row>
      <xdr:rowOff>0</xdr:rowOff>
    </xdr:to>
    <xdr:sp macro="" textlink="">
      <xdr:nvSpPr>
        <xdr:cNvPr id="1523" name="Line 1525"/>
        <xdr:cNvSpPr>
          <a:spLocks noChangeShapeType="1"/>
        </xdr:cNvSpPr>
      </xdr:nvSpPr>
      <xdr:spPr bwMode="auto">
        <a:xfrm>
          <a:off x="9060180" y="5699760"/>
          <a:ext cx="0" cy="1089660"/>
        </a:xfrm>
        <a:prstGeom prst="line">
          <a:avLst/>
        </a:prstGeom>
        <a:noFill/>
        <a:ln w="9525">
          <a:solidFill>
            <a:srgbClr val="000000"/>
          </a:solidFill>
          <a:round/>
          <a:headEnd/>
          <a:tailEnd/>
        </a:ln>
      </xdr:spPr>
    </xdr:sp>
    <xdr:clientData/>
  </xdr:twoCellAnchor>
  <xdr:twoCellAnchor>
    <xdr:from>
      <xdr:col>18</xdr:col>
      <xdr:colOff>106680</xdr:colOff>
      <xdr:row>32</xdr:row>
      <xdr:rowOff>45720</xdr:rowOff>
    </xdr:from>
    <xdr:to>
      <xdr:col>18</xdr:col>
      <xdr:colOff>449580</xdr:colOff>
      <xdr:row>98</xdr:row>
      <xdr:rowOff>45720</xdr:rowOff>
    </xdr:to>
    <xdr:sp macro="" textlink="">
      <xdr:nvSpPr>
        <xdr:cNvPr id="1524" name="Freeform 1526"/>
        <xdr:cNvSpPr>
          <a:spLocks/>
        </xdr:cNvSpPr>
      </xdr:nvSpPr>
      <xdr:spPr bwMode="auto">
        <a:xfrm flipH="1">
          <a:off x="9624060" y="2727960"/>
          <a:ext cx="342900" cy="5532120"/>
        </a:xfrm>
        <a:custGeom>
          <a:avLst/>
          <a:gdLst>
            <a:gd name="T0" fmla="*/ 0 w 64"/>
            <a:gd name="T1" fmla="*/ 0 h 91"/>
            <a:gd name="T2" fmla="*/ 2147483647 w 64"/>
            <a:gd name="T3" fmla="*/ 0 h 91"/>
            <a:gd name="T4" fmla="*/ 2147483647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18</xdr:col>
      <xdr:colOff>0</xdr:colOff>
      <xdr:row>82</xdr:row>
      <xdr:rowOff>45720</xdr:rowOff>
    </xdr:from>
    <xdr:to>
      <xdr:col>18</xdr:col>
      <xdr:colOff>106680</xdr:colOff>
      <xdr:row>82</xdr:row>
      <xdr:rowOff>45720</xdr:rowOff>
    </xdr:to>
    <xdr:sp macro="" textlink="">
      <xdr:nvSpPr>
        <xdr:cNvPr id="1525" name="Line 1527"/>
        <xdr:cNvSpPr>
          <a:spLocks noChangeShapeType="1"/>
        </xdr:cNvSpPr>
      </xdr:nvSpPr>
      <xdr:spPr bwMode="auto">
        <a:xfrm flipH="1">
          <a:off x="9517380" y="6918960"/>
          <a:ext cx="106680" cy="0"/>
        </a:xfrm>
        <a:prstGeom prst="line">
          <a:avLst/>
        </a:prstGeom>
        <a:noFill/>
        <a:ln w="9525">
          <a:solidFill>
            <a:srgbClr val="000000"/>
          </a:solidFill>
          <a:round/>
          <a:headEnd/>
          <a:tailEnd/>
        </a:ln>
      </xdr:spPr>
    </xdr:sp>
    <xdr:clientData/>
  </xdr:twoCellAnchor>
  <xdr:twoCellAnchor>
    <xdr:from>
      <xdr:col>21</xdr:col>
      <xdr:colOff>0</xdr:colOff>
      <xdr:row>82</xdr:row>
      <xdr:rowOff>45720</xdr:rowOff>
    </xdr:from>
    <xdr:to>
      <xdr:col>21</xdr:col>
      <xdr:colOff>449580</xdr:colOff>
      <xdr:row>114</xdr:row>
      <xdr:rowOff>38100</xdr:rowOff>
    </xdr:to>
    <xdr:grpSp>
      <xdr:nvGrpSpPr>
        <xdr:cNvPr id="1526" name="Group 1528"/>
        <xdr:cNvGrpSpPr>
          <a:grpSpLocks/>
        </xdr:cNvGrpSpPr>
      </xdr:nvGrpSpPr>
      <xdr:grpSpPr bwMode="auto">
        <a:xfrm flipH="1">
          <a:off x="10896600" y="7543800"/>
          <a:ext cx="449580" cy="2918460"/>
          <a:chOff x="256" y="29"/>
          <a:chExt cx="60" cy="46"/>
        </a:xfrm>
      </xdr:grpSpPr>
      <xdr:sp macro="" textlink="">
        <xdr:nvSpPr>
          <xdr:cNvPr id="1527" name="Freeform 1529"/>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528" name="Line 153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21</xdr:col>
      <xdr:colOff>0</xdr:colOff>
      <xdr:row>16</xdr:row>
      <xdr:rowOff>45720</xdr:rowOff>
    </xdr:from>
    <xdr:to>
      <xdr:col>21</xdr:col>
      <xdr:colOff>449580</xdr:colOff>
      <xdr:row>48</xdr:row>
      <xdr:rowOff>38100</xdr:rowOff>
    </xdr:to>
    <xdr:grpSp>
      <xdr:nvGrpSpPr>
        <xdr:cNvPr id="1529" name="Group 1531"/>
        <xdr:cNvGrpSpPr>
          <a:grpSpLocks/>
        </xdr:cNvGrpSpPr>
      </xdr:nvGrpSpPr>
      <xdr:grpSpPr bwMode="auto">
        <a:xfrm flipH="1">
          <a:off x="10896600" y="1508760"/>
          <a:ext cx="449580" cy="2918460"/>
          <a:chOff x="256" y="29"/>
          <a:chExt cx="60" cy="46"/>
        </a:xfrm>
      </xdr:grpSpPr>
      <xdr:sp macro="" textlink="">
        <xdr:nvSpPr>
          <xdr:cNvPr id="1530" name="Freeform 1532"/>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531" name="Line 153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17</xdr:col>
      <xdr:colOff>0</xdr:colOff>
      <xdr:row>49</xdr:row>
      <xdr:rowOff>83820</xdr:rowOff>
    </xdr:from>
    <xdr:to>
      <xdr:col>17</xdr:col>
      <xdr:colOff>0</xdr:colOff>
      <xdr:row>63</xdr:row>
      <xdr:rowOff>0</xdr:rowOff>
    </xdr:to>
    <xdr:sp macro="" textlink="">
      <xdr:nvSpPr>
        <xdr:cNvPr id="1532" name="Line 1534"/>
        <xdr:cNvSpPr>
          <a:spLocks noChangeShapeType="1"/>
        </xdr:cNvSpPr>
      </xdr:nvSpPr>
      <xdr:spPr bwMode="auto">
        <a:xfrm>
          <a:off x="9060180" y="4191000"/>
          <a:ext cx="0" cy="1089660"/>
        </a:xfrm>
        <a:prstGeom prst="line">
          <a:avLst/>
        </a:prstGeom>
        <a:noFill/>
        <a:ln w="9525">
          <a:solidFill>
            <a:srgbClr val="000000"/>
          </a:solidFill>
          <a:round/>
          <a:headEnd/>
          <a:tailEnd/>
        </a:ln>
      </xdr:spPr>
    </xdr:sp>
    <xdr:clientData/>
  </xdr:twoCellAnchor>
  <xdr:twoCellAnchor>
    <xdr:from>
      <xdr:col>17</xdr:col>
      <xdr:colOff>0</xdr:colOff>
      <xdr:row>67</xdr:row>
      <xdr:rowOff>83820</xdr:rowOff>
    </xdr:from>
    <xdr:to>
      <xdr:col>17</xdr:col>
      <xdr:colOff>0</xdr:colOff>
      <xdr:row>81</xdr:row>
      <xdr:rowOff>0</xdr:rowOff>
    </xdr:to>
    <xdr:sp macro="" textlink="">
      <xdr:nvSpPr>
        <xdr:cNvPr id="1533" name="Line 1535"/>
        <xdr:cNvSpPr>
          <a:spLocks noChangeShapeType="1"/>
        </xdr:cNvSpPr>
      </xdr:nvSpPr>
      <xdr:spPr bwMode="auto">
        <a:xfrm>
          <a:off x="9060180" y="5699760"/>
          <a:ext cx="0" cy="1089660"/>
        </a:xfrm>
        <a:prstGeom prst="line">
          <a:avLst/>
        </a:prstGeom>
        <a:noFill/>
        <a:ln w="9525">
          <a:solidFill>
            <a:srgbClr val="000000"/>
          </a:solidFill>
          <a:round/>
          <a:headEnd/>
          <a:tailEnd/>
        </a:ln>
      </xdr:spPr>
    </xdr:sp>
    <xdr:clientData/>
  </xdr:twoCellAnchor>
  <xdr:twoCellAnchor>
    <xdr:from>
      <xdr:col>18</xdr:col>
      <xdr:colOff>106680</xdr:colOff>
      <xdr:row>32</xdr:row>
      <xdr:rowOff>45720</xdr:rowOff>
    </xdr:from>
    <xdr:to>
      <xdr:col>18</xdr:col>
      <xdr:colOff>449580</xdr:colOff>
      <xdr:row>98</xdr:row>
      <xdr:rowOff>45720</xdr:rowOff>
    </xdr:to>
    <xdr:sp macro="" textlink="">
      <xdr:nvSpPr>
        <xdr:cNvPr id="1534" name="Freeform 1536"/>
        <xdr:cNvSpPr>
          <a:spLocks/>
        </xdr:cNvSpPr>
      </xdr:nvSpPr>
      <xdr:spPr bwMode="auto">
        <a:xfrm flipH="1">
          <a:off x="9624060" y="2727960"/>
          <a:ext cx="342900" cy="5532120"/>
        </a:xfrm>
        <a:custGeom>
          <a:avLst/>
          <a:gdLst>
            <a:gd name="T0" fmla="*/ 0 w 64"/>
            <a:gd name="T1" fmla="*/ 0 h 91"/>
            <a:gd name="T2" fmla="*/ 2147483647 w 64"/>
            <a:gd name="T3" fmla="*/ 0 h 91"/>
            <a:gd name="T4" fmla="*/ 2147483647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18</xdr:col>
      <xdr:colOff>0</xdr:colOff>
      <xdr:row>82</xdr:row>
      <xdr:rowOff>45720</xdr:rowOff>
    </xdr:from>
    <xdr:to>
      <xdr:col>18</xdr:col>
      <xdr:colOff>106680</xdr:colOff>
      <xdr:row>82</xdr:row>
      <xdr:rowOff>45720</xdr:rowOff>
    </xdr:to>
    <xdr:sp macro="" textlink="">
      <xdr:nvSpPr>
        <xdr:cNvPr id="1535" name="Line 1537"/>
        <xdr:cNvSpPr>
          <a:spLocks noChangeShapeType="1"/>
        </xdr:cNvSpPr>
      </xdr:nvSpPr>
      <xdr:spPr bwMode="auto">
        <a:xfrm flipH="1">
          <a:off x="9517380" y="6918960"/>
          <a:ext cx="106680" cy="0"/>
        </a:xfrm>
        <a:prstGeom prst="line">
          <a:avLst/>
        </a:prstGeom>
        <a:noFill/>
        <a:ln w="9525">
          <a:solidFill>
            <a:srgbClr val="000000"/>
          </a:solidFill>
          <a:round/>
          <a:headEnd/>
          <a:tailEnd/>
        </a:ln>
      </xdr:spPr>
    </xdr:sp>
    <xdr:clientData/>
  </xdr:twoCellAnchor>
  <xdr:twoCellAnchor>
    <xdr:from>
      <xdr:col>21</xdr:col>
      <xdr:colOff>0</xdr:colOff>
      <xdr:row>82</xdr:row>
      <xdr:rowOff>45720</xdr:rowOff>
    </xdr:from>
    <xdr:to>
      <xdr:col>21</xdr:col>
      <xdr:colOff>449580</xdr:colOff>
      <xdr:row>114</xdr:row>
      <xdr:rowOff>38100</xdr:rowOff>
    </xdr:to>
    <xdr:grpSp>
      <xdr:nvGrpSpPr>
        <xdr:cNvPr id="1536" name="Group 1538"/>
        <xdr:cNvGrpSpPr>
          <a:grpSpLocks/>
        </xdr:cNvGrpSpPr>
      </xdr:nvGrpSpPr>
      <xdr:grpSpPr bwMode="auto">
        <a:xfrm flipH="1">
          <a:off x="10896600" y="7543800"/>
          <a:ext cx="449580" cy="2918460"/>
          <a:chOff x="256" y="29"/>
          <a:chExt cx="60" cy="46"/>
        </a:xfrm>
      </xdr:grpSpPr>
      <xdr:sp macro="" textlink="">
        <xdr:nvSpPr>
          <xdr:cNvPr id="1537" name="Freeform 1539"/>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538" name="Line 154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21</xdr:col>
      <xdr:colOff>0</xdr:colOff>
      <xdr:row>16</xdr:row>
      <xdr:rowOff>45720</xdr:rowOff>
    </xdr:from>
    <xdr:to>
      <xdr:col>21</xdr:col>
      <xdr:colOff>449580</xdr:colOff>
      <xdr:row>48</xdr:row>
      <xdr:rowOff>38100</xdr:rowOff>
    </xdr:to>
    <xdr:grpSp>
      <xdr:nvGrpSpPr>
        <xdr:cNvPr id="1539" name="Group 1541"/>
        <xdr:cNvGrpSpPr>
          <a:grpSpLocks/>
        </xdr:cNvGrpSpPr>
      </xdr:nvGrpSpPr>
      <xdr:grpSpPr bwMode="auto">
        <a:xfrm flipH="1">
          <a:off x="10896600" y="1508760"/>
          <a:ext cx="449580" cy="2918460"/>
          <a:chOff x="256" y="29"/>
          <a:chExt cx="60" cy="46"/>
        </a:xfrm>
      </xdr:grpSpPr>
      <xdr:sp macro="" textlink="">
        <xdr:nvSpPr>
          <xdr:cNvPr id="1540" name="Freeform 1542"/>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541" name="Line 154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8</xdr:row>
      <xdr:rowOff>45720</xdr:rowOff>
    </xdr:from>
    <xdr:to>
      <xdr:col>9</xdr:col>
      <xdr:colOff>449580</xdr:colOff>
      <xdr:row>24</xdr:row>
      <xdr:rowOff>38100</xdr:rowOff>
    </xdr:to>
    <xdr:grpSp>
      <xdr:nvGrpSpPr>
        <xdr:cNvPr id="1542" name="Group 1544"/>
        <xdr:cNvGrpSpPr>
          <a:grpSpLocks/>
        </xdr:cNvGrpSpPr>
      </xdr:nvGrpSpPr>
      <xdr:grpSpPr bwMode="auto">
        <a:xfrm>
          <a:off x="5410200" y="777240"/>
          <a:ext cx="449580" cy="1455420"/>
          <a:chOff x="256" y="29"/>
          <a:chExt cx="60" cy="46"/>
        </a:xfrm>
      </xdr:grpSpPr>
      <xdr:sp macro="" textlink="">
        <xdr:nvSpPr>
          <xdr:cNvPr id="1543" name="Freeform 1545"/>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544" name="Line 154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40</xdr:row>
      <xdr:rowOff>45720</xdr:rowOff>
    </xdr:from>
    <xdr:to>
      <xdr:col>9</xdr:col>
      <xdr:colOff>449580</xdr:colOff>
      <xdr:row>56</xdr:row>
      <xdr:rowOff>38100</xdr:rowOff>
    </xdr:to>
    <xdr:grpSp>
      <xdr:nvGrpSpPr>
        <xdr:cNvPr id="1545" name="Group 1547"/>
        <xdr:cNvGrpSpPr>
          <a:grpSpLocks/>
        </xdr:cNvGrpSpPr>
      </xdr:nvGrpSpPr>
      <xdr:grpSpPr bwMode="auto">
        <a:xfrm>
          <a:off x="5410200" y="3703320"/>
          <a:ext cx="449580" cy="1455420"/>
          <a:chOff x="256" y="29"/>
          <a:chExt cx="60" cy="46"/>
        </a:xfrm>
      </xdr:grpSpPr>
      <xdr:sp macro="" textlink="">
        <xdr:nvSpPr>
          <xdr:cNvPr id="1546" name="Freeform 1548"/>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547" name="Line 154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16</xdr:row>
      <xdr:rowOff>45720</xdr:rowOff>
    </xdr:from>
    <xdr:to>
      <xdr:col>12</xdr:col>
      <xdr:colOff>449580</xdr:colOff>
      <xdr:row>48</xdr:row>
      <xdr:rowOff>38100</xdr:rowOff>
    </xdr:to>
    <xdr:grpSp>
      <xdr:nvGrpSpPr>
        <xdr:cNvPr id="1548" name="Group 1550"/>
        <xdr:cNvGrpSpPr>
          <a:grpSpLocks/>
        </xdr:cNvGrpSpPr>
      </xdr:nvGrpSpPr>
      <xdr:grpSpPr bwMode="auto">
        <a:xfrm>
          <a:off x="6781800" y="1508760"/>
          <a:ext cx="449580" cy="2918460"/>
          <a:chOff x="256" y="29"/>
          <a:chExt cx="60" cy="46"/>
        </a:xfrm>
      </xdr:grpSpPr>
      <xdr:sp macro="" textlink="">
        <xdr:nvSpPr>
          <xdr:cNvPr id="1549" name="Freeform 1551"/>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550" name="Line 155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74</xdr:row>
      <xdr:rowOff>45720</xdr:rowOff>
    </xdr:from>
    <xdr:to>
      <xdr:col>9</xdr:col>
      <xdr:colOff>449580</xdr:colOff>
      <xdr:row>90</xdr:row>
      <xdr:rowOff>38100</xdr:rowOff>
    </xdr:to>
    <xdr:grpSp>
      <xdr:nvGrpSpPr>
        <xdr:cNvPr id="1551" name="Group 1553"/>
        <xdr:cNvGrpSpPr>
          <a:grpSpLocks/>
        </xdr:cNvGrpSpPr>
      </xdr:nvGrpSpPr>
      <xdr:grpSpPr bwMode="auto">
        <a:xfrm>
          <a:off x="5410200" y="6812280"/>
          <a:ext cx="449580" cy="1455420"/>
          <a:chOff x="256" y="29"/>
          <a:chExt cx="60" cy="46"/>
        </a:xfrm>
      </xdr:grpSpPr>
      <xdr:sp macro="" textlink="">
        <xdr:nvSpPr>
          <xdr:cNvPr id="1552" name="Freeform 1554"/>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553" name="Line 155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106</xdr:row>
      <xdr:rowOff>45720</xdr:rowOff>
    </xdr:from>
    <xdr:to>
      <xdr:col>9</xdr:col>
      <xdr:colOff>449580</xdr:colOff>
      <xdr:row>122</xdr:row>
      <xdr:rowOff>38100</xdr:rowOff>
    </xdr:to>
    <xdr:grpSp>
      <xdr:nvGrpSpPr>
        <xdr:cNvPr id="1554" name="Group 1556"/>
        <xdr:cNvGrpSpPr>
          <a:grpSpLocks/>
        </xdr:cNvGrpSpPr>
      </xdr:nvGrpSpPr>
      <xdr:grpSpPr bwMode="auto">
        <a:xfrm>
          <a:off x="5410200" y="9738360"/>
          <a:ext cx="449580" cy="1455420"/>
          <a:chOff x="256" y="29"/>
          <a:chExt cx="60" cy="46"/>
        </a:xfrm>
      </xdr:grpSpPr>
      <xdr:sp macro="" textlink="">
        <xdr:nvSpPr>
          <xdr:cNvPr id="1555" name="Freeform 1557"/>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556" name="Line 155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82</xdr:row>
      <xdr:rowOff>45720</xdr:rowOff>
    </xdr:from>
    <xdr:to>
      <xdr:col>12</xdr:col>
      <xdr:colOff>449580</xdr:colOff>
      <xdr:row>114</xdr:row>
      <xdr:rowOff>38100</xdr:rowOff>
    </xdr:to>
    <xdr:grpSp>
      <xdr:nvGrpSpPr>
        <xdr:cNvPr id="1557" name="Group 1559"/>
        <xdr:cNvGrpSpPr>
          <a:grpSpLocks/>
        </xdr:cNvGrpSpPr>
      </xdr:nvGrpSpPr>
      <xdr:grpSpPr bwMode="auto">
        <a:xfrm>
          <a:off x="6781800" y="7543800"/>
          <a:ext cx="449580" cy="2918460"/>
          <a:chOff x="256" y="29"/>
          <a:chExt cx="60" cy="46"/>
        </a:xfrm>
      </xdr:grpSpPr>
      <xdr:sp macro="" textlink="">
        <xdr:nvSpPr>
          <xdr:cNvPr id="1558" name="Freeform 1560"/>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559" name="Line 156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15</xdr:col>
      <xdr:colOff>0</xdr:colOff>
      <xdr:row>32</xdr:row>
      <xdr:rowOff>45720</xdr:rowOff>
    </xdr:from>
    <xdr:to>
      <xdr:col>15</xdr:col>
      <xdr:colOff>342900</xdr:colOff>
      <xdr:row>98</xdr:row>
      <xdr:rowOff>45720</xdr:rowOff>
    </xdr:to>
    <xdr:sp macro="" textlink="">
      <xdr:nvSpPr>
        <xdr:cNvPr id="1560" name="Freeform 1562"/>
        <xdr:cNvSpPr>
          <a:spLocks/>
        </xdr:cNvSpPr>
      </xdr:nvSpPr>
      <xdr:spPr bwMode="auto">
        <a:xfrm>
          <a:off x="8145780" y="2727960"/>
          <a:ext cx="342900" cy="5532120"/>
        </a:xfrm>
        <a:custGeom>
          <a:avLst/>
          <a:gdLst>
            <a:gd name="T0" fmla="*/ 0 w 64"/>
            <a:gd name="T1" fmla="*/ 0 h 91"/>
            <a:gd name="T2" fmla="*/ 2147483647 w 64"/>
            <a:gd name="T3" fmla="*/ 0 h 91"/>
            <a:gd name="T4" fmla="*/ 2147483647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15</xdr:col>
      <xdr:colOff>342900</xdr:colOff>
      <xdr:row>48</xdr:row>
      <xdr:rowOff>45720</xdr:rowOff>
    </xdr:from>
    <xdr:to>
      <xdr:col>15</xdr:col>
      <xdr:colOff>449580</xdr:colOff>
      <xdr:row>48</xdr:row>
      <xdr:rowOff>45720</xdr:rowOff>
    </xdr:to>
    <xdr:sp macro="" textlink="">
      <xdr:nvSpPr>
        <xdr:cNvPr id="1561" name="Line 1563"/>
        <xdr:cNvSpPr>
          <a:spLocks noChangeShapeType="1"/>
        </xdr:cNvSpPr>
      </xdr:nvSpPr>
      <xdr:spPr bwMode="auto">
        <a:xfrm flipH="1">
          <a:off x="8488680" y="4069080"/>
          <a:ext cx="106680" cy="0"/>
        </a:xfrm>
        <a:prstGeom prst="line">
          <a:avLst/>
        </a:prstGeom>
        <a:noFill/>
        <a:ln w="9525">
          <a:solidFill>
            <a:srgbClr val="000000"/>
          </a:solidFill>
          <a:round/>
          <a:headEnd/>
          <a:tailEnd/>
        </a:ln>
      </xdr:spPr>
    </xdr:sp>
    <xdr:clientData/>
  </xdr:twoCellAnchor>
  <xdr:twoCellAnchor>
    <xdr:from>
      <xdr:col>17</xdr:col>
      <xdr:colOff>0</xdr:colOff>
      <xdr:row>49</xdr:row>
      <xdr:rowOff>83820</xdr:rowOff>
    </xdr:from>
    <xdr:to>
      <xdr:col>17</xdr:col>
      <xdr:colOff>0</xdr:colOff>
      <xdr:row>63</xdr:row>
      <xdr:rowOff>0</xdr:rowOff>
    </xdr:to>
    <xdr:sp macro="" textlink="">
      <xdr:nvSpPr>
        <xdr:cNvPr id="1562" name="Line 1564"/>
        <xdr:cNvSpPr>
          <a:spLocks noChangeShapeType="1"/>
        </xdr:cNvSpPr>
      </xdr:nvSpPr>
      <xdr:spPr bwMode="auto">
        <a:xfrm>
          <a:off x="9060180" y="4191000"/>
          <a:ext cx="0" cy="1089660"/>
        </a:xfrm>
        <a:prstGeom prst="line">
          <a:avLst/>
        </a:prstGeom>
        <a:noFill/>
        <a:ln w="9525">
          <a:solidFill>
            <a:srgbClr val="000000"/>
          </a:solidFill>
          <a:round/>
          <a:headEnd/>
          <a:tailEnd/>
        </a:ln>
      </xdr:spPr>
    </xdr:sp>
    <xdr:clientData/>
  </xdr:twoCellAnchor>
  <xdr:twoCellAnchor>
    <xdr:from>
      <xdr:col>17</xdr:col>
      <xdr:colOff>0</xdr:colOff>
      <xdr:row>67</xdr:row>
      <xdr:rowOff>83820</xdr:rowOff>
    </xdr:from>
    <xdr:to>
      <xdr:col>17</xdr:col>
      <xdr:colOff>0</xdr:colOff>
      <xdr:row>81</xdr:row>
      <xdr:rowOff>0</xdr:rowOff>
    </xdr:to>
    <xdr:sp macro="" textlink="">
      <xdr:nvSpPr>
        <xdr:cNvPr id="1563" name="Line 1565"/>
        <xdr:cNvSpPr>
          <a:spLocks noChangeShapeType="1"/>
        </xdr:cNvSpPr>
      </xdr:nvSpPr>
      <xdr:spPr bwMode="auto">
        <a:xfrm>
          <a:off x="9060180" y="5699760"/>
          <a:ext cx="0" cy="1089660"/>
        </a:xfrm>
        <a:prstGeom prst="line">
          <a:avLst/>
        </a:prstGeom>
        <a:noFill/>
        <a:ln w="9525">
          <a:solidFill>
            <a:srgbClr val="000000"/>
          </a:solidFill>
          <a:round/>
          <a:headEnd/>
          <a:tailEnd/>
        </a:ln>
      </xdr:spPr>
    </xdr:sp>
    <xdr:clientData/>
  </xdr:twoCellAnchor>
  <xdr:twoCellAnchor>
    <xdr:from>
      <xdr:col>18</xdr:col>
      <xdr:colOff>106680</xdr:colOff>
      <xdr:row>32</xdr:row>
      <xdr:rowOff>45720</xdr:rowOff>
    </xdr:from>
    <xdr:to>
      <xdr:col>18</xdr:col>
      <xdr:colOff>449580</xdr:colOff>
      <xdr:row>98</xdr:row>
      <xdr:rowOff>45720</xdr:rowOff>
    </xdr:to>
    <xdr:sp macro="" textlink="">
      <xdr:nvSpPr>
        <xdr:cNvPr id="1564" name="Freeform 1566"/>
        <xdr:cNvSpPr>
          <a:spLocks/>
        </xdr:cNvSpPr>
      </xdr:nvSpPr>
      <xdr:spPr bwMode="auto">
        <a:xfrm flipH="1">
          <a:off x="9624060" y="2727960"/>
          <a:ext cx="342900" cy="5532120"/>
        </a:xfrm>
        <a:custGeom>
          <a:avLst/>
          <a:gdLst>
            <a:gd name="T0" fmla="*/ 0 w 64"/>
            <a:gd name="T1" fmla="*/ 0 h 91"/>
            <a:gd name="T2" fmla="*/ 2147483647 w 64"/>
            <a:gd name="T3" fmla="*/ 0 h 91"/>
            <a:gd name="T4" fmla="*/ 2147483647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18</xdr:col>
      <xdr:colOff>0</xdr:colOff>
      <xdr:row>82</xdr:row>
      <xdr:rowOff>45720</xdr:rowOff>
    </xdr:from>
    <xdr:to>
      <xdr:col>18</xdr:col>
      <xdr:colOff>106680</xdr:colOff>
      <xdr:row>82</xdr:row>
      <xdr:rowOff>45720</xdr:rowOff>
    </xdr:to>
    <xdr:sp macro="" textlink="">
      <xdr:nvSpPr>
        <xdr:cNvPr id="1565" name="Line 1567"/>
        <xdr:cNvSpPr>
          <a:spLocks noChangeShapeType="1"/>
        </xdr:cNvSpPr>
      </xdr:nvSpPr>
      <xdr:spPr bwMode="auto">
        <a:xfrm flipH="1">
          <a:off x="9517380" y="6918960"/>
          <a:ext cx="106680" cy="0"/>
        </a:xfrm>
        <a:prstGeom prst="line">
          <a:avLst/>
        </a:prstGeom>
        <a:noFill/>
        <a:ln w="9525">
          <a:solidFill>
            <a:srgbClr val="000000"/>
          </a:solidFill>
          <a:round/>
          <a:headEnd/>
          <a:tailEnd/>
        </a:ln>
      </xdr:spPr>
    </xdr:sp>
    <xdr:clientData/>
  </xdr:twoCellAnchor>
  <xdr:twoCellAnchor>
    <xdr:from>
      <xdr:col>21</xdr:col>
      <xdr:colOff>0</xdr:colOff>
      <xdr:row>82</xdr:row>
      <xdr:rowOff>45720</xdr:rowOff>
    </xdr:from>
    <xdr:to>
      <xdr:col>21</xdr:col>
      <xdr:colOff>449580</xdr:colOff>
      <xdr:row>114</xdr:row>
      <xdr:rowOff>38100</xdr:rowOff>
    </xdr:to>
    <xdr:grpSp>
      <xdr:nvGrpSpPr>
        <xdr:cNvPr id="1566" name="Group 1568"/>
        <xdr:cNvGrpSpPr>
          <a:grpSpLocks/>
        </xdr:cNvGrpSpPr>
      </xdr:nvGrpSpPr>
      <xdr:grpSpPr bwMode="auto">
        <a:xfrm flipH="1">
          <a:off x="10896600" y="7543800"/>
          <a:ext cx="449580" cy="2918460"/>
          <a:chOff x="256" y="29"/>
          <a:chExt cx="60" cy="46"/>
        </a:xfrm>
      </xdr:grpSpPr>
      <xdr:sp macro="" textlink="">
        <xdr:nvSpPr>
          <xdr:cNvPr id="1567" name="Freeform 1569"/>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568" name="Line 157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21</xdr:col>
      <xdr:colOff>0</xdr:colOff>
      <xdr:row>16</xdr:row>
      <xdr:rowOff>45720</xdr:rowOff>
    </xdr:from>
    <xdr:to>
      <xdr:col>21</xdr:col>
      <xdr:colOff>449580</xdr:colOff>
      <xdr:row>48</xdr:row>
      <xdr:rowOff>38100</xdr:rowOff>
    </xdr:to>
    <xdr:grpSp>
      <xdr:nvGrpSpPr>
        <xdr:cNvPr id="1569" name="Group 1571"/>
        <xdr:cNvGrpSpPr>
          <a:grpSpLocks/>
        </xdr:cNvGrpSpPr>
      </xdr:nvGrpSpPr>
      <xdr:grpSpPr bwMode="auto">
        <a:xfrm flipH="1">
          <a:off x="10896600" y="1508760"/>
          <a:ext cx="449580" cy="2918460"/>
          <a:chOff x="256" y="29"/>
          <a:chExt cx="60" cy="46"/>
        </a:xfrm>
      </xdr:grpSpPr>
      <xdr:sp macro="" textlink="">
        <xdr:nvSpPr>
          <xdr:cNvPr id="1570" name="Freeform 1572"/>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571" name="Line 157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106</xdr:row>
      <xdr:rowOff>45720</xdr:rowOff>
    </xdr:from>
    <xdr:to>
      <xdr:col>24</xdr:col>
      <xdr:colOff>449580</xdr:colOff>
      <xdr:row>122</xdr:row>
      <xdr:rowOff>38100</xdr:rowOff>
    </xdr:to>
    <xdr:grpSp>
      <xdr:nvGrpSpPr>
        <xdr:cNvPr id="1572" name="Group 1574"/>
        <xdr:cNvGrpSpPr>
          <a:grpSpLocks/>
        </xdr:cNvGrpSpPr>
      </xdr:nvGrpSpPr>
      <xdr:grpSpPr bwMode="auto">
        <a:xfrm flipH="1">
          <a:off x="12268200" y="9738360"/>
          <a:ext cx="449580" cy="1455420"/>
          <a:chOff x="256" y="29"/>
          <a:chExt cx="60" cy="46"/>
        </a:xfrm>
      </xdr:grpSpPr>
      <xdr:sp macro="" textlink="">
        <xdr:nvSpPr>
          <xdr:cNvPr id="1573" name="Freeform 1575"/>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574" name="Line 157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74</xdr:row>
      <xdr:rowOff>45720</xdr:rowOff>
    </xdr:from>
    <xdr:to>
      <xdr:col>24</xdr:col>
      <xdr:colOff>449580</xdr:colOff>
      <xdr:row>90</xdr:row>
      <xdr:rowOff>38100</xdr:rowOff>
    </xdr:to>
    <xdr:grpSp>
      <xdr:nvGrpSpPr>
        <xdr:cNvPr id="1575" name="Group 1577"/>
        <xdr:cNvGrpSpPr>
          <a:grpSpLocks/>
        </xdr:cNvGrpSpPr>
      </xdr:nvGrpSpPr>
      <xdr:grpSpPr bwMode="auto">
        <a:xfrm flipH="1">
          <a:off x="12268200" y="6812280"/>
          <a:ext cx="449580" cy="1455420"/>
          <a:chOff x="256" y="29"/>
          <a:chExt cx="60" cy="46"/>
        </a:xfrm>
      </xdr:grpSpPr>
      <xdr:sp macro="" textlink="">
        <xdr:nvSpPr>
          <xdr:cNvPr id="1576" name="Freeform 1578"/>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577" name="Line 157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40</xdr:row>
      <xdr:rowOff>45720</xdr:rowOff>
    </xdr:from>
    <xdr:to>
      <xdr:col>24</xdr:col>
      <xdr:colOff>449580</xdr:colOff>
      <xdr:row>56</xdr:row>
      <xdr:rowOff>38100</xdr:rowOff>
    </xdr:to>
    <xdr:grpSp>
      <xdr:nvGrpSpPr>
        <xdr:cNvPr id="1578" name="Group 1580"/>
        <xdr:cNvGrpSpPr>
          <a:grpSpLocks/>
        </xdr:cNvGrpSpPr>
      </xdr:nvGrpSpPr>
      <xdr:grpSpPr bwMode="auto">
        <a:xfrm flipH="1">
          <a:off x="12268200" y="3703320"/>
          <a:ext cx="449580" cy="1455420"/>
          <a:chOff x="256" y="29"/>
          <a:chExt cx="60" cy="46"/>
        </a:xfrm>
      </xdr:grpSpPr>
      <xdr:sp macro="" textlink="">
        <xdr:nvSpPr>
          <xdr:cNvPr id="1579" name="Freeform 1581"/>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580" name="Line 158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8</xdr:row>
      <xdr:rowOff>45720</xdr:rowOff>
    </xdr:from>
    <xdr:to>
      <xdr:col>24</xdr:col>
      <xdr:colOff>449580</xdr:colOff>
      <xdr:row>24</xdr:row>
      <xdr:rowOff>38100</xdr:rowOff>
    </xdr:to>
    <xdr:grpSp>
      <xdr:nvGrpSpPr>
        <xdr:cNvPr id="1581" name="Group 1583"/>
        <xdr:cNvGrpSpPr>
          <a:grpSpLocks/>
        </xdr:cNvGrpSpPr>
      </xdr:nvGrpSpPr>
      <xdr:grpSpPr bwMode="auto">
        <a:xfrm flipH="1">
          <a:off x="12268200" y="777240"/>
          <a:ext cx="449580" cy="1455420"/>
          <a:chOff x="256" y="29"/>
          <a:chExt cx="60" cy="46"/>
        </a:xfrm>
      </xdr:grpSpPr>
      <xdr:sp macro="" textlink="">
        <xdr:nvSpPr>
          <xdr:cNvPr id="1582" name="Freeform 1584"/>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583" name="Line 158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8</xdr:row>
      <xdr:rowOff>45720</xdr:rowOff>
    </xdr:from>
    <xdr:to>
      <xdr:col>9</xdr:col>
      <xdr:colOff>449580</xdr:colOff>
      <xdr:row>24</xdr:row>
      <xdr:rowOff>38100</xdr:rowOff>
    </xdr:to>
    <xdr:grpSp>
      <xdr:nvGrpSpPr>
        <xdr:cNvPr id="1584" name="Group 1586"/>
        <xdr:cNvGrpSpPr>
          <a:grpSpLocks/>
        </xdr:cNvGrpSpPr>
      </xdr:nvGrpSpPr>
      <xdr:grpSpPr bwMode="auto">
        <a:xfrm>
          <a:off x="5410200" y="777240"/>
          <a:ext cx="449580" cy="1455420"/>
          <a:chOff x="256" y="29"/>
          <a:chExt cx="60" cy="46"/>
        </a:xfrm>
      </xdr:grpSpPr>
      <xdr:sp macro="" textlink="">
        <xdr:nvSpPr>
          <xdr:cNvPr id="1585" name="Freeform 1587"/>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586" name="Line 158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40</xdr:row>
      <xdr:rowOff>45720</xdr:rowOff>
    </xdr:from>
    <xdr:to>
      <xdr:col>9</xdr:col>
      <xdr:colOff>449580</xdr:colOff>
      <xdr:row>56</xdr:row>
      <xdr:rowOff>38100</xdr:rowOff>
    </xdr:to>
    <xdr:grpSp>
      <xdr:nvGrpSpPr>
        <xdr:cNvPr id="1587" name="Group 1589"/>
        <xdr:cNvGrpSpPr>
          <a:grpSpLocks/>
        </xdr:cNvGrpSpPr>
      </xdr:nvGrpSpPr>
      <xdr:grpSpPr bwMode="auto">
        <a:xfrm>
          <a:off x="5410200" y="3703320"/>
          <a:ext cx="449580" cy="1455420"/>
          <a:chOff x="256" y="29"/>
          <a:chExt cx="60" cy="46"/>
        </a:xfrm>
      </xdr:grpSpPr>
      <xdr:sp macro="" textlink="">
        <xdr:nvSpPr>
          <xdr:cNvPr id="1588" name="Freeform 1590"/>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589" name="Line 159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16</xdr:row>
      <xdr:rowOff>45720</xdr:rowOff>
    </xdr:from>
    <xdr:to>
      <xdr:col>12</xdr:col>
      <xdr:colOff>449580</xdr:colOff>
      <xdr:row>48</xdr:row>
      <xdr:rowOff>38100</xdr:rowOff>
    </xdr:to>
    <xdr:grpSp>
      <xdr:nvGrpSpPr>
        <xdr:cNvPr id="1590" name="Group 1592"/>
        <xdr:cNvGrpSpPr>
          <a:grpSpLocks/>
        </xdr:cNvGrpSpPr>
      </xdr:nvGrpSpPr>
      <xdr:grpSpPr bwMode="auto">
        <a:xfrm>
          <a:off x="6781800" y="1508760"/>
          <a:ext cx="449580" cy="2918460"/>
          <a:chOff x="256" y="29"/>
          <a:chExt cx="60" cy="46"/>
        </a:xfrm>
      </xdr:grpSpPr>
      <xdr:sp macro="" textlink="">
        <xdr:nvSpPr>
          <xdr:cNvPr id="1591" name="Freeform 1593"/>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592" name="Line 159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74</xdr:row>
      <xdr:rowOff>45720</xdr:rowOff>
    </xdr:from>
    <xdr:to>
      <xdr:col>9</xdr:col>
      <xdr:colOff>449580</xdr:colOff>
      <xdr:row>90</xdr:row>
      <xdr:rowOff>38100</xdr:rowOff>
    </xdr:to>
    <xdr:grpSp>
      <xdr:nvGrpSpPr>
        <xdr:cNvPr id="1593" name="Group 1595"/>
        <xdr:cNvGrpSpPr>
          <a:grpSpLocks/>
        </xdr:cNvGrpSpPr>
      </xdr:nvGrpSpPr>
      <xdr:grpSpPr bwMode="auto">
        <a:xfrm>
          <a:off x="5410200" y="6812280"/>
          <a:ext cx="449580" cy="1455420"/>
          <a:chOff x="256" y="29"/>
          <a:chExt cx="60" cy="46"/>
        </a:xfrm>
      </xdr:grpSpPr>
      <xdr:sp macro="" textlink="">
        <xdr:nvSpPr>
          <xdr:cNvPr id="1594" name="Freeform 1596"/>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595" name="Line 159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106</xdr:row>
      <xdr:rowOff>45720</xdr:rowOff>
    </xdr:from>
    <xdr:to>
      <xdr:col>9</xdr:col>
      <xdr:colOff>449580</xdr:colOff>
      <xdr:row>122</xdr:row>
      <xdr:rowOff>38100</xdr:rowOff>
    </xdr:to>
    <xdr:grpSp>
      <xdr:nvGrpSpPr>
        <xdr:cNvPr id="1596" name="Group 1598"/>
        <xdr:cNvGrpSpPr>
          <a:grpSpLocks/>
        </xdr:cNvGrpSpPr>
      </xdr:nvGrpSpPr>
      <xdr:grpSpPr bwMode="auto">
        <a:xfrm>
          <a:off x="5410200" y="9738360"/>
          <a:ext cx="449580" cy="1455420"/>
          <a:chOff x="256" y="29"/>
          <a:chExt cx="60" cy="46"/>
        </a:xfrm>
      </xdr:grpSpPr>
      <xdr:sp macro="" textlink="">
        <xdr:nvSpPr>
          <xdr:cNvPr id="1597" name="Freeform 1599"/>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598" name="Line 160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82</xdr:row>
      <xdr:rowOff>45720</xdr:rowOff>
    </xdr:from>
    <xdr:to>
      <xdr:col>12</xdr:col>
      <xdr:colOff>449580</xdr:colOff>
      <xdr:row>114</xdr:row>
      <xdr:rowOff>38100</xdr:rowOff>
    </xdr:to>
    <xdr:grpSp>
      <xdr:nvGrpSpPr>
        <xdr:cNvPr id="1599" name="Group 1601"/>
        <xdr:cNvGrpSpPr>
          <a:grpSpLocks/>
        </xdr:cNvGrpSpPr>
      </xdr:nvGrpSpPr>
      <xdr:grpSpPr bwMode="auto">
        <a:xfrm>
          <a:off x="6781800" y="7543800"/>
          <a:ext cx="449580" cy="2918460"/>
          <a:chOff x="256" y="29"/>
          <a:chExt cx="60" cy="46"/>
        </a:xfrm>
      </xdr:grpSpPr>
      <xdr:sp macro="" textlink="">
        <xdr:nvSpPr>
          <xdr:cNvPr id="1600" name="Freeform 1602"/>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601" name="Line 160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15</xdr:col>
      <xdr:colOff>0</xdr:colOff>
      <xdr:row>32</xdr:row>
      <xdr:rowOff>45720</xdr:rowOff>
    </xdr:from>
    <xdr:to>
      <xdr:col>15</xdr:col>
      <xdr:colOff>342900</xdr:colOff>
      <xdr:row>98</xdr:row>
      <xdr:rowOff>45720</xdr:rowOff>
    </xdr:to>
    <xdr:sp macro="" textlink="">
      <xdr:nvSpPr>
        <xdr:cNvPr id="1602" name="Freeform 1604"/>
        <xdr:cNvSpPr>
          <a:spLocks/>
        </xdr:cNvSpPr>
      </xdr:nvSpPr>
      <xdr:spPr bwMode="auto">
        <a:xfrm>
          <a:off x="8145780" y="2727960"/>
          <a:ext cx="342900" cy="5532120"/>
        </a:xfrm>
        <a:custGeom>
          <a:avLst/>
          <a:gdLst>
            <a:gd name="T0" fmla="*/ 0 w 64"/>
            <a:gd name="T1" fmla="*/ 0 h 91"/>
            <a:gd name="T2" fmla="*/ 2147483647 w 64"/>
            <a:gd name="T3" fmla="*/ 0 h 91"/>
            <a:gd name="T4" fmla="*/ 2147483647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15</xdr:col>
      <xdr:colOff>342900</xdr:colOff>
      <xdr:row>48</xdr:row>
      <xdr:rowOff>45720</xdr:rowOff>
    </xdr:from>
    <xdr:to>
      <xdr:col>15</xdr:col>
      <xdr:colOff>449580</xdr:colOff>
      <xdr:row>48</xdr:row>
      <xdr:rowOff>45720</xdr:rowOff>
    </xdr:to>
    <xdr:sp macro="" textlink="">
      <xdr:nvSpPr>
        <xdr:cNvPr id="1603" name="Line 1605"/>
        <xdr:cNvSpPr>
          <a:spLocks noChangeShapeType="1"/>
        </xdr:cNvSpPr>
      </xdr:nvSpPr>
      <xdr:spPr bwMode="auto">
        <a:xfrm flipH="1">
          <a:off x="8488680" y="4069080"/>
          <a:ext cx="106680" cy="0"/>
        </a:xfrm>
        <a:prstGeom prst="line">
          <a:avLst/>
        </a:prstGeom>
        <a:noFill/>
        <a:ln w="9525">
          <a:solidFill>
            <a:srgbClr val="000000"/>
          </a:solidFill>
          <a:round/>
          <a:headEnd/>
          <a:tailEnd/>
        </a:ln>
      </xdr:spPr>
    </xdr:sp>
    <xdr:clientData/>
  </xdr:twoCellAnchor>
  <xdr:twoCellAnchor>
    <xdr:from>
      <xdr:col>17</xdr:col>
      <xdr:colOff>0</xdr:colOff>
      <xdr:row>49</xdr:row>
      <xdr:rowOff>83820</xdr:rowOff>
    </xdr:from>
    <xdr:to>
      <xdr:col>17</xdr:col>
      <xdr:colOff>0</xdr:colOff>
      <xdr:row>63</xdr:row>
      <xdr:rowOff>0</xdr:rowOff>
    </xdr:to>
    <xdr:sp macro="" textlink="">
      <xdr:nvSpPr>
        <xdr:cNvPr id="1604" name="Line 1606"/>
        <xdr:cNvSpPr>
          <a:spLocks noChangeShapeType="1"/>
        </xdr:cNvSpPr>
      </xdr:nvSpPr>
      <xdr:spPr bwMode="auto">
        <a:xfrm>
          <a:off x="9060180" y="4191000"/>
          <a:ext cx="0" cy="1089660"/>
        </a:xfrm>
        <a:prstGeom prst="line">
          <a:avLst/>
        </a:prstGeom>
        <a:noFill/>
        <a:ln w="9525">
          <a:solidFill>
            <a:srgbClr val="000000"/>
          </a:solidFill>
          <a:round/>
          <a:headEnd/>
          <a:tailEnd/>
        </a:ln>
      </xdr:spPr>
    </xdr:sp>
    <xdr:clientData/>
  </xdr:twoCellAnchor>
  <xdr:twoCellAnchor>
    <xdr:from>
      <xdr:col>17</xdr:col>
      <xdr:colOff>0</xdr:colOff>
      <xdr:row>67</xdr:row>
      <xdr:rowOff>83820</xdr:rowOff>
    </xdr:from>
    <xdr:to>
      <xdr:col>17</xdr:col>
      <xdr:colOff>0</xdr:colOff>
      <xdr:row>81</xdr:row>
      <xdr:rowOff>0</xdr:rowOff>
    </xdr:to>
    <xdr:sp macro="" textlink="">
      <xdr:nvSpPr>
        <xdr:cNvPr id="1605" name="Line 1607"/>
        <xdr:cNvSpPr>
          <a:spLocks noChangeShapeType="1"/>
        </xdr:cNvSpPr>
      </xdr:nvSpPr>
      <xdr:spPr bwMode="auto">
        <a:xfrm>
          <a:off x="9060180" y="5699760"/>
          <a:ext cx="0" cy="1089660"/>
        </a:xfrm>
        <a:prstGeom prst="line">
          <a:avLst/>
        </a:prstGeom>
        <a:noFill/>
        <a:ln w="9525">
          <a:solidFill>
            <a:srgbClr val="000000"/>
          </a:solidFill>
          <a:round/>
          <a:headEnd/>
          <a:tailEnd/>
        </a:ln>
      </xdr:spPr>
    </xdr:sp>
    <xdr:clientData/>
  </xdr:twoCellAnchor>
  <xdr:twoCellAnchor>
    <xdr:from>
      <xdr:col>18</xdr:col>
      <xdr:colOff>106680</xdr:colOff>
      <xdr:row>32</xdr:row>
      <xdr:rowOff>45720</xdr:rowOff>
    </xdr:from>
    <xdr:to>
      <xdr:col>18</xdr:col>
      <xdr:colOff>449580</xdr:colOff>
      <xdr:row>98</xdr:row>
      <xdr:rowOff>45720</xdr:rowOff>
    </xdr:to>
    <xdr:sp macro="" textlink="">
      <xdr:nvSpPr>
        <xdr:cNvPr id="1606" name="Freeform 1608"/>
        <xdr:cNvSpPr>
          <a:spLocks/>
        </xdr:cNvSpPr>
      </xdr:nvSpPr>
      <xdr:spPr bwMode="auto">
        <a:xfrm flipH="1">
          <a:off x="9624060" y="2727960"/>
          <a:ext cx="342900" cy="5532120"/>
        </a:xfrm>
        <a:custGeom>
          <a:avLst/>
          <a:gdLst>
            <a:gd name="T0" fmla="*/ 0 w 64"/>
            <a:gd name="T1" fmla="*/ 0 h 91"/>
            <a:gd name="T2" fmla="*/ 2147483647 w 64"/>
            <a:gd name="T3" fmla="*/ 0 h 91"/>
            <a:gd name="T4" fmla="*/ 2147483647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18</xdr:col>
      <xdr:colOff>0</xdr:colOff>
      <xdr:row>82</xdr:row>
      <xdr:rowOff>45720</xdr:rowOff>
    </xdr:from>
    <xdr:to>
      <xdr:col>18</xdr:col>
      <xdr:colOff>106680</xdr:colOff>
      <xdr:row>82</xdr:row>
      <xdr:rowOff>45720</xdr:rowOff>
    </xdr:to>
    <xdr:sp macro="" textlink="">
      <xdr:nvSpPr>
        <xdr:cNvPr id="1607" name="Line 1609"/>
        <xdr:cNvSpPr>
          <a:spLocks noChangeShapeType="1"/>
        </xdr:cNvSpPr>
      </xdr:nvSpPr>
      <xdr:spPr bwMode="auto">
        <a:xfrm flipH="1">
          <a:off x="9517380" y="6918960"/>
          <a:ext cx="106680" cy="0"/>
        </a:xfrm>
        <a:prstGeom prst="line">
          <a:avLst/>
        </a:prstGeom>
        <a:noFill/>
        <a:ln w="9525">
          <a:solidFill>
            <a:srgbClr val="000000"/>
          </a:solidFill>
          <a:round/>
          <a:headEnd/>
          <a:tailEnd/>
        </a:ln>
      </xdr:spPr>
    </xdr:sp>
    <xdr:clientData/>
  </xdr:twoCellAnchor>
  <xdr:twoCellAnchor>
    <xdr:from>
      <xdr:col>21</xdr:col>
      <xdr:colOff>0</xdr:colOff>
      <xdr:row>82</xdr:row>
      <xdr:rowOff>45720</xdr:rowOff>
    </xdr:from>
    <xdr:to>
      <xdr:col>21</xdr:col>
      <xdr:colOff>449580</xdr:colOff>
      <xdr:row>114</xdr:row>
      <xdr:rowOff>38100</xdr:rowOff>
    </xdr:to>
    <xdr:grpSp>
      <xdr:nvGrpSpPr>
        <xdr:cNvPr id="1608" name="Group 1610"/>
        <xdr:cNvGrpSpPr>
          <a:grpSpLocks/>
        </xdr:cNvGrpSpPr>
      </xdr:nvGrpSpPr>
      <xdr:grpSpPr bwMode="auto">
        <a:xfrm flipH="1">
          <a:off x="10896600" y="7543800"/>
          <a:ext cx="449580" cy="2918460"/>
          <a:chOff x="256" y="29"/>
          <a:chExt cx="60" cy="46"/>
        </a:xfrm>
      </xdr:grpSpPr>
      <xdr:sp macro="" textlink="">
        <xdr:nvSpPr>
          <xdr:cNvPr id="1609" name="Freeform 1611"/>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610" name="Line 161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21</xdr:col>
      <xdr:colOff>0</xdr:colOff>
      <xdr:row>16</xdr:row>
      <xdr:rowOff>45720</xdr:rowOff>
    </xdr:from>
    <xdr:to>
      <xdr:col>21</xdr:col>
      <xdr:colOff>449580</xdr:colOff>
      <xdr:row>48</xdr:row>
      <xdr:rowOff>38100</xdr:rowOff>
    </xdr:to>
    <xdr:grpSp>
      <xdr:nvGrpSpPr>
        <xdr:cNvPr id="1611" name="Group 1613"/>
        <xdr:cNvGrpSpPr>
          <a:grpSpLocks/>
        </xdr:cNvGrpSpPr>
      </xdr:nvGrpSpPr>
      <xdr:grpSpPr bwMode="auto">
        <a:xfrm flipH="1">
          <a:off x="10896600" y="1508760"/>
          <a:ext cx="449580" cy="2918460"/>
          <a:chOff x="256" y="29"/>
          <a:chExt cx="60" cy="46"/>
        </a:xfrm>
      </xdr:grpSpPr>
      <xdr:sp macro="" textlink="">
        <xdr:nvSpPr>
          <xdr:cNvPr id="1612" name="Freeform 1614"/>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613" name="Line 161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106</xdr:row>
      <xdr:rowOff>45720</xdr:rowOff>
    </xdr:from>
    <xdr:to>
      <xdr:col>24</xdr:col>
      <xdr:colOff>449580</xdr:colOff>
      <xdr:row>122</xdr:row>
      <xdr:rowOff>38100</xdr:rowOff>
    </xdr:to>
    <xdr:grpSp>
      <xdr:nvGrpSpPr>
        <xdr:cNvPr id="1614" name="Group 1616"/>
        <xdr:cNvGrpSpPr>
          <a:grpSpLocks/>
        </xdr:cNvGrpSpPr>
      </xdr:nvGrpSpPr>
      <xdr:grpSpPr bwMode="auto">
        <a:xfrm flipH="1">
          <a:off x="12268200" y="9738360"/>
          <a:ext cx="449580" cy="1455420"/>
          <a:chOff x="256" y="29"/>
          <a:chExt cx="60" cy="46"/>
        </a:xfrm>
      </xdr:grpSpPr>
      <xdr:sp macro="" textlink="">
        <xdr:nvSpPr>
          <xdr:cNvPr id="1615" name="Freeform 1617"/>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616" name="Line 161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74</xdr:row>
      <xdr:rowOff>45720</xdr:rowOff>
    </xdr:from>
    <xdr:to>
      <xdr:col>24</xdr:col>
      <xdr:colOff>449580</xdr:colOff>
      <xdr:row>90</xdr:row>
      <xdr:rowOff>38100</xdr:rowOff>
    </xdr:to>
    <xdr:grpSp>
      <xdr:nvGrpSpPr>
        <xdr:cNvPr id="1617" name="Group 1619"/>
        <xdr:cNvGrpSpPr>
          <a:grpSpLocks/>
        </xdr:cNvGrpSpPr>
      </xdr:nvGrpSpPr>
      <xdr:grpSpPr bwMode="auto">
        <a:xfrm flipH="1">
          <a:off x="12268200" y="6812280"/>
          <a:ext cx="449580" cy="1455420"/>
          <a:chOff x="256" y="29"/>
          <a:chExt cx="60" cy="46"/>
        </a:xfrm>
      </xdr:grpSpPr>
      <xdr:sp macro="" textlink="">
        <xdr:nvSpPr>
          <xdr:cNvPr id="1618" name="Freeform 1620"/>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619" name="Line 162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40</xdr:row>
      <xdr:rowOff>45720</xdr:rowOff>
    </xdr:from>
    <xdr:to>
      <xdr:col>24</xdr:col>
      <xdr:colOff>449580</xdr:colOff>
      <xdr:row>56</xdr:row>
      <xdr:rowOff>38100</xdr:rowOff>
    </xdr:to>
    <xdr:grpSp>
      <xdr:nvGrpSpPr>
        <xdr:cNvPr id="1620" name="Group 1622"/>
        <xdr:cNvGrpSpPr>
          <a:grpSpLocks/>
        </xdr:cNvGrpSpPr>
      </xdr:nvGrpSpPr>
      <xdr:grpSpPr bwMode="auto">
        <a:xfrm flipH="1">
          <a:off x="12268200" y="3703320"/>
          <a:ext cx="449580" cy="1455420"/>
          <a:chOff x="256" y="29"/>
          <a:chExt cx="60" cy="46"/>
        </a:xfrm>
      </xdr:grpSpPr>
      <xdr:sp macro="" textlink="">
        <xdr:nvSpPr>
          <xdr:cNvPr id="1621" name="Freeform 1623"/>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622" name="Line 162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8</xdr:row>
      <xdr:rowOff>45720</xdr:rowOff>
    </xdr:from>
    <xdr:to>
      <xdr:col>24</xdr:col>
      <xdr:colOff>449580</xdr:colOff>
      <xdr:row>24</xdr:row>
      <xdr:rowOff>38100</xdr:rowOff>
    </xdr:to>
    <xdr:grpSp>
      <xdr:nvGrpSpPr>
        <xdr:cNvPr id="1623" name="Group 1625"/>
        <xdr:cNvGrpSpPr>
          <a:grpSpLocks/>
        </xdr:cNvGrpSpPr>
      </xdr:nvGrpSpPr>
      <xdr:grpSpPr bwMode="auto">
        <a:xfrm flipH="1">
          <a:off x="12268200" y="777240"/>
          <a:ext cx="449580" cy="1455420"/>
          <a:chOff x="256" y="29"/>
          <a:chExt cx="60" cy="46"/>
        </a:xfrm>
      </xdr:grpSpPr>
      <xdr:sp macro="" textlink="">
        <xdr:nvSpPr>
          <xdr:cNvPr id="1624" name="Freeform 1626"/>
          <xdr:cNvSpPr>
            <a:spLocks/>
          </xdr:cNvSpPr>
        </xdr:nvSpPr>
        <xdr:spPr bwMode="auto">
          <a:xfrm>
            <a:off x="256" y="29"/>
            <a:ext cx="46" cy="46"/>
          </a:xfrm>
          <a:custGeom>
            <a:avLst/>
            <a:gdLst>
              <a:gd name="T0" fmla="*/ 0 w 64"/>
              <a:gd name="T1" fmla="*/ 0 h 91"/>
              <a:gd name="T2" fmla="*/ 24 w 64"/>
              <a:gd name="T3" fmla="*/ 0 h 91"/>
              <a:gd name="T4" fmla="*/ 24 w 64"/>
              <a:gd name="T5" fmla="*/ 12 h 91"/>
              <a:gd name="T6" fmla="*/ 0 w 64"/>
              <a:gd name="T7" fmla="*/ 12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625" name="Line 162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4</xdr:row>
      <xdr:rowOff>60960</xdr:rowOff>
    </xdr:from>
    <xdr:to>
      <xdr:col>6</xdr:col>
      <xdr:colOff>449580</xdr:colOff>
      <xdr:row>12</xdr:row>
      <xdr:rowOff>38100</xdr:rowOff>
    </xdr:to>
    <xdr:grpSp>
      <xdr:nvGrpSpPr>
        <xdr:cNvPr id="1626" name="Group 1625"/>
        <xdr:cNvGrpSpPr>
          <a:grpSpLocks/>
        </xdr:cNvGrpSpPr>
      </xdr:nvGrpSpPr>
      <xdr:grpSpPr bwMode="auto">
        <a:xfrm>
          <a:off x="4038600" y="426720"/>
          <a:ext cx="449580" cy="708660"/>
          <a:chOff x="256" y="29"/>
          <a:chExt cx="60" cy="46"/>
        </a:xfrm>
      </xdr:grpSpPr>
      <xdr:sp macro="" textlink="">
        <xdr:nvSpPr>
          <xdr:cNvPr id="1627" name="Freeform 1626"/>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628" name="Line 2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20</xdr:row>
      <xdr:rowOff>60960</xdr:rowOff>
    </xdr:from>
    <xdr:to>
      <xdr:col>6</xdr:col>
      <xdr:colOff>449580</xdr:colOff>
      <xdr:row>28</xdr:row>
      <xdr:rowOff>38100</xdr:rowOff>
    </xdr:to>
    <xdr:grpSp>
      <xdr:nvGrpSpPr>
        <xdr:cNvPr id="1629" name="Group 1628"/>
        <xdr:cNvGrpSpPr>
          <a:grpSpLocks/>
        </xdr:cNvGrpSpPr>
      </xdr:nvGrpSpPr>
      <xdr:grpSpPr bwMode="auto">
        <a:xfrm>
          <a:off x="4038600" y="1889760"/>
          <a:ext cx="449580" cy="708660"/>
          <a:chOff x="256" y="29"/>
          <a:chExt cx="60" cy="46"/>
        </a:xfrm>
      </xdr:grpSpPr>
      <xdr:sp macro="" textlink="">
        <xdr:nvSpPr>
          <xdr:cNvPr id="1630" name="Freeform 1629"/>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631" name="Line 3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36</xdr:row>
      <xdr:rowOff>60960</xdr:rowOff>
    </xdr:from>
    <xdr:to>
      <xdr:col>6</xdr:col>
      <xdr:colOff>449580</xdr:colOff>
      <xdr:row>44</xdr:row>
      <xdr:rowOff>38100</xdr:rowOff>
    </xdr:to>
    <xdr:grpSp>
      <xdr:nvGrpSpPr>
        <xdr:cNvPr id="1632" name="Group 1631"/>
        <xdr:cNvGrpSpPr>
          <a:grpSpLocks/>
        </xdr:cNvGrpSpPr>
      </xdr:nvGrpSpPr>
      <xdr:grpSpPr bwMode="auto">
        <a:xfrm>
          <a:off x="4038600" y="3352800"/>
          <a:ext cx="449580" cy="708660"/>
          <a:chOff x="256" y="29"/>
          <a:chExt cx="60" cy="46"/>
        </a:xfrm>
      </xdr:grpSpPr>
      <xdr:sp macro="" textlink="">
        <xdr:nvSpPr>
          <xdr:cNvPr id="1633" name="Freeform 1632"/>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634" name="Line 3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52</xdr:row>
      <xdr:rowOff>60960</xdr:rowOff>
    </xdr:from>
    <xdr:to>
      <xdr:col>6</xdr:col>
      <xdr:colOff>449580</xdr:colOff>
      <xdr:row>60</xdr:row>
      <xdr:rowOff>38100</xdr:rowOff>
    </xdr:to>
    <xdr:grpSp>
      <xdr:nvGrpSpPr>
        <xdr:cNvPr id="1635" name="Group 1634"/>
        <xdr:cNvGrpSpPr>
          <a:grpSpLocks/>
        </xdr:cNvGrpSpPr>
      </xdr:nvGrpSpPr>
      <xdr:grpSpPr bwMode="auto">
        <a:xfrm>
          <a:off x="4038600" y="4815840"/>
          <a:ext cx="449580" cy="708660"/>
          <a:chOff x="256" y="29"/>
          <a:chExt cx="60" cy="46"/>
        </a:xfrm>
      </xdr:grpSpPr>
      <xdr:sp macro="" textlink="">
        <xdr:nvSpPr>
          <xdr:cNvPr id="1636" name="Freeform 1635"/>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637" name="Line 3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8</xdr:row>
      <xdr:rowOff>45720</xdr:rowOff>
    </xdr:from>
    <xdr:to>
      <xdr:col>9</xdr:col>
      <xdr:colOff>449580</xdr:colOff>
      <xdr:row>24</xdr:row>
      <xdr:rowOff>38100</xdr:rowOff>
    </xdr:to>
    <xdr:grpSp>
      <xdr:nvGrpSpPr>
        <xdr:cNvPr id="1638" name="Group 1637"/>
        <xdr:cNvGrpSpPr>
          <a:grpSpLocks/>
        </xdr:cNvGrpSpPr>
      </xdr:nvGrpSpPr>
      <xdr:grpSpPr bwMode="auto">
        <a:xfrm>
          <a:off x="5410200" y="777240"/>
          <a:ext cx="449580" cy="1455420"/>
          <a:chOff x="256" y="29"/>
          <a:chExt cx="60" cy="46"/>
        </a:xfrm>
      </xdr:grpSpPr>
      <xdr:sp macro="" textlink="">
        <xdr:nvSpPr>
          <xdr:cNvPr id="1639" name="Freeform 1638"/>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640" name="Line 3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40</xdr:row>
      <xdr:rowOff>45720</xdr:rowOff>
    </xdr:from>
    <xdr:to>
      <xdr:col>9</xdr:col>
      <xdr:colOff>449580</xdr:colOff>
      <xdr:row>56</xdr:row>
      <xdr:rowOff>38100</xdr:rowOff>
    </xdr:to>
    <xdr:grpSp>
      <xdr:nvGrpSpPr>
        <xdr:cNvPr id="1641" name="Group 1640"/>
        <xdr:cNvGrpSpPr>
          <a:grpSpLocks/>
        </xdr:cNvGrpSpPr>
      </xdr:nvGrpSpPr>
      <xdr:grpSpPr bwMode="auto">
        <a:xfrm>
          <a:off x="5410200" y="3703320"/>
          <a:ext cx="449580" cy="1455420"/>
          <a:chOff x="256" y="29"/>
          <a:chExt cx="60" cy="46"/>
        </a:xfrm>
      </xdr:grpSpPr>
      <xdr:sp macro="" textlink="">
        <xdr:nvSpPr>
          <xdr:cNvPr id="1642" name="Freeform 1641"/>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643" name="Line 4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16</xdr:row>
      <xdr:rowOff>45720</xdr:rowOff>
    </xdr:from>
    <xdr:to>
      <xdr:col>12</xdr:col>
      <xdr:colOff>449580</xdr:colOff>
      <xdr:row>48</xdr:row>
      <xdr:rowOff>38100</xdr:rowOff>
    </xdr:to>
    <xdr:grpSp>
      <xdr:nvGrpSpPr>
        <xdr:cNvPr id="1644" name="Group 1643"/>
        <xdr:cNvGrpSpPr>
          <a:grpSpLocks/>
        </xdr:cNvGrpSpPr>
      </xdr:nvGrpSpPr>
      <xdr:grpSpPr bwMode="auto">
        <a:xfrm>
          <a:off x="6781800" y="1508760"/>
          <a:ext cx="449580" cy="2918460"/>
          <a:chOff x="256" y="29"/>
          <a:chExt cx="60" cy="46"/>
        </a:xfrm>
      </xdr:grpSpPr>
      <xdr:sp macro="" textlink="">
        <xdr:nvSpPr>
          <xdr:cNvPr id="1645" name="Freeform 1644"/>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646" name="Line 4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70</xdr:row>
      <xdr:rowOff>60960</xdr:rowOff>
    </xdr:from>
    <xdr:to>
      <xdr:col>6</xdr:col>
      <xdr:colOff>449580</xdr:colOff>
      <xdr:row>78</xdr:row>
      <xdr:rowOff>38100</xdr:rowOff>
    </xdr:to>
    <xdr:grpSp>
      <xdr:nvGrpSpPr>
        <xdr:cNvPr id="1647" name="Group 1646"/>
        <xdr:cNvGrpSpPr>
          <a:grpSpLocks/>
        </xdr:cNvGrpSpPr>
      </xdr:nvGrpSpPr>
      <xdr:grpSpPr bwMode="auto">
        <a:xfrm>
          <a:off x="4038600" y="6461760"/>
          <a:ext cx="449580" cy="708660"/>
          <a:chOff x="256" y="29"/>
          <a:chExt cx="60" cy="46"/>
        </a:xfrm>
      </xdr:grpSpPr>
      <xdr:sp macro="" textlink="">
        <xdr:nvSpPr>
          <xdr:cNvPr id="1648" name="Freeform 1647"/>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649" name="Line 7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86</xdr:row>
      <xdr:rowOff>60960</xdr:rowOff>
    </xdr:from>
    <xdr:to>
      <xdr:col>6</xdr:col>
      <xdr:colOff>449580</xdr:colOff>
      <xdr:row>94</xdr:row>
      <xdr:rowOff>38100</xdr:rowOff>
    </xdr:to>
    <xdr:grpSp>
      <xdr:nvGrpSpPr>
        <xdr:cNvPr id="1650" name="Group 1649"/>
        <xdr:cNvGrpSpPr>
          <a:grpSpLocks/>
        </xdr:cNvGrpSpPr>
      </xdr:nvGrpSpPr>
      <xdr:grpSpPr bwMode="auto">
        <a:xfrm>
          <a:off x="4038600" y="7924800"/>
          <a:ext cx="449580" cy="708660"/>
          <a:chOff x="256" y="29"/>
          <a:chExt cx="60" cy="46"/>
        </a:xfrm>
      </xdr:grpSpPr>
      <xdr:sp macro="" textlink="">
        <xdr:nvSpPr>
          <xdr:cNvPr id="1651" name="Freeform 1650"/>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652" name="Line 7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102</xdr:row>
      <xdr:rowOff>60960</xdr:rowOff>
    </xdr:from>
    <xdr:to>
      <xdr:col>6</xdr:col>
      <xdr:colOff>449580</xdr:colOff>
      <xdr:row>110</xdr:row>
      <xdr:rowOff>38100</xdr:rowOff>
    </xdr:to>
    <xdr:grpSp>
      <xdr:nvGrpSpPr>
        <xdr:cNvPr id="1653" name="Group 1652"/>
        <xdr:cNvGrpSpPr>
          <a:grpSpLocks/>
        </xdr:cNvGrpSpPr>
      </xdr:nvGrpSpPr>
      <xdr:grpSpPr bwMode="auto">
        <a:xfrm>
          <a:off x="4038600" y="9387840"/>
          <a:ext cx="449580" cy="708660"/>
          <a:chOff x="256" y="29"/>
          <a:chExt cx="60" cy="46"/>
        </a:xfrm>
      </xdr:grpSpPr>
      <xdr:sp macro="" textlink="">
        <xdr:nvSpPr>
          <xdr:cNvPr id="1654" name="Freeform 1653"/>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655" name="Line 7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118</xdr:row>
      <xdr:rowOff>60960</xdr:rowOff>
    </xdr:from>
    <xdr:to>
      <xdr:col>6</xdr:col>
      <xdr:colOff>449580</xdr:colOff>
      <xdr:row>126</xdr:row>
      <xdr:rowOff>38100</xdr:rowOff>
    </xdr:to>
    <xdr:grpSp>
      <xdr:nvGrpSpPr>
        <xdr:cNvPr id="1656" name="Group 1655"/>
        <xdr:cNvGrpSpPr>
          <a:grpSpLocks/>
        </xdr:cNvGrpSpPr>
      </xdr:nvGrpSpPr>
      <xdr:grpSpPr bwMode="auto">
        <a:xfrm>
          <a:off x="4038600" y="10850880"/>
          <a:ext cx="449580" cy="708660"/>
          <a:chOff x="256" y="29"/>
          <a:chExt cx="60" cy="46"/>
        </a:xfrm>
      </xdr:grpSpPr>
      <xdr:sp macro="" textlink="">
        <xdr:nvSpPr>
          <xdr:cNvPr id="1657" name="Freeform 1656"/>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658" name="Line 8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74</xdr:row>
      <xdr:rowOff>45720</xdr:rowOff>
    </xdr:from>
    <xdr:to>
      <xdr:col>9</xdr:col>
      <xdr:colOff>449580</xdr:colOff>
      <xdr:row>90</xdr:row>
      <xdr:rowOff>38100</xdr:rowOff>
    </xdr:to>
    <xdr:grpSp>
      <xdr:nvGrpSpPr>
        <xdr:cNvPr id="1659" name="Group 1658"/>
        <xdr:cNvGrpSpPr>
          <a:grpSpLocks/>
        </xdr:cNvGrpSpPr>
      </xdr:nvGrpSpPr>
      <xdr:grpSpPr bwMode="auto">
        <a:xfrm>
          <a:off x="5410200" y="6812280"/>
          <a:ext cx="449580" cy="1455420"/>
          <a:chOff x="256" y="29"/>
          <a:chExt cx="60" cy="46"/>
        </a:xfrm>
      </xdr:grpSpPr>
      <xdr:sp macro="" textlink="">
        <xdr:nvSpPr>
          <xdr:cNvPr id="1660" name="Freeform 1659"/>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661" name="Line 8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106</xdr:row>
      <xdr:rowOff>45720</xdr:rowOff>
    </xdr:from>
    <xdr:to>
      <xdr:col>9</xdr:col>
      <xdr:colOff>449580</xdr:colOff>
      <xdr:row>122</xdr:row>
      <xdr:rowOff>38100</xdr:rowOff>
    </xdr:to>
    <xdr:grpSp>
      <xdr:nvGrpSpPr>
        <xdr:cNvPr id="1662" name="Group 1661"/>
        <xdr:cNvGrpSpPr>
          <a:grpSpLocks/>
        </xdr:cNvGrpSpPr>
      </xdr:nvGrpSpPr>
      <xdr:grpSpPr bwMode="auto">
        <a:xfrm>
          <a:off x="5410200" y="9738360"/>
          <a:ext cx="449580" cy="1455420"/>
          <a:chOff x="256" y="29"/>
          <a:chExt cx="60" cy="46"/>
        </a:xfrm>
      </xdr:grpSpPr>
      <xdr:sp macro="" textlink="">
        <xdr:nvSpPr>
          <xdr:cNvPr id="1663" name="Freeform 1662"/>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664" name="Line 8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82</xdr:row>
      <xdr:rowOff>45720</xdr:rowOff>
    </xdr:from>
    <xdr:to>
      <xdr:col>12</xdr:col>
      <xdr:colOff>449580</xdr:colOff>
      <xdr:row>114</xdr:row>
      <xdr:rowOff>38100</xdr:rowOff>
    </xdr:to>
    <xdr:grpSp>
      <xdr:nvGrpSpPr>
        <xdr:cNvPr id="1665" name="Group 1664"/>
        <xdr:cNvGrpSpPr>
          <a:grpSpLocks/>
        </xdr:cNvGrpSpPr>
      </xdr:nvGrpSpPr>
      <xdr:grpSpPr bwMode="auto">
        <a:xfrm>
          <a:off x="6781800" y="7543800"/>
          <a:ext cx="449580" cy="2918460"/>
          <a:chOff x="256" y="29"/>
          <a:chExt cx="60" cy="46"/>
        </a:xfrm>
      </xdr:grpSpPr>
      <xdr:sp macro="" textlink="">
        <xdr:nvSpPr>
          <xdr:cNvPr id="1666" name="Freeform 1665"/>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667" name="Line 9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15</xdr:col>
      <xdr:colOff>0</xdr:colOff>
      <xdr:row>32</xdr:row>
      <xdr:rowOff>45720</xdr:rowOff>
    </xdr:from>
    <xdr:to>
      <xdr:col>15</xdr:col>
      <xdr:colOff>342900</xdr:colOff>
      <xdr:row>98</xdr:row>
      <xdr:rowOff>45720</xdr:rowOff>
    </xdr:to>
    <xdr:sp macro="" textlink="">
      <xdr:nvSpPr>
        <xdr:cNvPr id="1668" name="Freeform 1667"/>
        <xdr:cNvSpPr>
          <a:spLocks/>
        </xdr:cNvSpPr>
      </xdr:nvSpPr>
      <xdr:spPr bwMode="auto">
        <a:xfrm>
          <a:off x="8145780" y="2727960"/>
          <a:ext cx="342900" cy="5532120"/>
        </a:xfrm>
        <a:custGeom>
          <a:avLst/>
          <a:gdLst>
            <a:gd name="T0" fmla="*/ 0 w 64"/>
            <a:gd name="T1" fmla="*/ 0 h 91"/>
            <a:gd name="T2" fmla="*/ 1837193700 w 64"/>
            <a:gd name="T3" fmla="*/ 0 h 91"/>
            <a:gd name="T4" fmla="*/ 1837193700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15</xdr:col>
      <xdr:colOff>342900</xdr:colOff>
      <xdr:row>48</xdr:row>
      <xdr:rowOff>45720</xdr:rowOff>
    </xdr:from>
    <xdr:to>
      <xdr:col>15</xdr:col>
      <xdr:colOff>449580</xdr:colOff>
      <xdr:row>48</xdr:row>
      <xdr:rowOff>45720</xdr:rowOff>
    </xdr:to>
    <xdr:sp macro="" textlink="">
      <xdr:nvSpPr>
        <xdr:cNvPr id="1669" name="Line 92"/>
        <xdr:cNvSpPr>
          <a:spLocks noChangeShapeType="1"/>
        </xdr:cNvSpPr>
      </xdr:nvSpPr>
      <xdr:spPr bwMode="auto">
        <a:xfrm flipH="1">
          <a:off x="8488680" y="4069080"/>
          <a:ext cx="106680" cy="0"/>
        </a:xfrm>
        <a:prstGeom prst="line">
          <a:avLst/>
        </a:prstGeom>
        <a:noFill/>
        <a:ln w="9525">
          <a:solidFill>
            <a:srgbClr val="000000"/>
          </a:solidFill>
          <a:round/>
          <a:headEnd/>
          <a:tailEnd/>
        </a:ln>
      </xdr:spPr>
    </xdr:sp>
    <xdr:clientData/>
  </xdr:twoCellAnchor>
  <xdr:twoCellAnchor>
    <xdr:from>
      <xdr:col>17</xdr:col>
      <xdr:colOff>0</xdr:colOff>
      <xdr:row>49</xdr:row>
      <xdr:rowOff>83820</xdr:rowOff>
    </xdr:from>
    <xdr:to>
      <xdr:col>17</xdr:col>
      <xdr:colOff>0</xdr:colOff>
      <xdr:row>63</xdr:row>
      <xdr:rowOff>0</xdr:rowOff>
    </xdr:to>
    <xdr:sp macro="" textlink="">
      <xdr:nvSpPr>
        <xdr:cNvPr id="1670" name="Line 93"/>
        <xdr:cNvSpPr>
          <a:spLocks noChangeShapeType="1"/>
        </xdr:cNvSpPr>
      </xdr:nvSpPr>
      <xdr:spPr bwMode="auto">
        <a:xfrm>
          <a:off x="9060180" y="4191000"/>
          <a:ext cx="0" cy="1089660"/>
        </a:xfrm>
        <a:prstGeom prst="line">
          <a:avLst/>
        </a:prstGeom>
        <a:noFill/>
        <a:ln w="9525">
          <a:solidFill>
            <a:srgbClr val="000000"/>
          </a:solidFill>
          <a:round/>
          <a:headEnd/>
          <a:tailEnd/>
        </a:ln>
      </xdr:spPr>
    </xdr:sp>
    <xdr:clientData/>
  </xdr:twoCellAnchor>
  <xdr:twoCellAnchor>
    <xdr:from>
      <xdr:col>17</xdr:col>
      <xdr:colOff>0</xdr:colOff>
      <xdr:row>67</xdr:row>
      <xdr:rowOff>83820</xdr:rowOff>
    </xdr:from>
    <xdr:to>
      <xdr:col>17</xdr:col>
      <xdr:colOff>0</xdr:colOff>
      <xdr:row>81</xdr:row>
      <xdr:rowOff>0</xdr:rowOff>
    </xdr:to>
    <xdr:sp macro="" textlink="">
      <xdr:nvSpPr>
        <xdr:cNvPr id="1671" name="Line 94"/>
        <xdr:cNvSpPr>
          <a:spLocks noChangeShapeType="1"/>
        </xdr:cNvSpPr>
      </xdr:nvSpPr>
      <xdr:spPr bwMode="auto">
        <a:xfrm>
          <a:off x="9060180" y="5699760"/>
          <a:ext cx="0" cy="1089660"/>
        </a:xfrm>
        <a:prstGeom prst="line">
          <a:avLst/>
        </a:prstGeom>
        <a:noFill/>
        <a:ln w="9525">
          <a:solidFill>
            <a:srgbClr val="000000"/>
          </a:solidFill>
          <a:round/>
          <a:headEnd/>
          <a:tailEnd/>
        </a:ln>
      </xdr:spPr>
    </xdr:sp>
    <xdr:clientData/>
  </xdr:twoCellAnchor>
  <xdr:twoCellAnchor>
    <xdr:from>
      <xdr:col>18</xdr:col>
      <xdr:colOff>106680</xdr:colOff>
      <xdr:row>32</xdr:row>
      <xdr:rowOff>45720</xdr:rowOff>
    </xdr:from>
    <xdr:to>
      <xdr:col>18</xdr:col>
      <xdr:colOff>449580</xdr:colOff>
      <xdr:row>98</xdr:row>
      <xdr:rowOff>45720</xdr:rowOff>
    </xdr:to>
    <xdr:sp macro="" textlink="">
      <xdr:nvSpPr>
        <xdr:cNvPr id="1672" name="Freeform 1671"/>
        <xdr:cNvSpPr>
          <a:spLocks/>
        </xdr:cNvSpPr>
      </xdr:nvSpPr>
      <xdr:spPr bwMode="auto">
        <a:xfrm flipH="1">
          <a:off x="9624060" y="2727960"/>
          <a:ext cx="342900" cy="5532120"/>
        </a:xfrm>
        <a:custGeom>
          <a:avLst/>
          <a:gdLst>
            <a:gd name="T0" fmla="*/ 0 w 64"/>
            <a:gd name="T1" fmla="*/ 0 h 91"/>
            <a:gd name="T2" fmla="*/ 1837193700 w 64"/>
            <a:gd name="T3" fmla="*/ 0 h 91"/>
            <a:gd name="T4" fmla="*/ 1837193700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18</xdr:col>
      <xdr:colOff>0</xdr:colOff>
      <xdr:row>82</xdr:row>
      <xdr:rowOff>45720</xdr:rowOff>
    </xdr:from>
    <xdr:to>
      <xdr:col>18</xdr:col>
      <xdr:colOff>106680</xdr:colOff>
      <xdr:row>82</xdr:row>
      <xdr:rowOff>45720</xdr:rowOff>
    </xdr:to>
    <xdr:sp macro="" textlink="">
      <xdr:nvSpPr>
        <xdr:cNvPr id="1673" name="Line 96"/>
        <xdr:cNvSpPr>
          <a:spLocks noChangeShapeType="1"/>
        </xdr:cNvSpPr>
      </xdr:nvSpPr>
      <xdr:spPr bwMode="auto">
        <a:xfrm flipH="1">
          <a:off x="9517380" y="6918960"/>
          <a:ext cx="106680" cy="0"/>
        </a:xfrm>
        <a:prstGeom prst="line">
          <a:avLst/>
        </a:prstGeom>
        <a:noFill/>
        <a:ln w="9525">
          <a:solidFill>
            <a:srgbClr val="000000"/>
          </a:solidFill>
          <a:round/>
          <a:headEnd/>
          <a:tailEnd/>
        </a:ln>
      </xdr:spPr>
    </xdr:sp>
    <xdr:clientData/>
  </xdr:twoCellAnchor>
  <xdr:twoCellAnchor>
    <xdr:from>
      <xdr:col>21</xdr:col>
      <xdr:colOff>0</xdr:colOff>
      <xdr:row>82</xdr:row>
      <xdr:rowOff>45720</xdr:rowOff>
    </xdr:from>
    <xdr:to>
      <xdr:col>21</xdr:col>
      <xdr:colOff>449580</xdr:colOff>
      <xdr:row>114</xdr:row>
      <xdr:rowOff>38100</xdr:rowOff>
    </xdr:to>
    <xdr:grpSp>
      <xdr:nvGrpSpPr>
        <xdr:cNvPr id="1674" name="Group 1673"/>
        <xdr:cNvGrpSpPr>
          <a:grpSpLocks/>
        </xdr:cNvGrpSpPr>
      </xdr:nvGrpSpPr>
      <xdr:grpSpPr bwMode="auto">
        <a:xfrm flipH="1">
          <a:off x="10896600" y="7543800"/>
          <a:ext cx="449580" cy="2918460"/>
          <a:chOff x="256" y="29"/>
          <a:chExt cx="60" cy="46"/>
        </a:xfrm>
      </xdr:grpSpPr>
      <xdr:sp macro="" textlink="">
        <xdr:nvSpPr>
          <xdr:cNvPr id="1675" name="Freeform 1674"/>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676" name="Line 9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21</xdr:col>
      <xdr:colOff>0</xdr:colOff>
      <xdr:row>16</xdr:row>
      <xdr:rowOff>45720</xdr:rowOff>
    </xdr:from>
    <xdr:to>
      <xdr:col>21</xdr:col>
      <xdr:colOff>449580</xdr:colOff>
      <xdr:row>48</xdr:row>
      <xdr:rowOff>38100</xdr:rowOff>
    </xdr:to>
    <xdr:grpSp>
      <xdr:nvGrpSpPr>
        <xdr:cNvPr id="1677" name="Group 1676"/>
        <xdr:cNvGrpSpPr>
          <a:grpSpLocks/>
        </xdr:cNvGrpSpPr>
      </xdr:nvGrpSpPr>
      <xdr:grpSpPr bwMode="auto">
        <a:xfrm flipH="1">
          <a:off x="10896600" y="1508760"/>
          <a:ext cx="449580" cy="2918460"/>
          <a:chOff x="256" y="29"/>
          <a:chExt cx="60" cy="46"/>
        </a:xfrm>
      </xdr:grpSpPr>
      <xdr:sp macro="" textlink="">
        <xdr:nvSpPr>
          <xdr:cNvPr id="1678" name="Freeform 1677"/>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679" name="Line 10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106</xdr:row>
      <xdr:rowOff>45720</xdr:rowOff>
    </xdr:from>
    <xdr:to>
      <xdr:col>24</xdr:col>
      <xdr:colOff>449580</xdr:colOff>
      <xdr:row>122</xdr:row>
      <xdr:rowOff>38100</xdr:rowOff>
    </xdr:to>
    <xdr:grpSp>
      <xdr:nvGrpSpPr>
        <xdr:cNvPr id="1680" name="Group 1679"/>
        <xdr:cNvGrpSpPr>
          <a:grpSpLocks/>
        </xdr:cNvGrpSpPr>
      </xdr:nvGrpSpPr>
      <xdr:grpSpPr bwMode="auto">
        <a:xfrm flipH="1">
          <a:off x="12268200" y="9738360"/>
          <a:ext cx="449580" cy="1455420"/>
          <a:chOff x="256" y="29"/>
          <a:chExt cx="60" cy="46"/>
        </a:xfrm>
      </xdr:grpSpPr>
      <xdr:sp macro="" textlink="">
        <xdr:nvSpPr>
          <xdr:cNvPr id="1681" name="Freeform 1680"/>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682" name="Line 10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74</xdr:row>
      <xdr:rowOff>45720</xdr:rowOff>
    </xdr:from>
    <xdr:to>
      <xdr:col>24</xdr:col>
      <xdr:colOff>449580</xdr:colOff>
      <xdr:row>90</xdr:row>
      <xdr:rowOff>38100</xdr:rowOff>
    </xdr:to>
    <xdr:grpSp>
      <xdr:nvGrpSpPr>
        <xdr:cNvPr id="1683" name="Group 1682"/>
        <xdr:cNvGrpSpPr>
          <a:grpSpLocks/>
        </xdr:cNvGrpSpPr>
      </xdr:nvGrpSpPr>
      <xdr:grpSpPr bwMode="auto">
        <a:xfrm flipH="1">
          <a:off x="12268200" y="6812280"/>
          <a:ext cx="449580" cy="1455420"/>
          <a:chOff x="256" y="29"/>
          <a:chExt cx="60" cy="46"/>
        </a:xfrm>
      </xdr:grpSpPr>
      <xdr:sp macro="" textlink="">
        <xdr:nvSpPr>
          <xdr:cNvPr id="1684" name="Freeform 1683"/>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685" name="Line 10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40</xdr:row>
      <xdr:rowOff>45720</xdr:rowOff>
    </xdr:from>
    <xdr:to>
      <xdr:col>24</xdr:col>
      <xdr:colOff>449580</xdr:colOff>
      <xdr:row>56</xdr:row>
      <xdr:rowOff>38100</xdr:rowOff>
    </xdr:to>
    <xdr:grpSp>
      <xdr:nvGrpSpPr>
        <xdr:cNvPr id="1686" name="Group 1685"/>
        <xdr:cNvGrpSpPr>
          <a:grpSpLocks/>
        </xdr:cNvGrpSpPr>
      </xdr:nvGrpSpPr>
      <xdr:grpSpPr bwMode="auto">
        <a:xfrm flipH="1">
          <a:off x="12268200" y="3703320"/>
          <a:ext cx="449580" cy="1455420"/>
          <a:chOff x="256" y="29"/>
          <a:chExt cx="60" cy="46"/>
        </a:xfrm>
      </xdr:grpSpPr>
      <xdr:sp macro="" textlink="">
        <xdr:nvSpPr>
          <xdr:cNvPr id="1687" name="Freeform 1686"/>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688" name="Line 11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8</xdr:row>
      <xdr:rowOff>45720</xdr:rowOff>
    </xdr:from>
    <xdr:to>
      <xdr:col>24</xdr:col>
      <xdr:colOff>449580</xdr:colOff>
      <xdr:row>24</xdr:row>
      <xdr:rowOff>38100</xdr:rowOff>
    </xdr:to>
    <xdr:grpSp>
      <xdr:nvGrpSpPr>
        <xdr:cNvPr id="1689" name="Group 1688"/>
        <xdr:cNvGrpSpPr>
          <a:grpSpLocks/>
        </xdr:cNvGrpSpPr>
      </xdr:nvGrpSpPr>
      <xdr:grpSpPr bwMode="auto">
        <a:xfrm flipH="1">
          <a:off x="12268200" y="777240"/>
          <a:ext cx="449580" cy="1455420"/>
          <a:chOff x="256" y="29"/>
          <a:chExt cx="60" cy="46"/>
        </a:xfrm>
      </xdr:grpSpPr>
      <xdr:sp macro="" textlink="">
        <xdr:nvSpPr>
          <xdr:cNvPr id="1690" name="Freeform 1689"/>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691" name="Line 11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118</xdr:row>
      <xdr:rowOff>60960</xdr:rowOff>
    </xdr:from>
    <xdr:to>
      <xdr:col>27</xdr:col>
      <xdr:colOff>449580</xdr:colOff>
      <xdr:row>126</xdr:row>
      <xdr:rowOff>38100</xdr:rowOff>
    </xdr:to>
    <xdr:grpSp>
      <xdr:nvGrpSpPr>
        <xdr:cNvPr id="1692" name="Group 1691"/>
        <xdr:cNvGrpSpPr>
          <a:grpSpLocks/>
        </xdr:cNvGrpSpPr>
      </xdr:nvGrpSpPr>
      <xdr:grpSpPr bwMode="auto">
        <a:xfrm flipH="1">
          <a:off x="13639800" y="10850880"/>
          <a:ext cx="449580" cy="708660"/>
          <a:chOff x="256" y="29"/>
          <a:chExt cx="60" cy="46"/>
        </a:xfrm>
      </xdr:grpSpPr>
      <xdr:sp macro="" textlink="">
        <xdr:nvSpPr>
          <xdr:cNvPr id="1693" name="Freeform 1692"/>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694" name="Line 11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102</xdr:row>
      <xdr:rowOff>60960</xdr:rowOff>
    </xdr:from>
    <xdr:to>
      <xdr:col>27</xdr:col>
      <xdr:colOff>449580</xdr:colOff>
      <xdr:row>110</xdr:row>
      <xdr:rowOff>38100</xdr:rowOff>
    </xdr:to>
    <xdr:grpSp>
      <xdr:nvGrpSpPr>
        <xdr:cNvPr id="1695" name="Group 1694"/>
        <xdr:cNvGrpSpPr>
          <a:grpSpLocks/>
        </xdr:cNvGrpSpPr>
      </xdr:nvGrpSpPr>
      <xdr:grpSpPr bwMode="auto">
        <a:xfrm flipH="1">
          <a:off x="13639800" y="9387840"/>
          <a:ext cx="449580" cy="708660"/>
          <a:chOff x="256" y="29"/>
          <a:chExt cx="60" cy="46"/>
        </a:xfrm>
      </xdr:grpSpPr>
      <xdr:sp macro="" textlink="">
        <xdr:nvSpPr>
          <xdr:cNvPr id="1696" name="Freeform 1695"/>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697" name="Line 12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86</xdr:row>
      <xdr:rowOff>60960</xdr:rowOff>
    </xdr:from>
    <xdr:to>
      <xdr:col>27</xdr:col>
      <xdr:colOff>449580</xdr:colOff>
      <xdr:row>94</xdr:row>
      <xdr:rowOff>38100</xdr:rowOff>
    </xdr:to>
    <xdr:grpSp>
      <xdr:nvGrpSpPr>
        <xdr:cNvPr id="1698" name="Group 1697"/>
        <xdr:cNvGrpSpPr>
          <a:grpSpLocks/>
        </xdr:cNvGrpSpPr>
      </xdr:nvGrpSpPr>
      <xdr:grpSpPr bwMode="auto">
        <a:xfrm flipH="1">
          <a:off x="13639800" y="7924800"/>
          <a:ext cx="449580" cy="708660"/>
          <a:chOff x="256" y="29"/>
          <a:chExt cx="60" cy="46"/>
        </a:xfrm>
      </xdr:grpSpPr>
      <xdr:sp macro="" textlink="">
        <xdr:nvSpPr>
          <xdr:cNvPr id="1699" name="Freeform 1698"/>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700" name="Line 12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70</xdr:row>
      <xdr:rowOff>60960</xdr:rowOff>
    </xdr:from>
    <xdr:to>
      <xdr:col>27</xdr:col>
      <xdr:colOff>449580</xdr:colOff>
      <xdr:row>78</xdr:row>
      <xdr:rowOff>38100</xdr:rowOff>
    </xdr:to>
    <xdr:grpSp>
      <xdr:nvGrpSpPr>
        <xdr:cNvPr id="1701" name="Group 1700"/>
        <xdr:cNvGrpSpPr>
          <a:grpSpLocks/>
        </xdr:cNvGrpSpPr>
      </xdr:nvGrpSpPr>
      <xdr:grpSpPr bwMode="auto">
        <a:xfrm flipH="1">
          <a:off x="13639800" y="6461760"/>
          <a:ext cx="449580" cy="708660"/>
          <a:chOff x="256" y="29"/>
          <a:chExt cx="60" cy="46"/>
        </a:xfrm>
      </xdr:grpSpPr>
      <xdr:sp macro="" textlink="">
        <xdr:nvSpPr>
          <xdr:cNvPr id="1702" name="Freeform 1701"/>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703" name="Line 12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52</xdr:row>
      <xdr:rowOff>60960</xdr:rowOff>
    </xdr:from>
    <xdr:to>
      <xdr:col>27</xdr:col>
      <xdr:colOff>449580</xdr:colOff>
      <xdr:row>60</xdr:row>
      <xdr:rowOff>38100</xdr:rowOff>
    </xdr:to>
    <xdr:grpSp>
      <xdr:nvGrpSpPr>
        <xdr:cNvPr id="1704" name="Group 1703"/>
        <xdr:cNvGrpSpPr>
          <a:grpSpLocks/>
        </xdr:cNvGrpSpPr>
      </xdr:nvGrpSpPr>
      <xdr:grpSpPr bwMode="auto">
        <a:xfrm flipH="1">
          <a:off x="13639800" y="4815840"/>
          <a:ext cx="449580" cy="708660"/>
          <a:chOff x="256" y="29"/>
          <a:chExt cx="60" cy="46"/>
        </a:xfrm>
      </xdr:grpSpPr>
      <xdr:sp macro="" textlink="">
        <xdr:nvSpPr>
          <xdr:cNvPr id="1705" name="Freeform 1704"/>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706" name="Line 12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36</xdr:row>
      <xdr:rowOff>60960</xdr:rowOff>
    </xdr:from>
    <xdr:to>
      <xdr:col>27</xdr:col>
      <xdr:colOff>449580</xdr:colOff>
      <xdr:row>44</xdr:row>
      <xdr:rowOff>38100</xdr:rowOff>
    </xdr:to>
    <xdr:grpSp>
      <xdr:nvGrpSpPr>
        <xdr:cNvPr id="1707" name="Group 1706"/>
        <xdr:cNvGrpSpPr>
          <a:grpSpLocks/>
        </xdr:cNvGrpSpPr>
      </xdr:nvGrpSpPr>
      <xdr:grpSpPr bwMode="auto">
        <a:xfrm flipH="1">
          <a:off x="13639800" y="3352800"/>
          <a:ext cx="449580" cy="708660"/>
          <a:chOff x="256" y="29"/>
          <a:chExt cx="60" cy="46"/>
        </a:xfrm>
      </xdr:grpSpPr>
      <xdr:sp macro="" textlink="">
        <xdr:nvSpPr>
          <xdr:cNvPr id="1708" name="Freeform 1707"/>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709" name="Line 13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20</xdr:row>
      <xdr:rowOff>60960</xdr:rowOff>
    </xdr:from>
    <xdr:to>
      <xdr:col>27</xdr:col>
      <xdr:colOff>449580</xdr:colOff>
      <xdr:row>28</xdr:row>
      <xdr:rowOff>38100</xdr:rowOff>
    </xdr:to>
    <xdr:grpSp>
      <xdr:nvGrpSpPr>
        <xdr:cNvPr id="1710" name="Group 1709"/>
        <xdr:cNvGrpSpPr>
          <a:grpSpLocks/>
        </xdr:cNvGrpSpPr>
      </xdr:nvGrpSpPr>
      <xdr:grpSpPr bwMode="auto">
        <a:xfrm flipH="1">
          <a:off x="13639800" y="1889760"/>
          <a:ext cx="449580" cy="708660"/>
          <a:chOff x="256" y="29"/>
          <a:chExt cx="60" cy="46"/>
        </a:xfrm>
      </xdr:grpSpPr>
      <xdr:sp macro="" textlink="">
        <xdr:nvSpPr>
          <xdr:cNvPr id="1711" name="Freeform 1710"/>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712" name="Line 13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4</xdr:row>
      <xdr:rowOff>60960</xdr:rowOff>
    </xdr:from>
    <xdr:to>
      <xdr:col>27</xdr:col>
      <xdr:colOff>449580</xdr:colOff>
      <xdr:row>12</xdr:row>
      <xdr:rowOff>38100</xdr:rowOff>
    </xdr:to>
    <xdr:grpSp>
      <xdr:nvGrpSpPr>
        <xdr:cNvPr id="1713" name="Group 1712"/>
        <xdr:cNvGrpSpPr>
          <a:grpSpLocks/>
        </xdr:cNvGrpSpPr>
      </xdr:nvGrpSpPr>
      <xdr:grpSpPr bwMode="auto">
        <a:xfrm flipH="1">
          <a:off x="13639800" y="426720"/>
          <a:ext cx="449580" cy="708660"/>
          <a:chOff x="256" y="29"/>
          <a:chExt cx="60" cy="46"/>
        </a:xfrm>
      </xdr:grpSpPr>
      <xdr:sp macro="" textlink="">
        <xdr:nvSpPr>
          <xdr:cNvPr id="1714" name="Freeform 1713"/>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715" name="Line 13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70</xdr:row>
      <xdr:rowOff>60960</xdr:rowOff>
    </xdr:from>
    <xdr:to>
      <xdr:col>27</xdr:col>
      <xdr:colOff>449580</xdr:colOff>
      <xdr:row>78</xdr:row>
      <xdr:rowOff>38100</xdr:rowOff>
    </xdr:to>
    <xdr:grpSp>
      <xdr:nvGrpSpPr>
        <xdr:cNvPr id="1716" name="Group 1715"/>
        <xdr:cNvGrpSpPr>
          <a:grpSpLocks/>
        </xdr:cNvGrpSpPr>
      </xdr:nvGrpSpPr>
      <xdr:grpSpPr bwMode="auto">
        <a:xfrm flipH="1">
          <a:off x="13639800" y="6461760"/>
          <a:ext cx="449580" cy="708660"/>
          <a:chOff x="256" y="29"/>
          <a:chExt cx="60" cy="46"/>
        </a:xfrm>
      </xdr:grpSpPr>
      <xdr:sp macro="" textlink="">
        <xdr:nvSpPr>
          <xdr:cNvPr id="1717" name="Freeform 1716"/>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718" name="Line 18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52</xdr:row>
      <xdr:rowOff>60960</xdr:rowOff>
    </xdr:from>
    <xdr:to>
      <xdr:col>27</xdr:col>
      <xdr:colOff>449580</xdr:colOff>
      <xdr:row>60</xdr:row>
      <xdr:rowOff>38100</xdr:rowOff>
    </xdr:to>
    <xdr:grpSp>
      <xdr:nvGrpSpPr>
        <xdr:cNvPr id="1719" name="Group 1718"/>
        <xdr:cNvGrpSpPr>
          <a:grpSpLocks/>
        </xdr:cNvGrpSpPr>
      </xdr:nvGrpSpPr>
      <xdr:grpSpPr bwMode="auto">
        <a:xfrm flipH="1">
          <a:off x="13639800" y="4815840"/>
          <a:ext cx="449580" cy="708660"/>
          <a:chOff x="256" y="29"/>
          <a:chExt cx="60" cy="46"/>
        </a:xfrm>
      </xdr:grpSpPr>
      <xdr:sp macro="" textlink="">
        <xdr:nvSpPr>
          <xdr:cNvPr id="1720" name="Freeform 1719"/>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721" name="Line 19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52</xdr:row>
      <xdr:rowOff>60960</xdr:rowOff>
    </xdr:from>
    <xdr:to>
      <xdr:col>27</xdr:col>
      <xdr:colOff>449580</xdr:colOff>
      <xdr:row>60</xdr:row>
      <xdr:rowOff>38100</xdr:rowOff>
    </xdr:to>
    <xdr:grpSp>
      <xdr:nvGrpSpPr>
        <xdr:cNvPr id="1722" name="Group 1721"/>
        <xdr:cNvGrpSpPr>
          <a:grpSpLocks/>
        </xdr:cNvGrpSpPr>
      </xdr:nvGrpSpPr>
      <xdr:grpSpPr bwMode="auto">
        <a:xfrm flipH="1">
          <a:off x="13639800" y="4815840"/>
          <a:ext cx="449580" cy="708660"/>
          <a:chOff x="256" y="29"/>
          <a:chExt cx="60" cy="46"/>
        </a:xfrm>
      </xdr:grpSpPr>
      <xdr:sp macro="" textlink="">
        <xdr:nvSpPr>
          <xdr:cNvPr id="1723" name="Freeform 1722"/>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724" name="Line 19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36</xdr:row>
      <xdr:rowOff>60960</xdr:rowOff>
    </xdr:from>
    <xdr:to>
      <xdr:col>27</xdr:col>
      <xdr:colOff>449580</xdr:colOff>
      <xdr:row>44</xdr:row>
      <xdr:rowOff>38100</xdr:rowOff>
    </xdr:to>
    <xdr:grpSp>
      <xdr:nvGrpSpPr>
        <xdr:cNvPr id="1725" name="Group 1724"/>
        <xdr:cNvGrpSpPr>
          <a:grpSpLocks/>
        </xdr:cNvGrpSpPr>
      </xdr:nvGrpSpPr>
      <xdr:grpSpPr bwMode="auto">
        <a:xfrm flipH="1">
          <a:off x="13639800" y="3352800"/>
          <a:ext cx="449580" cy="708660"/>
          <a:chOff x="256" y="29"/>
          <a:chExt cx="60" cy="46"/>
        </a:xfrm>
      </xdr:grpSpPr>
      <xdr:sp macro="" textlink="">
        <xdr:nvSpPr>
          <xdr:cNvPr id="1726" name="Freeform 1725"/>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727" name="Line 19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36</xdr:row>
      <xdr:rowOff>60960</xdr:rowOff>
    </xdr:from>
    <xdr:to>
      <xdr:col>27</xdr:col>
      <xdr:colOff>449580</xdr:colOff>
      <xdr:row>44</xdr:row>
      <xdr:rowOff>38100</xdr:rowOff>
    </xdr:to>
    <xdr:grpSp>
      <xdr:nvGrpSpPr>
        <xdr:cNvPr id="1728" name="Group 1727"/>
        <xdr:cNvGrpSpPr>
          <a:grpSpLocks/>
        </xdr:cNvGrpSpPr>
      </xdr:nvGrpSpPr>
      <xdr:grpSpPr bwMode="auto">
        <a:xfrm flipH="1">
          <a:off x="13639800" y="3352800"/>
          <a:ext cx="449580" cy="708660"/>
          <a:chOff x="256" y="29"/>
          <a:chExt cx="60" cy="46"/>
        </a:xfrm>
      </xdr:grpSpPr>
      <xdr:sp macro="" textlink="">
        <xdr:nvSpPr>
          <xdr:cNvPr id="1729" name="Freeform 1728"/>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730" name="Line 20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20</xdr:row>
      <xdr:rowOff>60960</xdr:rowOff>
    </xdr:from>
    <xdr:to>
      <xdr:col>27</xdr:col>
      <xdr:colOff>449580</xdr:colOff>
      <xdr:row>28</xdr:row>
      <xdr:rowOff>38100</xdr:rowOff>
    </xdr:to>
    <xdr:grpSp>
      <xdr:nvGrpSpPr>
        <xdr:cNvPr id="1731" name="Group 1730"/>
        <xdr:cNvGrpSpPr>
          <a:grpSpLocks/>
        </xdr:cNvGrpSpPr>
      </xdr:nvGrpSpPr>
      <xdr:grpSpPr bwMode="auto">
        <a:xfrm flipH="1">
          <a:off x="13639800" y="1889760"/>
          <a:ext cx="449580" cy="708660"/>
          <a:chOff x="256" y="29"/>
          <a:chExt cx="60" cy="46"/>
        </a:xfrm>
      </xdr:grpSpPr>
      <xdr:sp macro="" textlink="">
        <xdr:nvSpPr>
          <xdr:cNvPr id="1732" name="Freeform 1731"/>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733" name="Line 20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20</xdr:row>
      <xdr:rowOff>60960</xdr:rowOff>
    </xdr:from>
    <xdr:to>
      <xdr:col>27</xdr:col>
      <xdr:colOff>449580</xdr:colOff>
      <xdr:row>28</xdr:row>
      <xdr:rowOff>38100</xdr:rowOff>
    </xdr:to>
    <xdr:grpSp>
      <xdr:nvGrpSpPr>
        <xdr:cNvPr id="1734" name="Group 1733"/>
        <xdr:cNvGrpSpPr>
          <a:grpSpLocks/>
        </xdr:cNvGrpSpPr>
      </xdr:nvGrpSpPr>
      <xdr:grpSpPr bwMode="auto">
        <a:xfrm flipH="1">
          <a:off x="13639800" y="1889760"/>
          <a:ext cx="449580" cy="708660"/>
          <a:chOff x="256" y="29"/>
          <a:chExt cx="60" cy="46"/>
        </a:xfrm>
      </xdr:grpSpPr>
      <xdr:sp macro="" textlink="">
        <xdr:nvSpPr>
          <xdr:cNvPr id="1735" name="Freeform 1734"/>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736" name="Line 20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4</xdr:row>
      <xdr:rowOff>60960</xdr:rowOff>
    </xdr:from>
    <xdr:to>
      <xdr:col>6</xdr:col>
      <xdr:colOff>449580</xdr:colOff>
      <xdr:row>12</xdr:row>
      <xdr:rowOff>38100</xdr:rowOff>
    </xdr:to>
    <xdr:grpSp>
      <xdr:nvGrpSpPr>
        <xdr:cNvPr id="1737" name="Group 1736"/>
        <xdr:cNvGrpSpPr>
          <a:grpSpLocks/>
        </xdr:cNvGrpSpPr>
      </xdr:nvGrpSpPr>
      <xdr:grpSpPr bwMode="auto">
        <a:xfrm>
          <a:off x="4038600" y="426720"/>
          <a:ext cx="449580" cy="708660"/>
          <a:chOff x="256" y="29"/>
          <a:chExt cx="60" cy="46"/>
        </a:xfrm>
      </xdr:grpSpPr>
      <xdr:sp macro="" textlink="">
        <xdr:nvSpPr>
          <xdr:cNvPr id="1738" name="Freeform 1737"/>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739" name="Line 23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20</xdr:row>
      <xdr:rowOff>60960</xdr:rowOff>
    </xdr:from>
    <xdr:to>
      <xdr:col>6</xdr:col>
      <xdr:colOff>449580</xdr:colOff>
      <xdr:row>28</xdr:row>
      <xdr:rowOff>38100</xdr:rowOff>
    </xdr:to>
    <xdr:grpSp>
      <xdr:nvGrpSpPr>
        <xdr:cNvPr id="1740" name="Group 1739"/>
        <xdr:cNvGrpSpPr>
          <a:grpSpLocks/>
        </xdr:cNvGrpSpPr>
      </xdr:nvGrpSpPr>
      <xdr:grpSpPr bwMode="auto">
        <a:xfrm>
          <a:off x="4038600" y="1889760"/>
          <a:ext cx="449580" cy="708660"/>
          <a:chOff x="256" y="29"/>
          <a:chExt cx="60" cy="46"/>
        </a:xfrm>
      </xdr:grpSpPr>
      <xdr:sp macro="" textlink="">
        <xdr:nvSpPr>
          <xdr:cNvPr id="1741" name="Freeform 1740"/>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742" name="Line 23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36</xdr:row>
      <xdr:rowOff>60960</xdr:rowOff>
    </xdr:from>
    <xdr:to>
      <xdr:col>6</xdr:col>
      <xdr:colOff>449580</xdr:colOff>
      <xdr:row>44</xdr:row>
      <xdr:rowOff>38100</xdr:rowOff>
    </xdr:to>
    <xdr:grpSp>
      <xdr:nvGrpSpPr>
        <xdr:cNvPr id="1743" name="Group 1742"/>
        <xdr:cNvGrpSpPr>
          <a:grpSpLocks/>
        </xdr:cNvGrpSpPr>
      </xdr:nvGrpSpPr>
      <xdr:grpSpPr bwMode="auto">
        <a:xfrm>
          <a:off x="4038600" y="3352800"/>
          <a:ext cx="449580" cy="708660"/>
          <a:chOff x="256" y="29"/>
          <a:chExt cx="60" cy="46"/>
        </a:xfrm>
      </xdr:grpSpPr>
      <xdr:sp macro="" textlink="">
        <xdr:nvSpPr>
          <xdr:cNvPr id="1744" name="Freeform 1743"/>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745" name="Line 24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52</xdr:row>
      <xdr:rowOff>60960</xdr:rowOff>
    </xdr:from>
    <xdr:to>
      <xdr:col>6</xdr:col>
      <xdr:colOff>449580</xdr:colOff>
      <xdr:row>60</xdr:row>
      <xdr:rowOff>38100</xdr:rowOff>
    </xdr:to>
    <xdr:grpSp>
      <xdr:nvGrpSpPr>
        <xdr:cNvPr id="1746" name="Group 1745"/>
        <xdr:cNvGrpSpPr>
          <a:grpSpLocks/>
        </xdr:cNvGrpSpPr>
      </xdr:nvGrpSpPr>
      <xdr:grpSpPr bwMode="auto">
        <a:xfrm>
          <a:off x="4038600" y="4815840"/>
          <a:ext cx="449580" cy="708660"/>
          <a:chOff x="256" y="29"/>
          <a:chExt cx="60" cy="46"/>
        </a:xfrm>
      </xdr:grpSpPr>
      <xdr:sp macro="" textlink="">
        <xdr:nvSpPr>
          <xdr:cNvPr id="1747" name="Freeform 1746"/>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748" name="Line 24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8</xdr:row>
      <xdr:rowOff>45720</xdr:rowOff>
    </xdr:from>
    <xdr:to>
      <xdr:col>9</xdr:col>
      <xdr:colOff>449580</xdr:colOff>
      <xdr:row>24</xdr:row>
      <xdr:rowOff>38100</xdr:rowOff>
    </xdr:to>
    <xdr:grpSp>
      <xdr:nvGrpSpPr>
        <xdr:cNvPr id="1749" name="Group 1748"/>
        <xdr:cNvGrpSpPr>
          <a:grpSpLocks/>
        </xdr:cNvGrpSpPr>
      </xdr:nvGrpSpPr>
      <xdr:grpSpPr bwMode="auto">
        <a:xfrm>
          <a:off x="5410200" y="777240"/>
          <a:ext cx="449580" cy="1455420"/>
          <a:chOff x="256" y="29"/>
          <a:chExt cx="60" cy="46"/>
        </a:xfrm>
      </xdr:grpSpPr>
      <xdr:sp macro="" textlink="">
        <xdr:nvSpPr>
          <xdr:cNvPr id="1750" name="Freeform 1749"/>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751" name="Line 24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40</xdr:row>
      <xdr:rowOff>45720</xdr:rowOff>
    </xdr:from>
    <xdr:to>
      <xdr:col>9</xdr:col>
      <xdr:colOff>449580</xdr:colOff>
      <xdr:row>56</xdr:row>
      <xdr:rowOff>38100</xdr:rowOff>
    </xdr:to>
    <xdr:grpSp>
      <xdr:nvGrpSpPr>
        <xdr:cNvPr id="1752" name="Group 1751"/>
        <xdr:cNvGrpSpPr>
          <a:grpSpLocks/>
        </xdr:cNvGrpSpPr>
      </xdr:nvGrpSpPr>
      <xdr:grpSpPr bwMode="auto">
        <a:xfrm>
          <a:off x="5410200" y="3703320"/>
          <a:ext cx="449580" cy="1455420"/>
          <a:chOff x="256" y="29"/>
          <a:chExt cx="60" cy="46"/>
        </a:xfrm>
      </xdr:grpSpPr>
      <xdr:sp macro="" textlink="">
        <xdr:nvSpPr>
          <xdr:cNvPr id="1753" name="Freeform 1752"/>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754" name="Line 24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16</xdr:row>
      <xdr:rowOff>45720</xdr:rowOff>
    </xdr:from>
    <xdr:to>
      <xdr:col>12</xdr:col>
      <xdr:colOff>449580</xdr:colOff>
      <xdr:row>48</xdr:row>
      <xdr:rowOff>38100</xdr:rowOff>
    </xdr:to>
    <xdr:grpSp>
      <xdr:nvGrpSpPr>
        <xdr:cNvPr id="1755" name="Group 1754"/>
        <xdr:cNvGrpSpPr>
          <a:grpSpLocks/>
        </xdr:cNvGrpSpPr>
      </xdr:nvGrpSpPr>
      <xdr:grpSpPr bwMode="auto">
        <a:xfrm>
          <a:off x="6781800" y="1508760"/>
          <a:ext cx="449580" cy="2918460"/>
          <a:chOff x="256" y="29"/>
          <a:chExt cx="60" cy="46"/>
        </a:xfrm>
      </xdr:grpSpPr>
      <xdr:sp macro="" textlink="">
        <xdr:nvSpPr>
          <xdr:cNvPr id="1756" name="Freeform 1755"/>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757" name="Line 25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70</xdr:row>
      <xdr:rowOff>60960</xdr:rowOff>
    </xdr:from>
    <xdr:to>
      <xdr:col>6</xdr:col>
      <xdr:colOff>449580</xdr:colOff>
      <xdr:row>78</xdr:row>
      <xdr:rowOff>38100</xdr:rowOff>
    </xdr:to>
    <xdr:grpSp>
      <xdr:nvGrpSpPr>
        <xdr:cNvPr id="1758" name="Group 1757"/>
        <xdr:cNvGrpSpPr>
          <a:grpSpLocks/>
        </xdr:cNvGrpSpPr>
      </xdr:nvGrpSpPr>
      <xdr:grpSpPr bwMode="auto">
        <a:xfrm>
          <a:off x="4038600" y="6461760"/>
          <a:ext cx="449580" cy="708660"/>
          <a:chOff x="256" y="29"/>
          <a:chExt cx="60" cy="46"/>
        </a:xfrm>
      </xdr:grpSpPr>
      <xdr:sp macro="" textlink="">
        <xdr:nvSpPr>
          <xdr:cNvPr id="1759" name="Freeform 1758"/>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760" name="Line 27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86</xdr:row>
      <xdr:rowOff>60960</xdr:rowOff>
    </xdr:from>
    <xdr:to>
      <xdr:col>6</xdr:col>
      <xdr:colOff>449580</xdr:colOff>
      <xdr:row>94</xdr:row>
      <xdr:rowOff>38100</xdr:rowOff>
    </xdr:to>
    <xdr:grpSp>
      <xdr:nvGrpSpPr>
        <xdr:cNvPr id="1761" name="Group 1760"/>
        <xdr:cNvGrpSpPr>
          <a:grpSpLocks/>
        </xdr:cNvGrpSpPr>
      </xdr:nvGrpSpPr>
      <xdr:grpSpPr bwMode="auto">
        <a:xfrm>
          <a:off x="4038600" y="7924800"/>
          <a:ext cx="449580" cy="708660"/>
          <a:chOff x="256" y="29"/>
          <a:chExt cx="60" cy="46"/>
        </a:xfrm>
      </xdr:grpSpPr>
      <xdr:sp macro="" textlink="">
        <xdr:nvSpPr>
          <xdr:cNvPr id="1762" name="Freeform 1761"/>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763" name="Line 28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102</xdr:row>
      <xdr:rowOff>60960</xdr:rowOff>
    </xdr:from>
    <xdr:to>
      <xdr:col>6</xdr:col>
      <xdr:colOff>449580</xdr:colOff>
      <xdr:row>110</xdr:row>
      <xdr:rowOff>38100</xdr:rowOff>
    </xdr:to>
    <xdr:grpSp>
      <xdr:nvGrpSpPr>
        <xdr:cNvPr id="1764" name="Group 1763"/>
        <xdr:cNvGrpSpPr>
          <a:grpSpLocks/>
        </xdr:cNvGrpSpPr>
      </xdr:nvGrpSpPr>
      <xdr:grpSpPr bwMode="auto">
        <a:xfrm>
          <a:off x="4038600" y="9387840"/>
          <a:ext cx="449580" cy="708660"/>
          <a:chOff x="256" y="29"/>
          <a:chExt cx="60" cy="46"/>
        </a:xfrm>
      </xdr:grpSpPr>
      <xdr:sp macro="" textlink="">
        <xdr:nvSpPr>
          <xdr:cNvPr id="1765" name="Freeform 1764"/>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766" name="Line 28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118</xdr:row>
      <xdr:rowOff>60960</xdr:rowOff>
    </xdr:from>
    <xdr:to>
      <xdr:col>6</xdr:col>
      <xdr:colOff>449580</xdr:colOff>
      <xdr:row>126</xdr:row>
      <xdr:rowOff>38100</xdr:rowOff>
    </xdr:to>
    <xdr:grpSp>
      <xdr:nvGrpSpPr>
        <xdr:cNvPr id="1767" name="Group 1766"/>
        <xdr:cNvGrpSpPr>
          <a:grpSpLocks/>
        </xdr:cNvGrpSpPr>
      </xdr:nvGrpSpPr>
      <xdr:grpSpPr bwMode="auto">
        <a:xfrm>
          <a:off x="4038600" y="10850880"/>
          <a:ext cx="449580" cy="708660"/>
          <a:chOff x="256" y="29"/>
          <a:chExt cx="60" cy="46"/>
        </a:xfrm>
      </xdr:grpSpPr>
      <xdr:sp macro="" textlink="">
        <xdr:nvSpPr>
          <xdr:cNvPr id="1768" name="Freeform 1767"/>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769" name="Line 28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74</xdr:row>
      <xdr:rowOff>45720</xdr:rowOff>
    </xdr:from>
    <xdr:to>
      <xdr:col>9</xdr:col>
      <xdr:colOff>449580</xdr:colOff>
      <xdr:row>90</xdr:row>
      <xdr:rowOff>38100</xdr:rowOff>
    </xdr:to>
    <xdr:grpSp>
      <xdr:nvGrpSpPr>
        <xdr:cNvPr id="1770" name="Group 1769"/>
        <xdr:cNvGrpSpPr>
          <a:grpSpLocks/>
        </xdr:cNvGrpSpPr>
      </xdr:nvGrpSpPr>
      <xdr:grpSpPr bwMode="auto">
        <a:xfrm>
          <a:off x="5410200" y="6812280"/>
          <a:ext cx="449580" cy="1455420"/>
          <a:chOff x="256" y="29"/>
          <a:chExt cx="60" cy="46"/>
        </a:xfrm>
      </xdr:grpSpPr>
      <xdr:sp macro="" textlink="">
        <xdr:nvSpPr>
          <xdr:cNvPr id="1771" name="Freeform 1770"/>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772" name="Line 29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106</xdr:row>
      <xdr:rowOff>45720</xdr:rowOff>
    </xdr:from>
    <xdr:to>
      <xdr:col>9</xdr:col>
      <xdr:colOff>449580</xdr:colOff>
      <xdr:row>122</xdr:row>
      <xdr:rowOff>38100</xdr:rowOff>
    </xdr:to>
    <xdr:grpSp>
      <xdr:nvGrpSpPr>
        <xdr:cNvPr id="1773" name="Group 1772"/>
        <xdr:cNvGrpSpPr>
          <a:grpSpLocks/>
        </xdr:cNvGrpSpPr>
      </xdr:nvGrpSpPr>
      <xdr:grpSpPr bwMode="auto">
        <a:xfrm>
          <a:off x="5410200" y="9738360"/>
          <a:ext cx="449580" cy="1455420"/>
          <a:chOff x="256" y="29"/>
          <a:chExt cx="60" cy="46"/>
        </a:xfrm>
      </xdr:grpSpPr>
      <xdr:sp macro="" textlink="">
        <xdr:nvSpPr>
          <xdr:cNvPr id="1774" name="Freeform 1773"/>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775" name="Line 29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82</xdr:row>
      <xdr:rowOff>45720</xdr:rowOff>
    </xdr:from>
    <xdr:to>
      <xdr:col>12</xdr:col>
      <xdr:colOff>449580</xdr:colOff>
      <xdr:row>114</xdr:row>
      <xdr:rowOff>38100</xdr:rowOff>
    </xdr:to>
    <xdr:grpSp>
      <xdr:nvGrpSpPr>
        <xdr:cNvPr id="1776" name="Group 1775"/>
        <xdr:cNvGrpSpPr>
          <a:grpSpLocks/>
        </xdr:cNvGrpSpPr>
      </xdr:nvGrpSpPr>
      <xdr:grpSpPr bwMode="auto">
        <a:xfrm>
          <a:off x="6781800" y="7543800"/>
          <a:ext cx="449580" cy="2918460"/>
          <a:chOff x="256" y="29"/>
          <a:chExt cx="60" cy="46"/>
        </a:xfrm>
      </xdr:grpSpPr>
      <xdr:sp macro="" textlink="">
        <xdr:nvSpPr>
          <xdr:cNvPr id="1777" name="Freeform 1776"/>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778" name="Line 29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15</xdr:col>
      <xdr:colOff>0</xdr:colOff>
      <xdr:row>32</xdr:row>
      <xdr:rowOff>45720</xdr:rowOff>
    </xdr:from>
    <xdr:to>
      <xdr:col>15</xdr:col>
      <xdr:colOff>342900</xdr:colOff>
      <xdr:row>98</xdr:row>
      <xdr:rowOff>45720</xdr:rowOff>
    </xdr:to>
    <xdr:sp macro="" textlink="">
      <xdr:nvSpPr>
        <xdr:cNvPr id="1779" name="Freeform 1778"/>
        <xdr:cNvSpPr>
          <a:spLocks/>
        </xdr:cNvSpPr>
      </xdr:nvSpPr>
      <xdr:spPr bwMode="auto">
        <a:xfrm>
          <a:off x="8145780" y="2727960"/>
          <a:ext cx="342900" cy="5532120"/>
        </a:xfrm>
        <a:custGeom>
          <a:avLst/>
          <a:gdLst>
            <a:gd name="T0" fmla="*/ 0 w 64"/>
            <a:gd name="T1" fmla="*/ 0 h 91"/>
            <a:gd name="T2" fmla="*/ 1837193700 w 64"/>
            <a:gd name="T3" fmla="*/ 0 h 91"/>
            <a:gd name="T4" fmla="*/ 1837193700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15</xdr:col>
      <xdr:colOff>342900</xdr:colOff>
      <xdr:row>48</xdr:row>
      <xdr:rowOff>45720</xdr:rowOff>
    </xdr:from>
    <xdr:to>
      <xdr:col>15</xdr:col>
      <xdr:colOff>449580</xdr:colOff>
      <xdr:row>48</xdr:row>
      <xdr:rowOff>45720</xdr:rowOff>
    </xdr:to>
    <xdr:sp macro="" textlink="">
      <xdr:nvSpPr>
        <xdr:cNvPr id="1780" name="Line 299"/>
        <xdr:cNvSpPr>
          <a:spLocks noChangeShapeType="1"/>
        </xdr:cNvSpPr>
      </xdr:nvSpPr>
      <xdr:spPr bwMode="auto">
        <a:xfrm flipH="1">
          <a:off x="8488680" y="4069080"/>
          <a:ext cx="106680" cy="0"/>
        </a:xfrm>
        <a:prstGeom prst="line">
          <a:avLst/>
        </a:prstGeom>
        <a:noFill/>
        <a:ln w="9525">
          <a:solidFill>
            <a:srgbClr val="000000"/>
          </a:solidFill>
          <a:round/>
          <a:headEnd/>
          <a:tailEnd/>
        </a:ln>
      </xdr:spPr>
    </xdr:sp>
    <xdr:clientData/>
  </xdr:twoCellAnchor>
  <xdr:twoCellAnchor>
    <xdr:from>
      <xdr:col>17</xdr:col>
      <xdr:colOff>0</xdr:colOff>
      <xdr:row>49</xdr:row>
      <xdr:rowOff>83820</xdr:rowOff>
    </xdr:from>
    <xdr:to>
      <xdr:col>17</xdr:col>
      <xdr:colOff>0</xdr:colOff>
      <xdr:row>63</xdr:row>
      <xdr:rowOff>0</xdr:rowOff>
    </xdr:to>
    <xdr:sp macro="" textlink="">
      <xdr:nvSpPr>
        <xdr:cNvPr id="1781" name="Line 300"/>
        <xdr:cNvSpPr>
          <a:spLocks noChangeShapeType="1"/>
        </xdr:cNvSpPr>
      </xdr:nvSpPr>
      <xdr:spPr bwMode="auto">
        <a:xfrm>
          <a:off x="9060180" y="4191000"/>
          <a:ext cx="0" cy="1089660"/>
        </a:xfrm>
        <a:prstGeom prst="line">
          <a:avLst/>
        </a:prstGeom>
        <a:noFill/>
        <a:ln w="9525">
          <a:solidFill>
            <a:srgbClr val="000000"/>
          </a:solidFill>
          <a:round/>
          <a:headEnd/>
          <a:tailEnd/>
        </a:ln>
      </xdr:spPr>
    </xdr:sp>
    <xdr:clientData/>
  </xdr:twoCellAnchor>
  <xdr:twoCellAnchor>
    <xdr:from>
      <xdr:col>17</xdr:col>
      <xdr:colOff>0</xdr:colOff>
      <xdr:row>67</xdr:row>
      <xdr:rowOff>83820</xdr:rowOff>
    </xdr:from>
    <xdr:to>
      <xdr:col>17</xdr:col>
      <xdr:colOff>0</xdr:colOff>
      <xdr:row>81</xdr:row>
      <xdr:rowOff>0</xdr:rowOff>
    </xdr:to>
    <xdr:sp macro="" textlink="">
      <xdr:nvSpPr>
        <xdr:cNvPr id="1782" name="Line 301"/>
        <xdr:cNvSpPr>
          <a:spLocks noChangeShapeType="1"/>
        </xdr:cNvSpPr>
      </xdr:nvSpPr>
      <xdr:spPr bwMode="auto">
        <a:xfrm>
          <a:off x="9060180" y="5699760"/>
          <a:ext cx="0" cy="1089660"/>
        </a:xfrm>
        <a:prstGeom prst="line">
          <a:avLst/>
        </a:prstGeom>
        <a:noFill/>
        <a:ln w="9525">
          <a:solidFill>
            <a:srgbClr val="000000"/>
          </a:solidFill>
          <a:round/>
          <a:headEnd/>
          <a:tailEnd/>
        </a:ln>
      </xdr:spPr>
    </xdr:sp>
    <xdr:clientData/>
  </xdr:twoCellAnchor>
  <xdr:twoCellAnchor>
    <xdr:from>
      <xdr:col>18</xdr:col>
      <xdr:colOff>106680</xdr:colOff>
      <xdr:row>32</xdr:row>
      <xdr:rowOff>45720</xdr:rowOff>
    </xdr:from>
    <xdr:to>
      <xdr:col>18</xdr:col>
      <xdr:colOff>449580</xdr:colOff>
      <xdr:row>98</xdr:row>
      <xdr:rowOff>45720</xdr:rowOff>
    </xdr:to>
    <xdr:sp macro="" textlink="">
      <xdr:nvSpPr>
        <xdr:cNvPr id="1783" name="Freeform 1782"/>
        <xdr:cNvSpPr>
          <a:spLocks/>
        </xdr:cNvSpPr>
      </xdr:nvSpPr>
      <xdr:spPr bwMode="auto">
        <a:xfrm flipH="1">
          <a:off x="9624060" y="2727960"/>
          <a:ext cx="342900" cy="5532120"/>
        </a:xfrm>
        <a:custGeom>
          <a:avLst/>
          <a:gdLst>
            <a:gd name="T0" fmla="*/ 0 w 64"/>
            <a:gd name="T1" fmla="*/ 0 h 91"/>
            <a:gd name="T2" fmla="*/ 1837193700 w 64"/>
            <a:gd name="T3" fmla="*/ 0 h 91"/>
            <a:gd name="T4" fmla="*/ 1837193700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18</xdr:col>
      <xdr:colOff>0</xdr:colOff>
      <xdr:row>82</xdr:row>
      <xdr:rowOff>45720</xdr:rowOff>
    </xdr:from>
    <xdr:to>
      <xdr:col>18</xdr:col>
      <xdr:colOff>106680</xdr:colOff>
      <xdr:row>82</xdr:row>
      <xdr:rowOff>45720</xdr:rowOff>
    </xdr:to>
    <xdr:sp macro="" textlink="">
      <xdr:nvSpPr>
        <xdr:cNvPr id="1784" name="Line 303"/>
        <xdr:cNvSpPr>
          <a:spLocks noChangeShapeType="1"/>
        </xdr:cNvSpPr>
      </xdr:nvSpPr>
      <xdr:spPr bwMode="auto">
        <a:xfrm flipH="1">
          <a:off x="9517380" y="6918960"/>
          <a:ext cx="106680" cy="0"/>
        </a:xfrm>
        <a:prstGeom prst="line">
          <a:avLst/>
        </a:prstGeom>
        <a:noFill/>
        <a:ln w="9525">
          <a:solidFill>
            <a:srgbClr val="000000"/>
          </a:solidFill>
          <a:round/>
          <a:headEnd/>
          <a:tailEnd/>
        </a:ln>
      </xdr:spPr>
    </xdr:sp>
    <xdr:clientData/>
  </xdr:twoCellAnchor>
  <xdr:twoCellAnchor>
    <xdr:from>
      <xdr:col>21</xdr:col>
      <xdr:colOff>0</xdr:colOff>
      <xdr:row>82</xdr:row>
      <xdr:rowOff>45720</xdr:rowOff>
    </xdr:from>
    <xdr:to>
      <xdr:col>21</xdr:col>
      <xdr:colOff>449580</xdr:colOff>
      <xdr:row>114</xdr:row>
      <xdr:rowOff>38100</xdr:rowOff>
    </xdr:to>
    <xdr:grpSp>
      <xdr:nvGrpSpPr>
        <xdr:cNvPr id="1785" name="Group 1784"/>
        <xdr:cNvGrpSpPr>
          <a:grpSpLocks/>
        </xdr:cNvGrpSpPr>
      </xdr:nvGrpSpPr>
      <xdr:grpSpPr bwMode="auto">
        <a:xfrm flipH="1">
          <a:off x="10896600" y="7543800"/>
          <a:ext cx="449580" cy="2918460"/>
          <a:chOff x="256" y="29"/>
          <a:chExt cx="60" cy="46"/>
        </a:xfrm>
      </xdr:grpSpPr>
      <xdr:sp macro="" textlink="">
        <xdr:nvSpPr>
          <xdr:cNvPr id="1786" name="Freeform 1785"/>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787" name="Line 30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21</xdr:col>
      <xdr:colOff>0</xdr:colOff>
      <xdr:row>16</xdr:row>
      <xdr:rowOff>45720</xdr:rowOff>
    </xdr:from>
    <xdr:to>
      <xdr:col>21</xdr:col>
      <xdr:colOff>449580</xdr:colOff>
      <xdr:row>48</xdr:row>
      <xdr:rowOff>38100</xdr:rowOff>
    </xdr:to>
    <xdr:grpSp>
      <xdr:nvGrpSpPr>
        <xdr:cNvPr id="1788" name="Group 1787"/>
        <xdr:cNvGrpSpPr>
          <a:grpSpLocks/>
        </xdr:cNvGrpSpPr>
      </xdr:nvGrpSpPr>
      <xdr:grpSpPr bwMode="auto">
        <a:xfrm flipH="1">
          <a:off x="10896600" y="1508760"/>
          <a:ext cx="449580" cy="2918460"/>
          <a:chOff x="256" y="29"/>
          <a:chExt cx="60" cy="46"/>
        </a:xfrm>
      </xdr:grpSpPr>
      <xdr:sp macro="" textlink="">
        <xdr:nvSpPr>
          <xdr:cNvPr id="1789" name="Freeform 1788"/>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790" name="Line 30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106</xdr:row>
      <xdr:rowOff>45720</xdr:rowOff>
    </xdr:from>
    <xdr:to>
      <xdr:col>24</xdr:col>
      <xdr:colOff>449580</xdr:colOff>
      <xdr:row>122</xdr:row>
      <xdr:rowOff>38100</xdr:rowOff>
    </xdr:to>
    <xdr:grpSp>
      <xdr:nvGrpSpPr>
        <xdr:cNvPr id="1791" name="Group 1790"/>
        <xdr:cNvGrpSpPr>
          <a:grpSpLocks/>
        </xdr:cNvGrpSpPr>
      </xdr:nvGrpSpPr>
      <xdr:grpSpPr bwMode="auto">
        <a:xfrm flipH="1">
          <a:off x="12268200" y="9738360"/>
          <a:ext cx="449580" cy="1455420"/>
          <a:chOff x="256" y="29"/>
          <a:chExt cx="60" cy="46"/>
        </a:xfrm>
      </xdr:grpSpPr>
      <xdr:sp macro="" textlink="">
        <xdr:nvSpPr>
          <xdr:cNvPr id="1792" name="Freeform 1791"/>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793" name="Line 31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74</xdr:row>
      <xdr:rowOff>45720</xdr:rowOff>
    </xdr:from>
    <xdr:to>
      <xdr:col>24</xdr:col>
      <xdr:colOff>449580</xdr:colOff>
      <xdr:row>90</xdr:row>
      <xdr:rowOff>38100</xdr:rowOff>
    </xdr:to>
    <xdr:grpSp>
      <xdr:nvGrpSpPr>
        <xdr:cNvPr id="1794" name="Group 1793"/>
        <xdr:cNvGrpSpPr>
          <a:grpSpLocks/>
        </xdr:cNvGrpSpPr>
      </xdr:nvGrpSpPr>
      <xdr:grpSpPr bwMode="auto">
        <a:xfrm flipH="1">
          <a:off x="12268200" y="6812280"/>
          <a:ext cx="449580" cy="1455420"/>
          <a:chOff x="256" y="29"/>
          <a:chExt cx="60" cy="46"/>
        </a:xfrm>
      </xdr:grpSpPr>
      <xdr:sp macro="" textlink="">
        <xdr:nvSpPr>
          <xdr:cNvPr id="1795" name="Freeform 1794"/>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796" name="Line 31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40</xdr:row>
      <xdr:rowOff>45720</xdr:rowOff>
    </xdr:from>
    <xdr:to>
      <xdr:col>24</xdr:col>
      <xdr:colOff>449580</xdr:colOff>
      <xdr:row>56</xdr:row>
      <xdr:rowOff>38100</xdr:rowOff>
    </xdr:to>
    <xdr:grpSp>
      <xdr:nvGrpSpPr>
        <xdr:cNvPr id="1797" name="Group 1796"/>
        <xdr:cNvGrpSpPr>
          <a:grpSpLocks/>
        </xdr:cNvGrpSpPr>
      </xdr:nvGrpSpPr>
      <xdr:grpSpPr bwMode="auto">
        <a:xfrm flipH="1">
          <a:off x="12268200" y="3703320"/>
          <a:ext cx="449580" cy="1455420"/>
          <a:chOff x="256" y="29"/>
          <a:chExt cx="60" cy="46"/>
        </a:xfrm>
      </xdr:grpSpPr>
      <xdr:sp macro="" textlink="">
        <xdr:nvSpPr>
          <xdr:cNvPr id="1798" name="Freeform 1797"/>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799" name="Line 31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8</xdr:row>
      <xdr:rowOff>45720</xdr:rowOff>
    </xdr:from>
    <xdr:to>
      <xdr:col>24</xdr:col>
      <xdr:colOff>449580</xdr:colOff>
      <xdr:row>24</xdr:row>
      <xdr:rowOff>38100</xdr:rowOff>
    </xdr:to>
    <xdr:grpSp>
      <xdr:nvGrpSpPr>
        <xdr:cNvPr id="1800" name="Group 1799"/>
        <xdr:cNvGrpSpPr>
          <a:grpSpLocks/>
        </xdr:cNvGrpSpPr>
      </xdr:nvGrpSpPr>
      <xdr:grpSpPr bwMode="auto">
        <a:xfrm flipH="1">
          <a:off x="12268200" y="777240"/>
          <a:ext cx="449580" cy="1455420"/>
          <a:chOff x="256" y="29"/>
          <a:chExt cx="60" cy="46"/>
        </a:xfrm>
      </xdr:grpSpPr>
      <xdr:sp macro="" textlink="">
        <xdr:nvSpPr>
          <xdr:cNvPr id="1801" name="Freeform 1800"/>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802" name="Line 32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118</xdr:row>
      <xdr:rowOff>60960</xdr:rowOff>
    </xdr:from>
    <xdr:to>
      <xdr:col>27</xdr:col>
      <xdr:colOff>449580</xdr:colOff>
      <xdr:row>126</xdr:row>
      <xdr:rowOff>38100</xdr:rowOff>
    </xdr:to>
    <xdr:grpSp>
      <xdr:nvGrpSpPr>
        <xdr:cNvPr id="1803" name="Group 1802"/>
        <xdr:cNvGrpSpPr>
          <a:grpSpLocks/>
        </xdr:cNvGrpSpPr>
      </xdr:nvGrpSpPr>
      <xdr:grpSpPr bwMode="auto">
        <a:xfrm flipH="1">
          <a:off x="13639800" y="10850880"/>
          <a:ext cx="449580" cy="708660"/>
          <a:chOff x="256" y="29"/>
          <a:chExt cx="60" cy="46"/>
        </a:xfrm>
      </xdr:grpSpPr>
      <xdr:sp macro="" textlink="">
        <xdr:nvSpPr>
          <xdr:cNvPr id="1804" name="Freeform 1803"/>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805" name="Line 32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102</xdr:row>
      <xdr:rowOff>60960</xdr:rowOff>
    </xdr:from>
    <xdr:to>
      <xdr:col>27</xdr:col>
      <xdr:colOff>449580</xdr:colOff>
      <xdr:row>110</xdr:row>
      <xdr:rowOff>38100</xdr:rowOff>
    </xdr:to>
    <xdr:grpSp>
      <xdr:nvGrpSpPr>
        <xdr:cNvPr id="1806" name="Group 1805"/>
        <xdr:cNvGrpSpPr>
          <a:grpSpLocks/>
        </xdr:cNvGrpSpPr>
      </xdr:nvGrpSpPr>
      <xdr:grpSpPr bwMode="auto">
        <a:xfrm flipH="1">
          <a:off x="13639800" y="9387840"/>
          <a:ext cx="449580" cy="708660"/>
          <a:chOff x="256" y="29"/>
          <a:chExt cx="60" cy="46"/>
        </a:xfrm>
      </xdr:grpSpPr>
      <xdr:sp macro="" textlink="">
        <xdr:nvSpPr>
          <xdr:cNvPr id="1807" name="Freeform 1806"/>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808" name="Line 32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86</xdr:row>
      <xdr:rowOff>60960</xdr:rowOff>
    </xdr:from>
    <xdr:to>
      <xdr:col>27</xdr:col>
      <xdr:colOff>449580</xdr:colOff>
      <xdr:row>94</xdr:row>
      <xdr:rowOff>38100</xdr:rowOff>
    </xdr:to>
    <xdr:grpSp>
      <xdr:nvGrpSpPr>
        <xdr:cNvPr id="1809" name="Group 1808"/>
        <xdr:cNvGrpSpPr>
          <a:grpSpLocks/>
        </xdr:cNvGrpSpPr>
      </xdr:nvGrpSpPr>
      <xdr:grpSpPr bwMode="auto">
        <a:xfrm flipH="1">
          <a:off x="13639800" y="7924800"/>
          <a:ext cx="449580" cy="708660"/>
          <a:chOff x="256" y="29"/>
          <a:chExt cx="60" cy="46"/>
        </a:xfrm>
      </xdr:grpSpPr>
      <xdr:sp macro="" textlink="">
        <xdr:nvSpPr>
          <xdr:cNvPr id="1810" name="Freeform 1809"/>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811" name="Line 33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70</xdr:row>
      <xdr:rowOff>60960</xdr:rowOff>
    </xdr:from>
    <xdr:to>
      <xdr:col>27</xdr:col>
      <xdr:colOff>449580</xdr:colOff>
      <xdr:row>78</xdr:row>
      <xdr:rowOff>38100</xdr:rowOff>
    </xdr:to>
    <xdr:grpSp>
      <xdr:nvGrpSpPr>
        <xdr:cNvPr id="1812" name="Group 1811"/>
        <xdr:cNvGrpSpPr>
          <a:grpSpLocks/>
        </xdr:cNvGrpSpPr>
      </xdr:nvGrpSpPr>
      <xdr:grpSpPr bwMode="auto">
        <a:xfrm flipH="1">
          <a:off x="13639800" y="6461760"/>
          <a:ext cx="449580" cy="708660"/>
          <a:chOff x="256" y="29"/>
          <a:chExt cx="60" cy="46"/>
        </a:xfrm>
      </xdr:grpSpPr>
      <xdr:sp macro="" textlink="">
        <xdr:nvSpPr>
          <xdr:cNvPr id="1813" name="Freeform 1812"/>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814" name="Line 33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52</xdr:row>
      <xdr:rowOff>60960</xdr:rowOff>
    </xdr:from>
    <xdr:to>
      <xdr:col>27</xdr:col>
      <xdr:colOff>449580</xdr:colOff>
      <xdr:row>60</xdr:row>
      <xdr:rowOff>38100</xdr:rowOff>
    </xdr:to>
    <xdr:grpSp>
      <xdr:nvGrpSpPr>
        <xdr:cNvPr id="1815" name="Group 1814"/>
        <xdr:cNvGrpSpPr>
          <a:grpSpLocks/>
        </xdr:cNvGrpSpPr>
      </xdr:nvGrpSpPr>
      <xdr:grpSpPr bwMode="auto">
        <a:xfrm flipH="1">
          <a:off x="13639800" y="4815840"/>
          <a:ext cx="449580" cy="708660"/>
          <a:chOff x="256" y="29"/>
          <a:chExt cx="60" cy="46"/>
        </a:xfrm>
      </xdr:grpSpPr>
      <xdr:sp macro="" textlink="">
        <xdr:nvSpPr>
          <xdr:cNvPr id="1816" name="Freeform 1815"/>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817" name="Line 33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36</xdr:row>
      <xdr:rowOff>60960</xdr:rowOff>
    </xdr:from>
    <xdr:to>
      <xdr:col>27</xdr:col>
      <xdr:colOff>449580</xdr:colOff>
      <xdr:row>44</xdr:row>
      <xdr:rowOff>38100</xdr:rowOff>
    </xdr:to>
    <xdr:grpSp>
      <xdr:nvGrpSpPr>
        <xdr:cNvPr id="1818" name="Group 1817"/>
        <xdr:cNvGrpSpPr>
          <a:grpSpLocks/>
        </xdr:cNvGrpSpPr>
      </xdr:nvGrpSpPr>
      <xdr:grpSpPr bwMode="auto">
        <a:xfrm flipH="1">
          <a:off x="13639800" y="3352800"/>
          <a:ext cx="449580" cy="708660"/>
          <a:chOff x="256" y="29"/>
          <a:chExt cx="60" cy="46"/>
        </a:xfrm>
      </xdr:grpSpPr>
      <xdr:sp macro="" textlink="">
        <xdr:nvSpPr>
          <xdr:cNvPr id="1819" name="Freeform 1818"/>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820" name="Line 33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20</xdr:row>
      <xdr:rowOff>60960</xdr:rowOff>
    </xdr:from>
    <xdr:to>
      <xdr:col>27</xdr:col>
      <xdr:colOff>449580</xdr:colOff>
      <xdr:row>28</xdr:row>
      <xdr:rowOff>38100</xdr:rowOff>
    </xdr:to>
    <xdr:grpSp>
      <xdr:nvGrpSpPr>
        <xdr:cNvPr id="1821" name="Group 1820"/>
        <xdr:cNvGrpSpPr>
          <a:grpSpLocks/>
        </xdr:cNvGrpSpPr>
      </xdr:nvGrpSpPr>
      <xdr:grpSpPr bwMode="auto">
        <a:xfrm flipH="1">
          <a:off x="13639800" y="1889760"/>
          <a:ext cx="449580" cy="708660"/>
          <a:chOff x="256" y="29"/>
          <a:chExt cx="60" cy="46"/>
        </a:xfrm>
      </xdr:grpSpPr>
      <xdr:sp macro="" textlink="">
        <xdr:nvSpPr>
          <xdr:cNvPr id="1822" name="Freeform 1821"/>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823" name="Line 34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4</xdr:row>
      <xdr:rowOff>60960</xdr:rowOff>
    </xdr:from>
    <xdr:to>
      <xdr:col>27</xdr:col>
      <xdr:colOff>449580</xdr:colOff>
      <xdr:row>12</xdr:row>
      <xdr:rowOff>38100</xdr:rowOff>
    </xdr:to>
    <xdr:grpSp>
      <xdr:nvGrpSpPr>
        <xdr:cNvPr id="1824" name="Group 1823"/>
        <xdr:cNvGrpSpPr>
          <a:grpSpLocks/>
        </xdr:cNvGrpSpPr>
      </xdr:nvGrpSpPr>
      <xdr:grpSpPr bwMode="auto">
        <a:xfrm flipH="1">
          <a:off x="13639800" y="426720"/>
          <a:ext cx="449580" cy="708660"/>
          <a:chOff x="256" y="29"/>
          <a:chExt cx="60" cy="46"/>
        </a:xfrm>
      </xdr:grpSpPr>
      <xdr:sp macro="" textlink="">
        <xdr:nvSpPr>
          <xdr:cNvPr id="1825" name="Freeform 1824"/>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826" name="Line 34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70</xdr:row>
      <xdr:rowOff>60960</xdr:rowOff>
    </xdr:from>
    <xdr:to>
      <xdr:col>27</xdr:col>
      <xdr:colOff>449580</xdr:colOff>
      <xdr:row>78</xdr:row>
      <xdr:rowOff>38100</xdr:rowOff>
    </xdr:to>
    <xdr:grpSp>
      <xdr:nvGrpSpPr>
        <xdr:cNvPr id="1827" name="Group 1826"/>
        <xdr:cNvGrpSpPr>
          <a:grpSpLocks/>
        </xdr:cNvGrpSpPr>
      </xdr:nvGrpSpPr>
      <xdr:grpSpPr bwMode="auto">
        <a:xfrm flipH="1">
          <a:off x="13639800" y="6461760"/>
          <a:ext cx="449580" cy="708660"/>
          <a:chOff x="256" y="29"/>
          <a:chExt cx="60" cy="46"/>
        </a:xfrm>
      </xdr:grpSpPr>
      <xdr:sp macro="" textlink="">
        <xdr:nvSpPr>
          <xdr:cNvPr id="1828" name="Freeform 1827"/>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829" name="Line 39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52</xdr:row>
      <xdr:rowOff>60960</xdr:rowOff>
    </xdr:from>
    <xdr:to>
      <xdr:col>27</xdr:col>
      <xdr:colOff>449580</xdr:colOff>
      <xdr:row>60</xdr:row>
      <xdr:rowOff>38100</xdr:rowOff>
    </xdr:to>
    <xdr:grpSp>
      <xdr:nvGrpSpPr>
        <xdr:cNvPr id="1830" name="Group 1829"/>
        <xdr:cNvGrpSpPr>
          <a:grpSpLocks/>
        </xdr:cNvGrpSpPr>
      </xdr:nvGrpSpPr>
      <xdr:grpSpPr bwMode="auto">
        <a:xfrm flipH="1">
          <a:off x="13639800" y="4815840"/>
          <a:ext cx="449580" cy="708660"/>
          <a:chOff x="256" y="29"/>
          <a:chExt cx="60" cy="46"/>
        </a:xfrm>
      </xdr:grpSpPr>
      <xdr:sp macro="" textlink="">
        <xdr:nvSpPr>
          <xdr:cNvPr id="1831" name="Freeform 1830"/>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832" name="Line 39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52</xdr:row>
      <xdr:rowOff>60960</xdr:rowOff>
    </xdr:from>
    <xdr:to>
      <xdr:col>27</xdr:col>
      <xdr:colOff>449580</xdr:colOff>
      <xdr:row>60</xdr:row>
      <xdr:rowOff>38100</xdr:rowOff>
    </xdr:to>
    <xdr:grpSp>
      <xdr:nvGrpSpPr>
        <xdr:cNvPr id="1833" name="Group 1832"/>
        <xdr:cNvGrpSpPr>
          <a:grpSpLocks/>
        </xdr:cNvGrpSpPr>
      </xdr:nvGrpSpPr>
      <xdr:grpSpPr bwMode="auto">
        <a:xfrm flipH="1">
          <a:off x="13639800" y="4815840"/>
          <a:ext cx="449580" cy="708660"/>
          <a:chOff x="256" y="29"/>
          <a:chExt cx="60" cy="46"/>
        </a:xfrm>
      </xdr:grpSpPr>
      <xdr:sp macro="" textlink="">
        <xdr:nvSpPr>
          <xdr:cNvPr id="1834" name="Freeform 1833"/>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835" name="Line 40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36</xdr:row>
      <xdr:rowOff>60960</xdr:rowOff>
    </xdr:from>
    <xdr:to>
      <xdr:col>27</xdr:col>
      <xdr:colOff>449580</xdr:colOff>
      <xdr:row>44</xdr:row>
      <xdr:rowOff>38100</xdr:rowOff>
    </xdr:to>
    <xdr:grpSp>
      <xdr:nvGrpSpPr>
        <xdr:cNvPr id="1836" name="Group 1835"/>
        <xdr:cNvGrpSpPr>
          <a:grpSpLocks/>
        </xdr:cNvGrpSpPr>
      </xdr:nvGrpSpPr>
      <xdr:grpSpPr bwMode="auto">
        <a:xfrm flipH="1">
          <a:off x="13639800" y="3352800"/>
          <a:ext cx="449580" cy="708660"/>
          <a:chOff x="256" y="29"/>
          <a:chExt cx="60" cy="46"/>
        </a:xfrm>
      </xdr:grpSpPr>
      <xdr:sp macro="" textlink="">
        <xdr:nvSpPr>
          <xdr:cNvPr id="1837" name="Freeform 1836"/>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838" name="Line 40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36</xdr:row>
      <xdr:rowOff>60960</xdr:rowOff>
    </xdr:from>
    <xdr:to>
      <xdr:col>27</xdr:col>
      <xdr:colOff>449580</xdr:colOff>
      <xdr:row>44</xdr:row>
      <xdr:rowOff>38100</xdr:rowOff>
    </xdr:to>
    <xdr:grpSp>
      <xdr:nvGrpSpPr>
        <xdr:cNvPr id="1839" name="Group 1838"/>
        <xdr:cNvGrpSpPr>
          <a:grpSpLocks/>
        </xdr:cNvGrpSpPr>
      </xdr:nvGrpSpPr>
      <xdr:grpSpPr bwMode="auto">
        <a:xfrm flipH="1">
          <a:off x="13639800" y="3352800"/>
          <a:ext cx="449580" cy="708660"/>
          <a:chOff x="256" y="29"/>
          <a:chExt cx="60" cy="46"/>
        </a:xfrm>
      </xdr:grpSpPr>
      <xdr:sp macro="" textlink="">
        <xdr:nvSpPr>
          <xdr:cNvPr id="1840" name="Freeform 1839"/>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841" name="Line 40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20</xdr:row>
      <xdr:rowOff>60960</xdr:rowOff>
    </xdr:from>
    <xdr:to>
      <xdr:col>27</xdr:col>
      <xdr:colOff>449580</xdr:colOff>
      <xdr:row>28</xdr:row>
      <xdr:rowOff>38100</xdr:rowOff>
    </xdr:to>
    <xdr:grpSp>
      <xdr:nvGrpSpPr>
        <xdr:cNvPr id="1842" name="Group 1841"/>
        <xdr:cNvGrpSpPr>
          <a:grpSpLocks/>
        </xdr:cNvGrpSpPr>
      </xdr:nvGrpSpPr>
      <xdr:grpSpPr bwMode="auto">
        <a:xfrm flipH="1">
          <a:off x="13639800" y="1889760"/>
          <a:ext cx="449580" cy="708660"/>
          <a:chOff x="256" y="29"/>
          <a:chExt cx="60" cy="46"/>
        </a:xfrm>
      </xdr:grpSpPr>
      <xdr:sp macro="" textlink="">
        <xdr:nvSpPr>
          <xdr:cNvPr id="1843" name="Freeform 1842"/>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844" name="Line 41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20</xdr:row>
      <xdr:rowOff>60960</xdr:rowOff>
    </xdr:from>
    <xdr:to>
      <xdr:col>27</xdr:col>
      <xdr:colOff>449580</xdr:colOff>
      <xdr:row>28</xdr:row>
      <xdr:rowOff>38100</xdr:rowOff>
    </xdr:to>
    <xdr:grpSp>
      <xdr:nvGrpSpPr>
        <xdr:cNvPr id="1845" name="Group 1844"/>
        <xdr:cNvGrpSpPr>
          <a:grpSpLocks/>
        </xdr:cNvGrpSpPr>
      </xdr:nvGrpSpPr>
      <xdr:grpSpPr bwMode="auto">
        <a:xfrm flipH="1">
          <a:off x="13639800" y="1889760"/>
          <a:ext cx="449580" cy="708660"/>
          <a:chOff x="256" y="29"/>
          <a:chExt cx="60" cy="46"/>
        </a:xfrm>
      </xdr:grpSpPr>
      <xdr:sp macro="" textlink="">
        <xdr:nvSpPr>
          <xdr:cNvPr id="1846" name="Freeform 1845"/>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847" name="Line 41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4</xdr:row>
      <xdr:rowOff>60960</xdr:rowOff>
    </xdr:from>
    <xdr:to>
      <xdr:col>6</xdr:col>
      <xdr:colOff>449580</xdr:colOff>
      <xdr:row>12</xdr:row>
      <xdr:rowOff>38100</xdr:rowOff>
    </xdr:to>
    <xdr:grpSp>
      <xdr:nvGrpSpPr>
        <xdr:cNvPr id="1848" name="Group 1847"/>
        <xdr:cNvGrpSpPr>
          <a:grpSpLocks/>
        </xdr:cNvGrpSpPr>
      </xdr:nvGrpSpPr>
      <xdr:grpSpPr bwMode="auto">
        <a:xfrm>
          <a:off x="4038600" y="426720"/>
          <a:ext cx="449580" cy="708660"/>
          <a:chOff x="256" y="29"/>
          <a:chExt cx="60" cy="46"/>
        </a:xfrm>
      </xdr:grpSpPr>
      <xdr:sp macro="" textlink="">
        <xdr:nvSpPr>
          <xdr:cNvPr id="1849" name="Freeform 1848"/>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850" name="Line 41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20</xdr:row>
      <xdr:rowOff>60960</xdr:rowOff>
    </xdr:from>
    <xdr:to>
      <xdr:col>6</xdr:col>
      <xdr:colOff>449580</xdr:colOff>
      <xdr:row>28</xdr:row>
      <xdr:rowOff>38100</xdr:rowOff>
    </xdr:to>
    <xdr:grpSp>
      <xdr:nvGrpSpPr>
        <xdr:cNvPr id="1851" name="Group 1850"/>
        <xdr:cNvGrpSpPr>
          <a:grpSpLocks/>
        </xdr:cNvGrpSpPr>
      </xdr:nvGrpSpPr>
      <xdr:grpSpPr bwMode="auto">
        <a:xfrm>
          <a:off x="4038600" y="1889760"/>
          <a:ext cx="449580" cy="708660"/>
          <a:chOff x="256" y="29"/>
          <a:chExt cx="60" cy="46"/>
        </a:xfrm>
      </xdr:grpSpPr>
      <xdr:sp macro="" textlink="">
        <xdr:nvSpPr>
          <xdr:cNvPr id="1852" name="Freeform 1851"/>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853" name="Line 42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36</xdr:row>
      <xdr:rowOff>60960</xdr:rowOff>
    </xdr:from>
    <xdr:to>
      <xdr:col>6</xdr:col>
      <xdr:colOff>449580</xdr:colOff>
      <xdr:row>44</xdr:row>
      <xdr:rowOff>38100</xdr:rowOff>
    </xdr:to>
    <xdr:grpSp>
      <xdr:nvGrpSpPr>
        <xdr:cNvPr id="1854" name="Group 1853"/>
        <xdr:cNvGrpSpPr>
          <a:grpSpLocks/>
        </xdr:cNvGrpSpPr>
      </xdr:nvGrpSpPr>
      <xdr:grpSpPr bwMode="auto">
        <a:xfrm>
          <a:off x="4038600" y="3352800"/>
          <a:ext cx="449580" cy="708660"/>
          <a:chOff x="256" y="29"/>
          <a:chExt cx="60" cy="46"/>
        </a:xfrm>
      </xdr:grpSpPr>
      <xdr:sp macro="" textlink="">
        <xdr:nvSpPr>
          <xdr:cNvPr id="1855" name="Freeform 1854"/>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856" name="Line 42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52</xdr:row>
      <xdr:rowOff>60960</xdr:rowOff>
    </xdr:from>
    <xdr:to>
      <xdr:col>6</xdr:col>
      <xdr:colOff>449580</xdr:colOff>
      <xdr:row>60</xdr:row>
      <xdr:rowOff>38100</xdr:rowOff>
    </xdr:to>
    <xdr:grpSp>
      <xdr:nvGrpSpPr>
        <xdr:cNvPr id="1857" name="Group 1856"/>
        <xdr:cNvGrpSpPr>
          <a:grpSpLocks/>
        </xdr:cNvGrpSpPr>
      </xdr:nvGrpSpPr>
      <xdr:grpSpPr bwMode="auto">
        <a:xfrm>
          <a:off x="4038600" y="4815840"/>
          <a:ext cx="449580" cy="708660"/>
          <a:chOff x="256" y="29"/>
          <a:chExt cx="60" cy="46"/>
        </a:xfrm>
      </xdr:grpSpPr>
      <xdr:sp macro="" textlink="">
        <xdr:nvSpPr>
          <xdr:cNvPr id="1858" name="Freeform 1857"/>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859" name="Line 42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8</xdr:row>
      <xdr:rowOff>45720</xdr:rowOff>
    </xdr:from>
    <xdr:to>
      <xdr:col>9</xdr:col>
      <xdr:colOff>449580</xdr:colOff>
      <xdr:row>24</xdr:row>
      <xdr:rowOff>38100</xdr:rowOff>
    </xdr:to>
    <xdr:grpSp>
      <xdr:nvGrpSpPr>
        <xdr:cNvPr id="1860" name="Group 1859"/>
        <xdr:cNvGrpSpPr>
          <a:grpSpLocks/>
        </xdr:cNvGrpSpPr>
      </xdr:nvGrpSpPr>
      <xdr:grpSpPr bwMode="auto">
        <a:xfrm>
          <a:off x="5410200" y="777240"/>
          <a:ext cx="449580" cy="1455420"/>
          <a:chOff x="256" y="29"/>
          <a:chExt cx="60" cy="46"/>
        </a:xfrm>
      </xdr:grpSpPr>
      <xdr:sp macro="" textlink="">
        <xdr:nvSpPr>
          <xdr:cNvPr id="1861" name="Freeform 1860"/>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862" name="Line 42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40</xdr:row>
      <xdr:rowOff>45720</xdr:rowOff>
    </xdr:from>
    <xdr:to>
      <xdr:col>9</xdr:col>
      <xdr:colOff>449580</xdr:colOff>
      <xdr:row>56</xdr:row>
      <xdr:rowOff>38100</xdr:rowOff>
    </xdr:to>
    <xdr:grpSp>
      <xdr:nvGrpSpPr>
        <xdr:cNvPr id="1863" name="Group 1862"/>
        <xdr:cNvGrpSpPr>
          <a:grpSpLocks/>
        </xdr:cNvGrpSpPr>
      </xdr:nvGrpSpPr>
      <xdr:grpSpPr bwMode="auto">
        <a:xfrm>
          <a:off x="5410200" y="3703320"/>
          <a:ext cx="449580" cy="1455420"/>
          <a:chOff x="256" y="29"/>
          <a:chExt cx="60" cy="46"/>
        </a:xfrm>
      </xdr:grpSpPr>
      <xdr:sp macro="" textlink="">
        <xdr:nvSpPr>
          <xdr:cNvPr id="1864" name="Freeform 1863"/>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865" name="Line 43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16</xdr:row>
      <xdr:rowOff>45720</xdr:rowOff>
    </xdr:from>
    <xdr:to>
      <xdr:col>12</xdr:col>
      <xdr:colOff>449580</xdr:colOff>
      <xdr:row>48</xdr:row>
      <xdr:rowOff>38100</xdr:rowOff>
    </xdr:to>
    <xdr:grpSp>
      <xdr:nvGrpSpPr>
        <xdr:cNvPr id="1866" name="Group 1865"/>
        <xdr:cNvGrpSpPr>
          <a:grpSpLocks/>
        </xdr:cNvGrpSpPr>
      </xdr:nvGrpSpPr>
      <xdr:grpSpPr bwMode="auto">
        <a:xfrm>
          <a:off x="6781800" y="1508760"/>
          <a:ext cx="449580" cy="2918460"/>
          <a:chOff x="256" y="29"/>
          <a:chExt cx="60" cy="46"/>
        </a:xfrm>
      </xdr:grpSpPr>
      <xdr:sp macro="" textlink="">
        <xdr:nvSpPr>
          <xdr:cNvPr id="1867" name="Freeform 1866"/>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868" name="Line 43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70</xdr:row>
      <xdr:rowOff>60960</xdr:rowOff>
    </xdr:from>
    <xdr:to>
      <xdr:col>6</xdr:col>
      <xdr:colOff>449580</xdr:colOff>
      <xdr:row>78</xdr:row>
      <xdr:rowOff>38100</xdr:rowOff>
    </xdr:to>
    <xdr:grpSp>
      <xdr:nvGrpSpPr>
        <xdr:cNvPr id="1869" name="Group 1868"/>
        <xdr:cNvGrpSpPr>
          <a:grpSpLocks/>
        </xdr:cNvGrpSpPr>
      </xdr:nvGrpSpPr>
      <xdr:grpSpPr bwMode="auto">
        <a:xfrm>
          <a:off x="4038600" y="6461760"/>
          <a:ext cx="449580" cy="708660"/>
          <a:chOff x="256" y="29"/>
          <a:chExt cx="60" cy="46"/>
        </a:xfrm>
      </xdr:grpSpPr>
      <xdr:sp macro="" textlink="">
        <xdr:nvSpPr>
          <xdr:cNvPr id="1870" name="Freeform 1869"/>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871" name="Line 43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86</xdr:row>
      <xdr:rowOff>60960</xdr:rowOff>
    </xdr:from>
    <xdr:to>
      <xdr:col>6</xdr:col>
      <xdr:colOff>449580</xdr:colOff>
      <xdr:row>94</xdr:row>
      <xdr:rowOff>38100</xdr:rowOff>
    </xdr:to>
    <xdr:grpSp>
      <xdr:nvGrpSpPr>
        <xdr:cNvPr id="1872" name="Group 1871"/>
        <xdr:cNvGrpSpPr>
          <a:grpSpLocks/>
        </xdr:cNvGrpSpPr>
      </xdr:nvGrpSpPr>
      <xdr:grpSpPr bwMode="auto">
        <a:xfrm>
          <a:off x="4038600" y="7924800"/>
          <a:ext cx="449580" cy="708660"/>
          <a:chOff x="256" y="29"/>
          <a:chExt cx="60" cy="46"/>
        </a:xfrm>
      </xdr:grpSpPr>
      <xdr:sp macro="" textlink="">
        <xdr:nvSpPr>
          <xdr:cNvPr id="1873" name="Freeform 1872"/>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874" name="Line 44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102</xdr:row>
      <xdr:rowOff>60960</xdr:rowOff>
    </xdr:from>
    <xdr:to>
      <xdr:col>6</xdr:col>
      <xdr:colOff>449580</xdr:colOff>
      <xdr:row>110</xdr:row>
      <xdr:rowOff>38100</xdr:rowOff>
    </xdr:to>
    <xdr:grpSp>
      <xdr:nvGrpSpPr>
        <xdr:cNvPr id="1875" name="Group 1874"/>
        <xdr:cNvGrpSpPr>
          <a:grpSpLocks/>
        </xdr:cNvGrpSpPr>
      </xdr:nvGrpSpPr>
      <xdr:grpSpPr bwMode="auto">
        <a:xfrm>
          <a:off x="4038600" y="9387840"/>
          <a:ext cx="449580" cy="708660"/>
          <a:chOff x="256" y="29"/>
          <a:chExt cx="60" cy="46"/>
        </a:xfrm>
      </xdr:grpSpPr>
      <xdr:sp macro="" textlink="">
        <xdr:nvSpPr>
          <xdr:cNvPr id="1876" name="Freeform 1875"/>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877" name="Line 44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118</xdr:row>
      <xdr:rowOff>60960</xdr:rowOff>
    </xdr:from>
    <xdr:to>
      <xdr:col>6</xdr:col>
      <xdr:colOff>449580</xdr:colOff>
      <xdr:row>126</xdr:row>
      <xdr:rowOff>38100</xdr:rowOff>
    </xdr:to>
    <xdr:grpSp>
      <xdr:nvGrpSpPr>
        <xdr:cNvPr id="1878" name="Group 1877"/>
        <xdr:cNvGrpSpPr>
          <a:grpSpLocks/>
        </xdr:cNvGrpSpPr>
      </xdr:nvGrpSpPr>
      <xdr:grpSpPr bwMode="auto">
        <a:xfrm>
          <a:off x="4038600" y="10850880"/>
          <a:ext cx="449580" cy="708660"/>
          <a:chOff x="256" y="29"/>
          <a:chExt cx="60" cy="46"/>
        </a:xfrm>
      </xdr:grpSpPr>
      <xdr:sp macro="" textlink="">
        <xdr:nvSpPr>
          <xdr:cNvPr id="1879" name="Freeform 1878"/>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880" name="Line 44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74</xdr:row>
      <xdr:rowOff>45720</xdr:rowOff>
    </xdr:from>
    <xdr:to>
      <xdr:col>9</xdr:col>
      <xdr:colOff>449580</xdr:colOff>
      <xdr:row>90</xdr:row>
      <xdr:rowOff>38100</xdr:rowOff>
    </xdr:to>
    <xdr:grpSp>
      <xdr:nvGrpSpPr>
        <xdr:cNvPr id="1881" name="Group 1880"/>
        <xdr:cNvGrpSpPr>
          <a:grpSpLocks/>
        </xdr:cNvGrpSpPr>
      </xdr:nvGrpSpPr>
      <xdr:grpSpPr bwMode="auto">
        <a:xfrm>
          <a:off x="5410200" y="6812280"/>
          <a:ext cx="449580" cy="1455420"/>
          <a:chOff x="256" y="29"/>
          <a:chExt cx="60" cy="46"/>
        </a:xfrm>
      </xdr:grpSpPr>
      <xdr:sp macro="" textlink="">
        <xdr:nvSpPr>
          <xdr:cNvPr id="1882" name="Freeform 1881"/>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883" name="Line 45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106</xdr:row>
      <xdr:rowOff>45720</xdr:rowOff>
    </xdr:from>
    <xdr:to>
      <xdr:col>9</xdr:col>
      <xdr:colOff>449580</xdr:colOff>
      <xdr:row>122</xdr:row>
      <xdr:rowOff>38100</xdr:rowOff>
    </xdr:to>
    <xdr:grpSp>
      <xdr:nvGrpSpPr>
        <xdr:cNvPr id="1884" name="Group 1883"/>
        <xdr:cNvGrpSpPr>
          <a:grpSpLocks/>
        </xdr:cNvGrpSpPr>
      </xdr:nvGrpSpPr>
      <xdr:grpSpPr bwMode="auto">
        <a:xfrm>
          <a:off x="5410200" y="9738360"/>
          <a:ext cx="449580" cy="1455420"/>
          <a:chOff x="256" y="29"/>
          <a:chExt cx="60" cy="46"/>
        </a:xfrm>
      </xdr:grpSpPr>
      <xdr:sp macro="" textlink="">
        <xdr:nvSpPr>
          <xdr:cNvPr id="1885" name="Freeform 1884"/>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886" name="Line 45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82</xdr:row>
      <xdr:rowOff>45720</xdr:rowOff>
    </xdr:from>
    <xdr:to>
      <xdr:col>12</xdr:col>
      <xdr:colOff>449580</xdr:colOff>
      <xdr:row>114</xdr:row>
      <xdr:rowOff>38100</xdr:rowOff>
    </xdr:to>
    <xdr:grpSp>
      <xdr:nvGrpSpPr>
        <xdr:cNvPr id="1887" name="Group 1886"/>
        <xdr:cNvGrpSpPr>
          <a:grpSpLocks/>
        </xdr:cNvGrpSpPr>
      </xdr:nvGrpSpPr>
      <xdr:grpSpPr bwMode="auto">
        <a:xfrm>
          <a:off x="6781800" y="7543800"/>
          <a:ext cx="449580" cy="2918460"/>
          <a:chOff x="256" y="29"/>
          <a:chExt cx="60" cy="46"/>
        </a:xfrm>
      </xdr:grpSpPr>
      <xdr:sp macro="" textlink="">
        <xdr:nvSpPr>
          <xdr:cNvPr id="1888" name="Freeform 1887"/>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889" name="Line 45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15</xdr:col>
      <xdr:colOff>0</xdr:colOff>
      <xdr:row>32</xdr:row>
      <xdr:rowOff>45720</xdr:rowOff>
    </xdr:from>
    <xdr:to>
      <xdr:col>15</xdr:col>
      <xdr:colOff>342900</xdr:colOff>
      <xdr:row>98</xdr:row>
      <xdr:rowOff>45720</xdr:rowOff>
    </xdr:to>
    <xdr:sp macro="" textlink="">
      <xdr:nvSpPr>
        <xdr:cNvPr id="1890" name="Freeform 1889"/>
        <xdr:cNvSpPr>
          <a:spLocks/>
        </xdr:cNvSpPr>
      </xdr:nvSpPr>
      <xdr:spPr bwMode="auto">
        <a:xfrm>
          <a:off x="8145780" y="2727960"/>
          <a:ext cx="342900" cy="5532120"/>
        </a:xfrm>
        <a:custGeom>
          <a:avLst/>
          <a:gdLst>
            <a:gd name="T0" fmla="*/ 0 w 64"/>
            <a:gd name="T1" fmla="*/ 0 h 91"/>
            <a:gd name="T2" fmla="*/ 1837193700 w 64"/>
            <a:gd name="T3" fmla="*/ 0 h 91"/>
            <a:gd name="T4" fmla="*/ 1837193700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15</xdr:col>
      <xdr:colOff>342900</xdr:colOff>
      <xdr:row>48</xdr:row>
      <xdr:rowOff>45720</xdr:rowOff>
    </xdr:from>
    <xdr:to>
      <xdr:col>15</xdr:col>
      <xdr:colOff>449580</xdr:colOff>
      <xdr:row>48</xdr:row>
      <xdr:rowOff>45720</xdr:rowOff>
    </xdr:to>
    <xdr:sp macro="" textlink="">
      <xdr:nvSpPr>
        <xdr:cNvPr id="1891" name="Line 458"/>
        <xdr:cNvSpPr>
          <a:spLocks noChangeShapeType="1"/>
        </xdr:cNvSpPr>
      </xdr:nvSpPr>
      <xdr:spPr bwMode="auto">
        <a:xfrm flipH="1">
          <a:off x="8488680" y="4069080"/>
          <a:ext cx="106680" cy="0"/>
        </a:xfrm>
        <a:prstGeom prst="line">
          <a:avLst/>
        </a:prstGeom>
        <a:noFill/>
        <a:ln w="9525">
          <a:solidFill>
            <a:srgbClr val="000000"/>
          </a:solidFill>
          <a:round/>
          <a:headEnd/>
          <a:tailEnd/>
        </a:ln>
      </xdr:spPr>
    </xdr:sp>
    <xdr:clientData/>
  </xdr:twoCellAnchor>
  <xdr:twoCellAnchor>
    <xdr:from>
      <xdr:col>17</xdr:col>
      <xdr:colOff>0</xdr:colOff>
      <xdr:row>49</xdr:row>
      <xdr:rowOff>83820</xdr:rowOff>
    </xdr:from>
    <xdr:to>
      <xdr:col>17</xdr:col>
      <xdr:colOff>0</xdr:colOff>
      <xdr:row>63</xdr:row>
      <xdr:rowOff>0</xdr:rowOff>
    </xdr:to>
    <xdr:sp macro="" textlink="">
      <xdr:nvSpPr>
        <xdr:cNvPr id="1892" name="Line 459"/>
        <xdr:cNvSpPr>
          <a:spLocks noChangeShapeType="1"/>
        </xdr:cNvSpPr>
      </xdr:nvSpPr>
      <xdr:spPr bwMode="auto">
        <a:xfrm>
          <a:off x="9060180" y="4191000"/>
          <a:ext cx="0" cy="1089660"/>
        </a:xfrm>
        <a:prstGeom prst="line">
          <a:avLst/>
        </a:prstGeom>
        <a:noFill/>
        <a:ln w="9525">
          <a:solidFill>
            <a:srgbClr val="000000"/>
          </a:solidFill>
          <a:round/>
          <a:headEnd/>
          <a:tailEnd/>
        </a:ln>
      </xdr:spPr>
    </xdr:sp>
    <xdr:clientData/>
  </xdr:twoCellAnchor>
  <xdr:twoCellAnchor>
    <xdr:from>
      <xdr:col>17</xdr:col>
      <xdr:colOff>0</xdr:colOff>
      <xdr:row>67</xdr:row>
      <xdr:rowOff>83820</xdr:rowOff>
    </xdr:from>
    <xdr:to>
      <xdr:col>17</xdr:col>
      <xdr:colOff>0</xdr:colOff>
      <xdr:row>81</xdr:row>
      <xdr:rowOff>0</xdr:rowOff>
    </xdr:to>
    <xdr:sp macro="" textlink="">
      <xdr:nvSpPr>
        <xdr:cNvPr id="1893" name="Line 460"/>
        <xdr:cNvSpPr>
          <a:spLocks noChangeShapeType="1"/>
        </xdr:cNvSpPr>
      </xdr:nvSpPr>
      <xdr:spPr bwMode="auto">
        <a:xfrm>
          <a:off x="9060180" y="5699760"/>
          <a:ext cx="0" cy="1089660"/>
        </a:xfrm>
        <a:prstGeom prst="line">
          <a:avLst/>
        </a:prstGeom>
        <a:noFill/>
        <a:ln w="9525">
          <a:solidFill>
            <a:srgbClr val="000000"/>
          </a:solidFill>
          <a:round/>
          <a:headEnd/>
          <a:tailEnd/>
        </a:ln>
      </xdr:spPr>
    </xdr:sp>
    <xdr:clientData/>
  </xdr:twoCellAnchor>
  <xdr:twoCellAnchor>
    <xdr:from>
      <xdr:col>18</xdr:col>
      <xdr:colOff>106680</xdr:colOff>
      <xdr:row>32</xdr:row>
      <xdr:rowOff>45720</xdr:rowOff>
    </xdr:from>
    <xdr:to>
      <xdr:col>18</xdr:col>
      <xdr:colOff>449580</xdr:colOff>
      <xdr:row>98</xdr:row>
      <xdr:rowOff>45720</xdr:rowOff>
    </xdr:to>
    <xdr:sp macro="" textlink="">
      <xdr:nvSpPr>
        <xdr:cNvPr id="1894" name="Freeform 1893"/>
        <xdr:cNvSpPr>
          <a:spLocks/>
        </xdr:cNvSpPr>
      </xdr:nvSpPr>
      <xdr:spPr bwMode="auto">
        <a:xfrm flipH="1">
          <a:off x="9624060" y="2727960"/>
          <a:ext cx="342900" cy="5532120"/>
        </a:xfrm>
        <a:custGeom>
          <a:avLst/>
          <a:gdLst>
            <a:gd name="T0" fmla="*/ 0 w 64"/>
            <a:gd name="T1" fmla="*/ 0 h 91"/>
            <a:gd name="T2" fmla="*/ 1837193700 w 64"/>
            <a:gd name="T3" fmla="*/ 0 h 91"/>
            <a:gd name="T4" fmla="*/ 1837193700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18</xdr:col>
      <xdr:colOff>0</xdr:colOff>
      <xdr:row>82</xdr:row>
      <xdr:rowOff>45720</xdr:rowOff>
    </xdr:from>
    <xdr:to>
      <xdr:col>18</xdr:col>
      <xdr:colOff>106680</xdr:colOff>
      <xdr:row>82</xdr:row>
      <xdr:rowOff>45720</xdr:rowOff>
    </xdr:to>
    <xdr:sp macro="" textlink="">
      <xdr:nvSpPr>
        <xdr:cNvPr id="1895" name="Line 462"/>
        <xdr:cNvSpPr>
          <a:spLocks noChangeShapeType="1"/>
        </xdr:cNvSpPr>
      </xdr:nvSpPr>
      <xdr:spPr bwMode="auto">
        <a:xfrm flipH="1">
          <a:off x="9517380" y="6918960"/>
          <a:ext cx="106680" cy="0"/>
        </a:xfrm>
        <a:prstGeom prst="line">
          <a:avLst/>
        </a:prstGeom>
        <a:noFill/>
        <a:ln w="9525">
          <a:solidFill>
            <a:srgbClr val="000000"/>
          </a:solidFill>
          <a:round/>
          <a:headEnd/>
          <a:tailEnd/>
        </a:ln>
      </xdr:spPr>
    </xdr:sp>
    <xdr:clientData/>
  </xdr:twoCellAnchor>
  <xdr:twoCellAnchor>
    <xdr:from>
      <xdr:col>21</xdr:col>
      <xdr:colOff>0</xdr:colOff>
      <xdr:row>82</xdr:row>
      <xdr:rowOff>45720</xdr:rowOff>
    </xdr:from>
    <xdr:to>
      <xdr:col>21</xdr:col>
      <xdr:colOff>449580</xdr:colOff>
      <xdr:row>114</xdr:row>
      <xdr:rowOff>38100</xdr:rowOff>
    </xdr:to>
    <xdr:grpSp>
      <xdr:nvGrpSpPr>
        <xdr:cNvPr id="1896" name="Group 1895"/>
        <xdr:cNvGrpSpPr>
          <a:grpSpLocks/>
        </xdr:cNvGrpSpPr>
      </xdr:nvGrpSpPr>
      <xdr:grpSpPr bwMode="auto">
        <a:xfrm flipH="1">
          <a:off x="10896600" y="7543800"/>
          <a:ext cx="449580" cy="2918460"/>
          <a:chOff x="256" y="29"/>
          <a:chExt cx="60" cy="46"/>
        </a:xfrm>
      </xdr:grpSpPr>
      <xdr:sp macro="" textlink="">
        <xdr:nvSpPr>
          <xdr:cNvPr id="1897" name="Freeform 1896"/>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898" name="Line 46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21</xdr:col>
      <xdr:colOff>0</xdr:colOff>
      <xdr:row>16</xdr:row>
      <xdr:rowOff>45720</xdr:rowOff>
    </xdr:from>
    <xdr:to>
      <xdr:col>21</xdr:col>
      <xdr:colOff>449580</xdr:colOff>
      <xdr:row>48</xdr:row>
      <xdr:rowOff>38100</xdr:rowOff>
    </xdr:to>
    <xdr:grpSp>
      <xdr:nvGrpSpPr>
        <xdr:cNvPr id="1899" name="Group 1898"/>
        <xdr:cNvGrpSpPr>
          <a:grpSpLocks/>
        </xdr:cNvGrpSpPr>
      </xdr:nvGrpSpPr>
      <xdr:grpSpPr bwMode="auto">
        <a:xfrm flipH="1">
          <a:off x="10896600" y="1508760"/>
          <a:ext cx="449580" cy="2918460"/>
          <a:chOff x="256" y="29"/>
          <a:chExt cx="60" cy="46"/>
        </a:xfrm>
      </xdr:grpSpPr>
      <xdr:sp macro="" textlink="">
        <xdr:nvSpPr>
          <xdr:cNvPr id="1900" name="Freeform 1899"/>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901" name="Line 46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106</xdr:row>
      <xdr:rowOff>45720</xdr:rowOff>
    </xdr:from>
    <xdr:to>
      <xdr:col>24</xdr:col>
      <xdr:colOff>449580</xdr:colOff>
      <xdr:row>122</xdr:row>
      <xdr:rowOff>38100</xdr:rowOff>
    </xdr:to>
    <xdr:grpSp>
      <xdr:nvGrpSpPr>
        <xdr:cNvPr id="1902" name="Group 1901"/>
        <xdr:cNvGrpSpPr>
          <a:grpSpLocks/>
        </xdr:cNvGrpSpPr>
      </xdr:nvGrpSpPr>
      <xdr:grpSpPr bwMode="auto">
        <a:xfrm flipH="1">
          <a:off x="12268200" y="9738360"/>
          <a:ext cx="449580" cy="1455420"/>
          <a:chOff x="256" y="29"/>
          <a:chExt cx="60" cy="46"/>
        </a:xfrm>
      </xdr:grpSpPr>
      <xdr:sp macro="" textlink="">
        <xdr:nvSpPr>
          <xdr:cNvPr id="1903" name="Freeform 1902"/>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904" name="Line 47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74</xdr:row>
      <xdr:rowOff>45720</xdr:rowOff>
    </xdr:from>
    <xdr:to>
      <xdr:col>24</xdr:col>
      <xdr:colOff>449580</xdr:colOff>
      <xdr:row>90</xdr:row>
      <xdr:rowOff>38100</xdr:rowOff>
    </xdr:to>
    <xdr:grpSp>
      <xdr:nvGrpSpPr>
        <xdr:cNvPr id="1905" name="Group 1904"/>
        <xdr:cNvGrpSpPr>
          <a:grpSpLocks/>
        </xdr:cNvGrpSpPr>
      </xdr:nvGrpSpPr>
      <xdr:grpSpPr bwMode="auto">
        <a:xfrm flipH="1">
          <a:off x="12268200" y="6812280"/>
          <a:ext cx="449580" cy="1455420"/>
          <a:chOff x="256" y="29"/>
          <a:chExt cx="60" cy="46"/>
        </a:xfrm>
      </xdr:grpSpPr>
      <xdr:sp macro="" textlink="">
        <xdr:nvSpPr>
          <xdr:cNvPr id="1906" name="Freeform 1905"/>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907" name="Line 47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40</xdr:row>
      <xdr:rowOff>45720</xdr:rowOff>
    </xdr:from>
    <xdr:to>
      <xdr:col>24</xdr:col>
      <xdr:colOff>449580</xdr:colOff>
      <xdr:row>56</xdr:row>
      <xdr:rowOff>38100</xdr:rowOff>
    </xdr:to>
    <xdr:grpSp>
      <xdr:nvGrpSpPr>
        <xdr:cNvPr id="1908" name="Group 1907"/>
        <xdr:cNvGrpSpPr>
          <a:grpSpLocks/>
        </xdr:cNvGrpSpPr>
      </xdr:nvGrpSpPr>
      <xdr:grpSpPr bwMode="auto">
        <a:xfrm flipH="1">
          <a:off x="12268200" y="3703320"/>
          <a:ext cx="449580" cy="1455420"/>
          <a:chOff x="256" y="29"/>
          <a:chExt cx="60" cy="46"/>
        </a:xfrm>
      </xdr:grpSpPr>
      <xdr:sp macro="" textlink="">
        <xdr:nvSpPr>
          <xdr:cNvPr id="1909" name="Freeform 1908"/>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910" name="Line 47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8</xdr:row>
      <xdr:rowOff>45720</xdr:rowOff>
    </xdr:from>
    <xdr:to>
      <xdr:col>24</xdr:col>
      <xdr:colOff>449580</xdr:colOff>
      <xdr:row>24</xdr:row>
      <xdr:rowOff>38100</xdr:rowOff>
    </xdr:to>
    <xdr:grpSp>
      <xdr:nvGrpSpPr>
        <xdr:cNvPr id="1911" name="Group 1910"/>
        <xdr:cNvGrpSpPr>
          <a:grpSpLocks/>
        </xdr:cNvGrpSpPr>
      </xdr:nvGrpSpPr>
      <xdr:grpSpPr bwMode="auto">
        <a:xfrm flipH="1">
          <a:off x="12268200" y="777240"/>
          <a:ext cx="449580" cy="1455420"/>
          <a:chOff x="256" y="29"/>
          <a:chExt cx="60" cy="46"/>
        </a:xfrm>
      </xdr:grpSpPr>
      <xdr:sp macro="" textlink="">
        <xdr:nvSpPr>
          <xdr:cNvPr id="1912" name="Freeform 1911"/>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913" name="Line 48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118</xdr:row>
      <xdr:rowOff>60960</xdr:rowOff>
    </xdr:from>
    <xdr:to>
      <xdr:col>27</xdr:col>
      <xdr:colOff>449580</xdr:colOff>
      <xdr:row>126</xdr:row>
      <xdr:rowOff>38100</xdr:rowOff>
    </xdr:to>
    <xdr:grpSp>
      <xdr:nvGrpSpPr>
        <xdr:cNvPr id="1914" name="Group 1913"/>
        <xdr:cNvGrpSpPr>
          <a:grpSpLocks/>
        </xdr:cNvGrpSpPr>
      </xdr:nvGrpSpPr>
      <xdr:grpSpPr bwMode="auto">
        <a:xfrm flipH="1">
          <a:off x="13639800" y="10850880"/>
          <a:ext cx="449580" cy="708660"/>
          <a:chOff x="256" y="29"/>
          <a:chExt cx="60" cy="46"/>
        </a:xfrm>
      </xdr:grpSpPr>
      <xdr:sp macro="" textlink="">
        <xdr:nvSpPr>
          <xdr:cNvPr id="1915" name="Freeform 1914"/>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916" name="Line 48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102</xdr:row>
      <xdr:rowOff>60960</xdr:rowOff>
    </xdr:from>
    <xdr:to>
      <xdr:col>27</xdr:col>
      <xdr:colOff>449580</xdr:colOff>
      <xdr:row>110</xdr:row>
      <xdr:rowOff>38100</xdr:rowOff>
    </xdr:to>
    <xdr:grpSp>
      <xdr:nvGrpSpPr>
        <xdr:cNvPr id="1917" name="Group 1916"/>
        <xdr:cNvGrpSpPr>
          <a:grpSpLocks/>
        </xdr:cNvGrpSpPr>
      </xdr:nvGrpSpPr>
      <xdr:grpSpPr bwMode="auto">
        <a:xfrm flipH="1">
          <a:off x="13639800" y="9387840"/>
          <a:ext cx="449580" cy="708660"/>
          <a:chOff x="256" y="29"/>
          <a:chExt cx="60" cy="46"/>
        </a:xfrm>
      </xdr:grpSpPr>
      <xdr:sp macro="" textlink="">
        <xdr:nvSpPr>
          <xdr:cNvPr id="1918" name="Freeform 1917"/>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919" name="Line 48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86</xdr:row>
      <xdr:rowOff>60960</xdr:rowOff>
    </xdr:from>
    <xdr:to>
      <xdr:col>27</xdr:col>
      <xdr:colOff>449580</xdr:colOff>
      <xdr:row>94</xdr:row>
      <xdr:rowOff>38100</xdr:rowOff>
    </xdr:to>
    <xdr:grpSp>
      <xdr:nvGrpSpPr>
        <xdr:cNvPr id="1920" name="Group 1919"/>
        <xdr:cNvGrpSpPr>
          <a:grpSpLocks/>
        </xdr:cNvGrpSpPr>
      </xdr:nvGrpSpPr>
      <xdr:grpSpPr bwMode="auto">
        <a:xfrm flipH="1">
          <a:off x="13639800" y="7924800"/>
          <a:ext cx="449580" cy="708660"/>
          <a:chOff x="256" y="29"/>
          <a:chExt cx="60" cy="46"/>
        </a:xfrm>
      </xdr:grpSpPr>
      <xdr:sp macro="" textlink="">
        <xdr:nvSpPr>
          <xdr:cNvPr id="1921" name="Freeform 1920"/>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922" name="Line 48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70</xdr:row>
      <xdr:rowOff>60960</xdr:rowOff>
    </xdr:from>
    <xdr:to>
      <xdr:col>27</xdr:col>
      <xdr:colOff>449580</xdr:colOff>
      <xdr:row>78</xdr:row>
      <xdr:rowOff>38100</xdr:rowOff>
    </xdr:to>
    <xdr:grpSp>
      <xdr:nvGrpSpPr>
        <xdr:cNvPr id="1923" name="Group 1922"/>
        <xdr:cNvGrpSpPr>
          <a:grpSpLocks/>
        </xdr:cNvGrpSpPr>
      </xdr:nvGrpSpPr>
      <xdr:grpSpPr bwMode="auto">
        <a:xfrm flipH="1">
          <a:off x="13639800" y="6461760"/>
          <a:ext cx="449580" cy="708660"/>
          <a:chOff x="256" y="29"/>
          <a:chExt cx="60" cy="46"/>
        </a:xfrm>
      </xdr:grpSpPr>
      <xdr:sp macro="" textlink="">
        <xdr:nvSpPr>
          <xdr:cNvPr id="1924" name="Freeform 1923"/>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925" name="Line 49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52</xdr:row>
      <xdr:rowOff>60960</xdr:rowOff>
    </xdr:from>
    <xdr:to>
      <xdr:col>27</xdr:col>
      <xdr:colOff>449580</xdr:colOff>
      <xdr:row>60</xdr:row>
      <xdr:rowOff>38100</xdr:rowOff>
    </xdr:to>
    <xdr:grpSp>
      <xdr:nvGrpSpPr>
        <xdr:cNvPr id="1926" name="Group 1925"/>
        <xdr:cNvGrpSpPr>
          <a:grpSpLocks/>
        </xdr:cNvGrpSpPr>
      </xdr:nvGrpSpPr>
      <xdr:grpSpPr bwMode="auto">
        <a:xfrm flipH="1">
          <a:off x="13639800" y="4815840"/>
          <a:ext cx="449580" cy="708660"/>
          <a:chOff x="256" y="29"/>
          <a:chExt cx="60" cy="46"/>
        </a:xfrm>
      </xdr:grpSpPr>
      <xdr:sp macro="" textlink="">
        <xdr:nvSpPr>
          <xdr:cNvPr id="1927" name="Freeform 1926"/>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928" name="Line 49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36</xdr:row>
      <xdr:rowOff>60960</xdr:rowOff>
    </xdr:from>
    <xdr:to>
      <xdr:col>27</xdr:col>
      <xdr:colOff>449580</xdr:colOff>
      <xdr:row>44</xdr:row>
      <xdr:rowOff>38100</xdr:rowOff>
    </xdr:to>
    <xdr:grpSp>
      <xdr:nvGrpSpPr>
        <xdr:cNvPr id="1929" name="Group 1928"/>
        <xdr:cNvGrpSpPr>
          <a:grpSpLocks/>
        </xdr:cNvGrpSpPr>
      </xdr:nvGrpSpPr>
      <xdr:grpSpPr bwMode="auto">
        <a:xfrm flipH="1">
          <a:off x="13639800" y="3352800"/>
          <a:ext cx="449580" cy="708660"/>
          <a:chOff x="256" y="29"/>
          <a:chExt cx="60" cy="46"/>
        </a:xfrm>
      </xdr:grpSpPr>
      <xdr:sp macro="" textlink="">
        <xdr:nvSpPr>
          <xdr:cNvPr id="1930" name="Freeform 1929"/>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931" name="Line 49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20</xdr:row>
      <xdr:rowOff>60960</xdr:rowOff>
    </xdr:from>
    <xdr:to>
      <xdr:col>27</xdr:col>
      <xdr:colOff>449580</xdr:colOff>
      <xdr:row>28</xdr:row>
      <xdr:rowOff>38100</xdr:rowOff>
    </xdr:to>
    <xdr:grpSp>
      <xdr:nvGrpSpPr>
        <xdr:cNvPr id="1932" name="Group 1931"/>
        <xdr:cNvGrpSpPr>
          <a:grpSpLocks/>
        </xdr:cNvGrpSpPr>
      </xdr:nvGrpSpPr>
      <xdr:grpSpPr bwMode="auto">
        <a:xfrm flipH="1">
          <a:off x="13639800" y="1889760"/>
          <a:ext cx="449580" cy="708660"/>
          <a:chOff x="256" y="29"/>
          <a:chExt cx="60" cy="46"/>
        </a:xfrm>
      </xdr:grpSpPr>
      <xdr:sp macro="" textlink="">
        <xdr:nvSpPr>
          <xdr:cNvPr id="1933" name="Freeform 1932"/>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934" name="Line 50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4</xdr:row>
      <xdr:rowOff>60960</xdr:rowOff>
    </xdr:from>
    <xdr:to>
      <xdr:col>27</xdr:col>
      <xdr:colOff>449580</xdr:colOff>
      <xdr:row>12</xdr:row>
      <xdr:rowOff>38100</xdr:rowOff>
    </xdr:to>
    <xdr:grpSp>
      <xdr:nvGrpSpPr>
        <xdr:cNvPr id="1935" name="Group 1934"/>
        <xdr:cNvGrpSpPr>
          <a:grpSpLocks/>
        </xdr:cNvGrpSpPr>
      </xdr:nvGrpSpPr>
      <xdr:grpSpPr bwMode="auto">
        <a:xfrm flipH="1">
          <a:off x="13639800" y="426720"/>
          <a:ext cx="449580" cy="708660"/>
          <a:chOff x="256" y="29"/>
          <a:chExt cx="60" cy="46"/>
        </a:xfrm>
      </xdr:grpSpPr>
      <xdr:sp macro="" textlink="">
        <xdr:nvSpPr>
          <xdr:cNvPr id="1936" name="Freeform 1935"/>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937" name="Line 50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70</xdr:row>
      <xdr:rowOff>60960</xdr:rowOff>
    </xdr:from>
    <xdr:to>
      <xdr:col>27</xdr:col>
      <xdr:colOff>449580</xdr:colOff>
      <xdr:row>78</xdr:row>
      <xdr:rowOff>38100</xdr:rowOff>
    </xdr:to>
    <xdr:grpSp>
      <xdr:nvGrpSpPr>
        <xdr:cNvPr id="1938" name="Group 1937"/>
        <xdr:cNvGrpSpPr>
          <a:grpSpLocks/>
        </xdr:cNvGrpSpPr>
      </xdr:nvGrpSpPr>
      <xdr:grpSpPr bwMode="auto">
        <a:xfrm flipH="1">
          <a:off x="13639800" y="6461760"/>
          <a:ext cx="449580" cy="708660"/>
          <a:chOff x="256" y="29"/>
          <a:chExt cx="60" cy="46"/>
        </a:xfrm>
      </xdr:grpSpPr>
      <xdr:sp macro="" textlink="">
        <xdr:nvSpPr>
          <xdr:cNvPr id="1939" name="Freeform 1938"/>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940" name="Line 50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52</xdr:row>
      <xdr:rowOff>60960</xdr:rowOff>
    </xdr:from>
    <xdr:to>
      <xdr:col>27</xdr:col>
      <xdr:colOff>449580</xdr:colOff>
      <xdr:row>60</xdr:row>
      <xdr:rowOff>38100</xdr:rowOff>
    </xdr:to>
    <xdr:grpSp>
      <xdr:nvGrpSpPr>
        <xdr:cNvPr id="1941" name="Group 1940"/>
        <xdr:cNvGrpSpPr>
          <a:grpSpLocks/>
        </xdr:cNvGrpSpPr>
      </xdr:nvGrpSpPr>
      <xdr:grpSpPr bwMode="auto">
        <a:xfrm flipH="1">
          <a:off x="13639800" y="4815840"/>
          <a:ext cx="449580" cy="708660"/>
          <a:chOff x="256" y="29"/>
          <a:chExt cx="60" cy="46"/>
        </a:xfrm>
      </xdr:grpSpPr>
      <xdr:sp macro="" textlink="">
        <xdr:nvSpPr>
          <xdr:cNvPr id="1942" name="Freeform 1941"/>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943" name="Line 51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52</xdr:row>
      <xdr:rowOff>60960</xdr:rowOff>
    </xdr:from>
    <xdr:to>
      <xdr:col>27</xdr:col>
      <xdr:colOff>449580</xdr:colOff>
      <xdr:row>60</xdr:row>
      <xdr:rowOff>38100</xdr:rowOff>
    </xdr:to>
    <xdr:grpSp>
      <xdr:nvGrpSpPr>
        <xdr:cNvPr id="1944" name="Group 1943"/>
        <xdr:cNvGrpSpPr>
          <a:grpSpLocks/>
        </xdr:cNvGrpSpPr>
      </xdr:nvGrpSpPr>
      <xdr:grpSpPr bwMode="auto">
        <a:xfrm flipH="1">
          <a:off x="13639800" y="4815840"/>
          <a:ext cx="449580" cy="708660"/>
          <a:chOff x="256" y="29"/>
          <a:chExt cx="60" cy="46"/>
        </a:xfrm>
      </xdr:grpSpPr>
      <xdr:sp macro="" textlink="">
        <xdr:nvSpPr>
          <xdr:cNvPr id="1945" name="Freeform 1944"/>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946" name="Line 51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36</xdr:row>
      <xdr:rowOff>60960</xdr:rowOff>
    </xdr:from>
    <xdr:to>
      <xdr:col>27</xdr:col>
      <xdr:colOff>449580</xdr:colOff>
      <xdr:row>44</xdr:row>
      <xdr:rowOff>38100</xdr:rowOff>
    </xdr:to>
    <xdr:grpSp>
      <xdr:nvGrpSpPr>
        <xdr:cNvPr id="1947" name="Group 1946"/>
        <xdr:cNvGrpSpPr>
          <a:grpSpLocks/>
        </xdr:cNvGrpSpPr>
      </xdr:nvGrpSpPr>
      <xdr:grpSpPr bwMode="auto">
        <a:xfrm flipH="1">
          <a:off x="13639800" y="3352800"/>
          <a:ext cx="449580" cy="708660"/>
          <a:chOff x="256" y="29"/>
          <a:chExt cx="60" cy="46"/>
        </a:xfrm>
      </xdr:grpSpPr>
      <xdr:sp macro="" textlink="">
        <xdr:nvSpPr>
          <xdr:cNvPr id="1948" name="Freeform 1947"/>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949" name="Line 51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36</xdr:row>
      <xdr:rowOff>60960</xdr:rowOff>
    </xdr:from>
    <xdr:to>
      <xdr:col>27</xdr:col>
      <xdr:colOff>449580</xdr:colOff>
      <xdr:row>44</xdr:row>
      <xdr:rowOff>38100</xdr:rowOff>
    </xdr:to>
    <xdr:grpSp>
      <xdr:nvGrpSpPr>
        <xdr:cNvPr id="1950" name="Group 1949"/>
        <xdr:cNvGrpSpPr>
          <a:grpSpLocks/>
        </xdr:cNvGrpSpPr>
      </xdr:nvGrpSpPr>
      <xdr:grpSpPr bwMode="auto">
        <a:xfrm flipH="1">
          <a:off x="13639800" y="3352800"/>
          <a:ext cx="449580" cy="708660"/>
          <a:chOff x="256" y="29"/>
          <a:chExt cx="60" cy="46"/>
        </a:xfrm>
      </xdr:grpSpPr>
      <xdr:sp macro="" textlink="">
        <xdr:nvSpPr>
          <xdr:cNvPr id="1951" name="Freeform 1950"/>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952" name="Line 51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20</xdr:row>
      <xdr:rowOff>60960</xdr:rowOff>
    </xdr:from>
    <xdr:to>
      <xdr:col>27</xdr:col>
      <xdr:colOff>449580</xdr:colOff>
      <xdr:row>28</xdr:row>
      <xdr:rowOff>38100</xdr:rowOff>
    </xdr:to>
    <xdr:grpSp>
      <xdr:nvGrpSpPr>
        <xdr:cNvPr id="1953" name="Group 1952"/>
        <xdr:cNvGrpSpPr>
          <a:grpSpLocks/>
        </xdr:cNvGrpSpPr>
      </xdr:nvGrpSpPr>
      <xdr:grpSpPr bwMode="auto">
        <a:xfrm flipH="1">
          <a:off x="13639800" y="1889760"/>
          <a:ext cx="449580" cy="708660"/>
          <a:chOff x="256" y="29"/>
          <a:chExt cx="60" cy="46"/>
        </a:xfrm>
      </xdr:grpSpPr>
      <xdr:sp macro="" textlink="">
        <xdr:nvSpPr>
          <xdr:cNvPr id="1954" name="Freeform 1953"/>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955" name="Line 52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20</xdr:row>
      <xdr:rowOff>60960</xdr:rowOff>
    </xdr:from>
    <xdr:to>
      <xdr:col>27</xdr:col>
      <xdr:colOff>449580</xdr:colOff>
      <xdr:row>28</xdr:row>
      <xdr:rowOff>38100</xdr:rowOff>
    </xdr:to>
    <xdr:grpSp>
      <xdr:nvGrpSpPr>
        <xdr:cNvPr id="1956" name="Group 1955"/>
        <xdr:cNvGrpSpPr>
          <a:grpSpLocks/>
        </xdr:cNvGrpSpPr>
      </xdr:nvGrpSpPr>
      <xdr:grpSpPr bwMode="auto">
        <a:xfrm flipH="1">
          <a:off x="13639800" y="1889760"/>
          <a:ext cx="449580" cy="708660"/>
          <a:chOff x="256" y="29"/>
          <a:chExt cx="60" cy="46"/>
        </a:xfrm>
      </xdr:grpSpPr>
      <xdr:sp macro="" textlink="">
        <xdr:nvSpPr>
          <xdr:cNvPr id="1957" name="Freeform 1956"/>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958" name="Line 52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4</xdr:row>
      <xdr:rowOff>60960</xdr:rowOff>
    </xdr:from>
    <xdr:to>
      <xdr:col>6</xdr:col>
      <xdr:colOff>449580</xdr:colOff>
      <xdr:row>12</xdr:row>
      <xdr:rowOff>38100</xdr:rowOff>
    </xdr:to>
    <xdr:grpSp>
      <xdr:nvGrpSpPr>
        <xdr:cNvPr id="1959" name="Group 1958"/>
        <xdr:cNvGrpSpPr>
          <a:grpSpLocks/>
        </xdr:cNvGrpSpPr>
      </xdr:nvGrpSpPr>
      <xdr:grpSpPr bwMode="auto">
        <a:xfrm>
          <a:off x="4038600" y="426720"/>
          <a:ext cx="449580" cy="708660"/>
          <a:chOff x="256" y="29"/>
          <a:chExt cx="60" cy="46"/>
        </a:xfrm>
      </xdr:grpSpPr>
      <xdr:sp macro="" textlink="">
        <xdr:nvSpPr>
          <xdr:cNvPr id="1960" name="Freeform 1959"/>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961" name="Line 52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20</xdr:row>
      <xdr:rowOff>60960</xdr:rowOff>
    </xdr:from>
    <xdr:to>
      <xdr:col>6</xdr:col>
      <xdr:colOff>449580</xdr:colOff>
      <xdr:row>28</xdr:row>
      <xdr:rowOff>38100</xdr:rowOff>
    </xdr:to>
    <xdr:grpSp>
      <xdr:nvGrpSpPr>
        <xdr:cNvPr id="1962" name="Group 1961"/>
        <xdr:cNvGrpSpPr>
          <a:grpSpLocks/>
        </xdr:cNvGrpSpPr>
      </xdr:nvGrpSpPr>
      <xdr:grpSpPr bwMode="auto">
        <a:xfrm>
          <a:off x="4038600" y="1889760"/>
          <a:ext cx="449580" cy="708660"/>
          <a:chOff x="256" y="29"/>
          <a:chExt cx="60" cy="46"/>
        </a:xfrm>
      </xdr:grpSpPr>
      <xdr:sp macro="" textlink="">
        <xdr:nvSpPr>
          <xdr:cNvPr id="1963" name="Freeform 1962"/>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964" name="Line 53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36</xdr:row>
      <xdr:rowOff>60960</xdr:rowOff>
    </xdr:from>
    <xdr:to>
      <xdr:col>6</xdr:col>
      <xdr:colOff>449580</xdr:colOff>
      <xdr:row>44</xdr:row>
      <xdr:rowOff>38100</xdr:rowOff>
    </xdr:to>
    <xdr:grpSp>
      <xdr:nvGrpSpPr>
        <xdr:cNvPr id="1965" name="Group 1964"/>
        <xdr:cNvGrpSpPr>
          <a:grpSpLocks/>
        </xdr:cNvGrpSpPr>
      </xdr:nvGrpSpPr>
      <xdr:grpSpPr bwMode="auto">
        <a:xfrm>
          <a:off x="4038600" y="3352800"/>
          <a:ext cx="449580" cy="708660"/>
          <a:chOff x="256" y="29"/>
          <a:chExt cx="60" cy="46"/>
        </a:xfrm>
      </xdr:grpSpPr>
      <xdr:sp macro="" textlink="">
        <xdr:nvSpPr>
          <xdr:cNvPr id="1966" name="Freeform 1965"/>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967" name="Line 53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52</xdr:row>
      <xdr:rowOff>60960</xdr:rowOff>
    </xdr:from>
    <xdr:to>
      <xdr:col>6</xdr:col>
      <xdr:colOff>449580</xdr:colOff>
      <xdr:row>60</xdr:row>
      <xdr:rowOff>38100</xdr:rowOff>
    </xdr:to>
    <xdr:grpSp>
      <xdr:nvGrpSpPr>
        <xdr:cNvPr id="1968" name="Group 1967"/>
        <xdr:cNvGrpSpPr>
          <a:grpSpLocks/>
        </xdr:cNvGrpSpPr>
      </xdr:nvGrpSpPr>
      <xdr:grpSpPr bwMode="auto">
        <a:xfrm>
          <a:off x="4038600" y="4815840"/>
          <a:ext cx="449580" cy="708660"/>
          <a:chOff x="256" y="29"/>
          <a:chExt cx="60" cy="46"/>
        </a:xfrm>
      </xdr:grpSpPr>
      <xdr:sp macro="" textlink="">
        <xdr:nvSpPr>
          <xdr:cNvPr id="1969" name="Freeform 1968"/>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970" name="Line 53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8</xdr:row>
      <xdr:rowOff>45720</xdr:rowOff>
    </xdr:from>
    <xdr:to>
      <xdr:col>9</xdr:col>
      <xdr:colOff>449580</xdr:colOff>
      <xdr:row>24</xdr:row>
      <xdr:rowOff>38100</xdr:rowOff>
    </xdr:to>
    <xdr:grpSp>
      <xdr:nvGrpSpPr>
        <xdr:cNvPr id="1971" name="Group 1970"/>
        <xdr:cNvGrpSpPr>
          <a:grpSpLocks/>
        </xdr:cNvGrpSpPr>
      </xdr:nvGrpSpPr>
      <xdr:grpSpPr bwMode="auto">
        <a:xfrm>
          <a:off x="5410200" y="777240"/>
          <a:ext cx="449580" cy="1455420"/>
          <a:chOff x="256" y="29"/>
          <a:chExt cx="60" cy="46"/>
        </a:xfrm>
      </xdr:grpSpPr>
      <xdr:sp macro="" textlink="">
        <xdr:nvSpPr>
          <xdr:cNvPr id="1972" name="Freeform 1971"/>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973" name="Line 54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40</xdr:row>
      <xdr:rowOff>45720</xdr:rowOff>
    </xdr:from>
    <xdr:to>
      <xdr:col>9</xdr:col>
      <xdr:colOff>449580</xdr:colOff>
      <xdr:row>56</xdr:row>
      <xdr:rowOff>38100</xdr:rowOff>
    </xdr:to>
    <xdr:grpSp>
      <xdr:nvGrpSpPr>
        <xdr:cNvPr id="1974" name="Group 1973"/>
        <xdr:cNvGrpSpPr>
          <a:grpSpLocks/>
        </xdr:cNvGrpSpPr>
      </xdr:nvGrpSpPr>
      <xdr:grpSpPr bwMode="auto">
        <a:xfrm>
          <a:off x="5410200" y="3703320"/>
          <a:ext cx="449580" cy="1455420"/>
          <a:chOff x="256" y="29"/>
          <a:chExt cx="60" cy="46"/>
        </a:xfrm>
      </xdr:grpSpPr>
      <xdr:sp macro="" textlink="">
        <xdr:nvSpPr>
          <xdr:cNvPr id="1975" name="Freeform 1974"/>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976" name="Line 54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16</xdr:row>
      <xdr:rowOff>45720</xdr:rowOff>
    </xdr:from>
    <xdr:to>
      <xdr:col>12</xdr:col>
      <xdr:colOff>449580</xdr:colOff>
      <xdr:row>48</xdr:row>
      <xdr:rowOff>38100</xdr:rowOff>
    </xdr:to>
    <xdr:grpSp>
      <xdr:nvGrpSpPr>
        <xdr:cNvPr id="1977" name="Group 1976"/>
        <xdr:cNvGrpSpPr>
          <a:grpSpLocks/>
        </xdr:cNvGrpSpPr>
      </xdr:nvGrpSpPr>
      <xdr:grpSpPr bwMode="auto">
        <a:xfrm>
          <a:off x="6781800" y="1508760"/>
          <a:ext cx="449580" cy="2918460"/>
          <a:chOff x="256" y="29"/>
          <a:chExt cx="60" cy="46"/>
        </a:xfrm>
      </xdr:grpSpPr>
      <xdr:sp macro="" textlink="">
        <xdr:nvSpPr>
          <xdr:cNvPr id="1978" name="Freeform 1977"/>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979" name="Line 54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70</xdr:row>
      <xdr:rowOff>60960</xdr:rowOff>
    </xdr:from>
    <xdr:to>
      <xdr:col>6</xdr:col>
      <xdr:colOff>449580</xdr:colOff>
      <xdr:row>78</xdr:row>
      <xdr:rowOff>38100</xdr:rowOff>
    </xdr:to>
    <xdr:grpSp>
      <xdr:nvGrpSpPr>
        <xdr:cNvPr id="1980" name="Group 1979"/>
        <xdr:cNvGrpSpPr>
          <a:grpSpLocks/>
        </xdr:cNvGrpSpPr>
      </xdr:nvGrpSpPr>
      <xdr:grpSpPr bwMode="auto">
        <a:xfrm>
          <a:off x="4038600" y="6461760"/>
          <a:ext cx="449580" cy="708660"/>
          <a:chOff x="256" y="29"/>
          <a:chExt cx="60" cy="46"/>
        </a:xfrm>
      </xdr:grpSpPr>
      <xdr:sp macro="" textlink="">
        <xdr:nvSpPr>
          <xdr:cNvPr id="1981" name="Freeform 1980"/>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982" name="Line 54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86</xdr:row>
      <xdr:rowOff>60960</xdr:rowOff>
    </xdr:from>
    <xdr:to>
      <xdr:col>6</xdr:col>
      <xdr:colOff>449580</xdr:colOff>
      <xdr:row>94</xdr:row>
      <xdr:rowOff>38100</xdr:rowOff>
    </xdr:to>
    <xdr:grpSp>
      <xdr:nvGrpSpPr>
        <xdr:cNvPr id="1983" name="Group 1982"/>
        <xdr:cNvGrpSpPr>
          <a:grpSpLocks/>
        </xdr:cNvGrpSpPr>
      </xdr:nvGrpSpPr>
      <xdr:grpSpPr bwMode="auto">
        <a:xfrm>
          <a:off x="4038600" y="7924800"/>
          <a:ext cx="449580" cy="708660"/>
          <a:chOff x="256" y="29"/>
          <a:chExt cx="60" cy="46"/>
        </a:xfrm>
      </xdr:grpSpPr>
      <xdr:sp macro="" textlink="">
        <xdr:nvSpPr>
          <xdr:cNvPr id="1984" name="Freeform 1983"/>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985" name="Line 55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102</xdr:row>
      <xdr:rowOff>60960</xdr:rowOff>
    </xdr:from>
    <xdr:to>
      <xdr:col>6</xdr:col>
      <xdr:colOff>449580</xdr:colOff>
      <xdr:row>110</xdr:row>
      <xdr:rowOff>38100</xdr:rowOff>
    </xdr:to>
    <xdr:grpSp>
      <xdr:nvGrpSpPr>
        <xdr:cNvPr id="1986" name="Group 1985"/>
        <xdr:cNvGrpSpPr>
          <a:grpSpLocks/>
        </xdr:cNvGrpSpPr>
      </xdr:nvGrpSpPr>
      <xdr:grpSpPr bwMode="auto">
        <a:xfrm>
          <a:off x="4038600" y="9387840"/>
          <a:ext cx="449580" cy="708660"/>
          <a:chOff x="256" y="29"/>
          <a:chExt cx="60" cy="46"/>
        </a:xfrm>
      </xdr:grpSpPr>
      <xdr:sp macro="" textlink="">
        <xdr:nvSpPr>
          <xdr:cNvPr id="1987" name="Freeform 1986"/>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988" name="Line 55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118</xdr:row>
      <xdr:rowOff>60960</xdr:rowOff>
    </xdr:from>
    <xdr:to>
      <xdr:col>6</xdr:col>
      <xdr:colOff>449580</xdr:colOff>
      <xdr:row>126</xdr:row>
      <xdr:rowOff>38100</xdr:rowOff>
    </xdr:to>
    <xdr:grpSp>
      <xdr:nvGrpSpPr>
        <xdr:cNvPr id="1989" name="Group 1988"/>
        <xdr:cNvGrpSpPr>
          <a:grpSpLocks/>
        </xdr:cNvGrpSpPr>
      </xdr:nvGrpSpPr>
      <xdr:grpSpPr bwMode="auto">
        <a:xfrm>
          <a:off x="4038600" y="10850880"/>
          <a:ext cx="449580" cy="708660"/>
          <a:chOff x="256" y="29"/>
          <a:chExt cx="60" cy="46"/>
        </a:xfrm>
      </xdr:grpSpPr>
      <xdr:sp macro="" textlink="">
        <xdr:nvSpPr>
          <xdr:cNvPr id="1990" name="Freeform 1989"/>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991" name="Line 55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74</xdr:row>
      <xdr:rowOff>45720</xdr:rowOff>
    </xdr:from>
    <xdr:to>
      <xdr:col>9</xdr:col>
      <xdr:colOff>449580</xdr:colOff>
      <xdr:row>90</xdr:row>
      <xdr:rowOff>38100</xdr:rowOff>
    </xdr:to>
    <xdr:grpSp>
      <xdr:nvGrpSpPr>
        <xdr:cNvPr id="1992" name="Group 1991"/>
        <xdr:cNvGrpSpPr>
          <a:grpSpLocks/>
        </xdr:cNvGrpSpPr>
      </xdr:nvGrpSpPr>
      <xdr:grpSpPr bwMode="auto">
        <a:xfrm>
          <a:off x="5410200" y="6812280"/>
          <a:ext cx="449580" cy="1455420"/>
          <a:chOff x="256" y="29"/>
          <a:chExt cx="60" cy="46"/>
        </a:xfrm>
      </xdr:grpSpPr>
      <xdr:sp macro="" textlink="">
        <xdr:nvSpPr>
          <xdr:cNvPr id="1993" name="Freeform 1992"/>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994" name="Line 56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106</xdr:row>
      <xdr:rowOff>45720</xdr:rowOff>
    </xdr:from>
    <xdr:to>
      <xdr:col>9</xdr:col>
      <xdr:colOff>449580</xdr:colOff>
      <xdr:row>122</xdr:row>
      <xdr:rowOff>38100</xdr:rowOff>
    </xdr:to>
    <xdr:grpSp>
      <xdr:nvGrpSpPr>
        <xdr:cNvPr id="1995" name="Group 1994"/>
        <xdr:cNvGrpSpPr>
          <a:grpSpLocks/>
        </xdr:cNvGrpSpPr>
      </xdr:nvGrpSpPr>
      <xdr:grpSpPr bwMode="auto">
        <a:xfrm>
          <a:off x="5410200" y="9738360"/>
          <a:ext cx="449580" cy="1455420"/>
          <a:chOff x="256" y="29"/>
          <a:chExt cx="60" cy="46"/>
        </a:xfrm>
      </xdr:grpSpPr>
      <xdr:sp macro="" textlink="">
        <xdr:nvSpPr>
          <xdr:cNvPr id="1996" name="Freeform 1995"/>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1997" name="Line 56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82</xdr:row>
      <xdr:rowOff>45720</xdr:rowOff>
    </xdr:from>
    <xdr:to>
      <xdr:col>12</xdr:col>
      <xdr:colOff>449580</xdr:colOff>
      <xdr:row>114</xdr:row>
      <xdr:rowOff>38100</xdr:rowOff>
    </xdr:to>
    <xdr:grpSp>
      <xdr:nvGrpSpPr>
        <xdr:cNvPr id="1998" name="Group 1997"/>
        <xdr:cNvGrpSpPr>
          <a:grpSpLocks/>
        </xdr:cNvGrpSpPr>
      </xdr:nvGrpSpPr>
      <xdr:grpSpPr bwMode="auto">
        <a:xfrm>
          <a:off x="6781800" y="7543800"/>
          <a:ext cx="449580" cy="2918460"/>
          <a:chOff x="256" y="29"/>
          <a:chExt cx="60" cy="46"/>
        </a:xfrm>
      </xdr:grpSpPr>
      <xdr:sp macro="" textlink="">
        <xdr:nvSpPr>
          <xdr:cNvPr id="1999" name="Freeform 1998"/>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000" name="Line 56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15</xdr:col>
      <xdr:colOff>0</xdr:colOff>
      <xdr:row>32</xdr:row>
      <xdr:rowOff>45720</xdr:rowOff>
    </xdr:from>
    <xdr:to>
      <xdr:col>15</xdr:col>
      <xdr:colOff>342900</xdr:colOff>
      <xdr:row>98</xdr:row>
      <xdr:rowOff>45720</xdr:rowOff>
    </xdr:to>
    <xdr:sp macro="" textlink="">
      <xdr:nvSpPr>
        <xdr:cNvPr id="2001" name="Freeform 2000"/>
        <xdr:cNvSpPr>
          <a:spLocks/>
        </xdr:cNvSpPr>
      </xdr:nvSpPr>
      <xdr:spPr bwMode="auto">
        <a:xfrm>
          <a:off x="8145780" y="2727960"/>
          <a:ext cx="342900" cy="5532120"/>
        </a:xfrm>
        <a:custGeom>
          <a:avLst/>
          <a:gdLst>
            <a:gd name="T0" fmla="*/ 0 w 64"/>
            <a:gd name="T1" fmla="*/ 0 h 91"/>
            <a:gd name="T2" fmla="*/ 1837193700 w 64"/>
            <a:gd name="T3" fmla="*/ 0 h 91"/>
            <a:gd name="T4" fmla="*/ 1837193700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15</xdr:col>
      <xdr:colOff>342900</xdr:colOff>
      <xdr:row>48</xdr:row>
      <xdr:rowOff>45720</xdr:rowOff>
    </xdr:from>
    <xdr:to>
      <xdr:col>15</xdr:col>
      <xdr:colOff>449580</xdr:colOff>
      <xdr:row>48</xdr:row>
      <xdr:rowOff>45720</xdr:rowOff>
    </xdr:to>
    <xdr:sp macro="" textlink="">
      <xdr:nvSpPr>
        <xdr:cNvPr id="2002" name="Line 569"/>
        <xdr:cNvSpPr>
          <a:spLocks noChangeShapeType="1"/>
        </xdr:cNvSpPr>
      </xdr:nvSpPr>
      <xdr:spPr bwMode="auto">
        <a:xfrm flipH="1">
          <a:off x="8488680" y="4069080"/>
          <a:ext cx="106680" cy="0"/>
        </a:xfrm>
        <a:prstGeom prst="line">
          <a:avLst/>
        </a:prstGeom>
        <a:noFill/>
        <a:ln w="9525">
          <a:solidFill>
            <a:srgbClr val="000000"/>
          </a:solidFill>
          <a:round/>
          <a:headEnd/>
          <a:tailEnd/>
        </a:ln>
      </xdr:spPr>
    </xdr:sp>
    <xdr:clientData/>
  </xdr:twoCellAnchor>
  <xdr:twoCellAnchor>
    <xdr:from>
      <xdr:col>17</xdr:col>
      <xdr:colOff>0</xdr:colOff>
      <xdr:row>49</xdr:row>
      <xdr:rowOff>83820</xdr:rowOff>
    </xdr:from>
    <xdr:to>
      <xdr:col>17</xdr:col>
      <xdr:colOff>0</xdr:colOff>
      <xdr:row>63</xdr:row>
      <xdr:rowOff>0</xdr:rowOff>
    </xdr:to>
    <xdr:sp macro="" textlink="">
      <xdr:nvSpPr>
        <xdr:cNvPr id="2003" name="Line 570"/>
        <xdr:cNvSpPr>
          <a:spLocks noChangeShapeType="1"/>
        </xdr:cNvSpPr>
      </xdr:nvSpPr>
      <xdr:spPr bwMode="auto">
        <a:xfrm>
          <a:off x="9060180" y="4191000"/>
          <a:ext cx="0" cy="1089660"/>
        </a:xfrm>
        <a:prstGeom prst="line">
          <a:avLst/>
        </a:prstGeom>
        <a:noFill/>
        <a:ln w="9525">
          <a:solidFill>
            <a:srgbClr val="000000"/>
          </a:solidFill>
          <a:round/>
          <a:headEnd/>
          <a:tailEnd/>
        </a:ln>
      </xdr:spPr>
    </xdr:sp>
    <xdr:clientData/>
  </xdr:twoCellAnchor>
  <xdr:twoCellAnchor>
    <xdr:from>
      <xdr:col>17</xdr:col>
      <xdr:colOff>0</xdr:colOff>
      <xdr:row>67</xdr:row>
      <xdr:rowOff>83820</xdr:rowOff>
    </xdr:from>
    <xdr:to>
      <xdr:col>17</xdr:col>
      <xdr:colOff>0</xdr:colOff>
      <xdr:row>81</xdr:row>
      <xdr:rowOff>0</xdr:rowOff>
    </xdr:to>
    <xdr:sp macro="" textlink="">
      <xdr:nvSpPr>
        <xdr:cNvPr id="2004" name="Line 571"/>
        <xdr:cNvSpPr>
          <a:spLocks noChangeShapeType="1"/>
        </xdr:cNvSpPr>
      </xdr:nvSpPr>
      <xdr:spPr bwMode="auto">
        <a:xfrm>
          <a:off x="9060180" y="5699760"/>
          <a:ext cx="0" cy="1089660"/>
        </a:xfrm>
        <a:prstGeom prst="line">
          <a:avLst/>
        </a:prstGeom>
        <a:noFill/>
        <a:ln w="9525">
          <a:solidFill>
            <a:srgbClr val="000000"/>
          </a:solidFill>
          <a:round/>
          <a:headEnd/>
          <a:tailEnd/>
        </a:ln>
      </xdr:spPr>
    </xdr:sp>
    <xdr:clientData/>
  </xdr:twoCellAnchor>
  <xdr:twoCellAnchor>
    <xdr:from>
      <xdr:col>18</xdr:col>
      <xdr:colOff>106680</xdr:colOff>
      <xdr:row>32</xdr:row>
      <xdr:rowOff>45720</xdr:rowOff>
    </xdr:from>
    <xdr:to>
      <xdr:col>18</xdr:col>
      <xdr:colOff>449580</xdr:colOff>
      <xdr:row>98</xdr:row>
      <xdr:rowOff>45720</xdr:rowOff>
    </xdr:to>
    <xdr:sp macro="" textlink="">
      <xdr:nvSpPr>
        <xdr:cNvPr id="2005" name="Freeform 2004"/>
        <xdr:cNvSpPr>
          <a:spLocks/>
        </xdr:cNvSpPr>
      </xdr:nvSpPr>
      <xdr:spPr bwMode="auto">
        <a:xfrm flipH="1">
          <a:off x="9624060" y="2727960"/>
          <a:ext cx="342900" cy="5532120"/>
        </a:xfrm>
        <a:custGeom>
          <a:avLst/>
          <a:gdLst>
            <a:gd name="T0" fmla="*/ 0 w 64"/>
            <a:gd name="T1" fmla="*/ 0 h 91"/>
            <a:gd name="T2" fmla="*/ 1837193700 w 64"/>
            <a:gd name="T3" fmla="*/ 0 h 91"/>
            <a:gd name="T4" fmla="*/ 1837193700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18</xdr:col>
      <xdr:colOff>0</xdr:colOff>
      <xdr:row>82</xdr:row>
      <xdr:rowOff>45720</xdr:rowOff>
    </xdr:from>
    <xdr:to>
      <xdr:col>18</xdr:col>
      <xdr:colOff>106680</xdr:colOff>
      <xdr:row>82</xdr:row>
      <xdr:rowOff>45720</xdr:rowOff>
    </xdr:to>
    <xdr:sp macro="" textlink="">
      <xdr:nvSpPr>
        <xdr:cNvPr id="2006" name="Line 573"/>
        <xdr:cNvSpPr>
          <a:spLocks noChangeShapeType="1"/>
        </xdr:cNvSpPr>
      </xdr:nvSpPr>
      <xdr:spPr bwMode="auto">
        <a:xfrm flipH="1">
          <a:off x="9517380" y="6918960"/>
          <a:ext cx="106680" cy="0"/>
        </a:xfrm>
        <a:prstGeom prst="line">
          <a:avLst/>
        </a:prstGeom>
        <a:noFill/>
        <a:ln w="9525">
          <a:solidFill>
            <a:srgbClr val="000000"/>
          </a:solidFill>
          <a:round/>
          <a:headEnd/>
          <a:tailEnd/>
        </a:ln>
      </xdr:spPr>
    </xdr:sp>
    <xdr:clientData/>
  </xdr:twoCellAnchor>
  <xdr:twoCellAnchor>
    <xdr:from>
      <xdr:col>21</xdr:col>
      <xdr:colOff>0</xdr:colOff>
      <xdr:row>82</xdr:row>
      <xdr:rowOff>45720</xdr:rowOff>
    </xdr:from>
    <xdr:to>
      <xdr:col>21</xdr:col>
      <xdr:colOff>449580</xdr:colOff>
      <xdr:row>114</xdr:row>
      <xdr:rowOff>38100</xdr:rowOff>
    </xdr:to>
    <xdr:grpSp>
      <xdr:nvGrpSpPr>
        <xdr:cNvPr id="2007" name="Group 2006"/>
        <xdr:cNvGrpSpPr>
          <a:grpSpLocks/>
        </xdr:cNvGrpSpPr>
      </xdr:nvGrpSpPr>
      <xdr:grpSpPr bwMode="auto">
        <a:xfrm flipH="1">
          <a:off x="10896600" y="7543800"/>
          <a:ext cx="449580" cy="2918460"/>
          <a:chOff x="256" y="29"/>
          <a:chExt cx="60" cy="46"/>
        </a:xfrm>
      </xdr:grpSpPr>
      <xdr:sp macro="" textlink="">
        <xdr:nvSpPr>
          <xdr:cNvPr id="2008" name="Freeform 2007"/>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009" name="Line 57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21</xdr:col>
      <xdr:colOff>0</xdr:colOff>
      <xdr:row>16</xdr:row>
      <xdr:rowOff>45720</xdr:rowOff>
    </xdr:from>
    <xdr:to>
      <xdr:col>21</xdr:col>
      <xdr:colOff>449580</xdr:colOff>
      <xdr:row>48</xdr:row>
      <xdr:rowOff>38100</xdr:rowOff>
    </xdr:to>
    <xdr:grpSp>
      <xdr:nvGrpSpPr>
        <xdr:cNvPr id="2010" name="Group 2009"/>
        <xdr:cNvGrpSpPr>
          <a:grpSpLocks/>
        </xdr:cNvGrpSpPr>
      </xdr:nvGrpSpPr>
      <xdr:grpSpPr bwMode="auto">
        <a:xfrm flipH="1">
          <a:off x="10896600" y="1508760"/>
          <a:ext cx="449580" cy="2918460"/>
          <a:chOff x="256" y="29"/>
          <a:chExt cx="60" cy="46"/>
        </a:xfrm>
      </xdr:grpSpPr>
      <xdr:sp macro="" textlink="">
        <xdr:nvSpPr>
          <xdr:cNvPr id="2011" name="Freeform 2010"/>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012" name="Line 57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106</xdr:row>
      <xdr:rowOff>45720</xdr:rowOff>
    </xdr:from>
    <xdr:to>
      <xdr:col>24</xdr:col>
      <xdr:colOff>449580</xdr:colOff>
      <xdr:row>122</xdr:row>
      <xdr:rowOff>38100</xdr:rowOff>
    </xdr:to>
    <xdr:grpSp>
      <xdr:nvGrpSpPr>
        <xdr:cNvPr id="2013" name="Group 2012"/>
        <xdr:cNvGrpSpPr>
          <a:grpSpLocks/>
        </xdr:cNvGrpSpPr>
      </xdr:nvGrpSpPr>
      <xdr:grpSpPr bwMode="auto">
        <a:xfrm flipH="1">
          <a:off x="12268200" y="9738360"/>
          <a:ext cx="449580" cy="1455420"/>
          <a:chOff x="256" y="29"/>
          <a:chExt cx="60" cy="46"/>
        </a:xfrm>
      </xdr:grpSpPr>
      <xdr:sp macro="" textlink="">
        <xdr:nvSpPr>
          <xdr:cNvPr id="2014" name="Freeform 2013"/>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015" name="Line 58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74</xdr:row>
      <xdr:rowOff>45720</xdr:rowOff>
    </xdr:from>
    <xdr:to>
      <xdr:col>24</xdr:col>
      <xdr:colOff>449580</xdr:colOff>
      <xdr:row>90</xdr:row>
      <xdr:rowOff>38100</xdr:rowOff>
    </xdr:to>
    <xdr:grpSp>
      <xdr:nvGrpSpPr>
        <xdr:cNvPr id="2016" name="Group 2015"/>
        <xdr:cNvGrpSpPr>
          <a:grpSpLocks/>
        </xdr:cNvGrpSpPr>
      </xdr:nvGrpSpPr>
      <xdr:grpSpPr bwMode="auto">
        <a:xfrm flipH="1">
          <a:off x="12268200" y="6812280"/>
          <a:ext cx="449580" cy="1455420"/>
          <a:chOff x="256" y="29"/>
          <a:chExt cx="60" cy="46"/>
        </a:xfrm>
      </xdr:grpSpPr>
      <xdr:sp macro="" textlink="">
        <xdr:nvSpPr>
          <xdr:cNvPr id="2017" name="Freeform 2016"/>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018" name="Line 58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40</xdr:row>
      <xdr:rowOff>45720</xdr:rowOff>
    </xdr:from>
    <xdr:to>
      <xdr:col>24</xdr:col>
      <xdr:colOff>449580</xdr:colOff>
      <xdr:row>56</xdr:row>
      <xdr:rowOff>38100</xdr:rowOff>
    </xdr:to>
    <xdr:grpSp>
      <xdr:nvGrpSpPr>
        <xdr:cNvPr id="2019" name="Group 2018"/>
        <xdr:cNvGrpSpPr>
          <a:grpSpLocks/>
        </xdr:cNvGrpSpPr>
      </xdr:nvGrpSpPr>
      <xdr:grpSpPr bwMode="auto">
        <a:xfrm flipH="1">
          <a:off x="12268200" y="3703320"/>
          <a:ext cx="449580" cy="1455420"/>
          <a:chOff x="256" y="29"/>
          <a:chExt cx="60" cy="46"/>
        </a:xfrm>
      </xdr:grpSpPr>
      <xdr:sp macro="" textlink="">
        <xdr:nvSpPr>
          <xdr:cNvPr id="2020" name="Freeform 2019"/>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021" name="Line 58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8</xdr:row>
      <xdr:rowOff>45720</xdr:rowOff>
    </xdr:from>
    <xdr:to>
      <xdr:col>24</xdr:col>
      <xdr:colOff>449580</xdr:colOff>
      <xdr:row>24</xdr:row>
      <xdr:rowOff>38100</xdr:rowOff>
    </xdr:to>
    <xdr:grpSp>
      <xdr:nvGrpSpPr>
        <xdr:cNvPr id="2022" name="Group 2021"/>
        <xdr:cNvGrpSpPr>
          <a:grpSpLocks/>
        </xdr:cNvGrpSpPr>
      </xdr:nvGrpSpPr>
      <xdr:grpSpPr bwMode="auto">
        <a:xfrm flipH="1">
          <a:off x="12268200" y="777240"/>
          <a:ext cx="449580" cy="1455420"/>
          <a:chOff x="256" y="29"/>
          <a:chExt cx="60" cy="46"/>
        </a:xfrm>
      </xdr:grpSpPr>
      <xdr:sp macro="" textlink="">
        <xdr:nvSpPr>
          <xdr:cNvPr id="2023" name="Freeform 2022"/>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024" name="Line 59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118</xdr:row>
      <xdr:rowOff>60960</xdr:rowOff>
    </xdr:from>
    <xdr:to>
      <xdr:col>27</xdr:col>
      <xdr:colOff>449580</xdr:colOff>
      <xdr:row>126</xdr:row>
      <xdr:rowOff>38100</xdr:rowOff>
    </xdr:to>
    <xdr:grpSp>
      <xdr:nvGrpSpPr>
        <xdr:cNvPr id="2025" name="Group 2024"/>
        <xdr:cNvGrpSpPr>
          <a:grpSpLocks/>
        </xdr:cNvGrpSpPr>
      </xdr:nvGrpSpPr>
      <xdr:grpSpPr bwMode="auto">
        <a:xfrm flipH="1">
          <a:off x="13639800" y="10850880"/>
          <a:ext cx="449580" cy="708660"/>
          <a:chOff x="256" y="29"/>
          <a:chExt cx="60" cy="46"/>
        </a:xfrm>
      </xdr:grpSpPr>
      <xdr:sp macro="" textlink="">
        <xdr:nvSpPr>
          <xdr:cNvPr id="2026" name="Freeform 2025"/>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027" name="Line 59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102</xdr:row>
      <xdr:rowOff>60960</xdr:rowOff>
    </xdr:from>
    <xdr:to>
      <xdr:col>27</xdr:col>
      <xdr:colOff>449580</xdr:colOff>
      <xdr:row>110</xdr:row>
      <xdr:rowOff>38100</xdr:rowOff>
    </xdr:to>
    <xdr:grpSp>
      <xdr:nvGrpSpPr>
        <xdr:cNvPr id="2028" name="Group 2027"/>
        <xdr:cNvGrpSpPr>
          <a:grpSpLocks/>
        </xdr:cNvGrpSpPr>
      </xdr:nvGrpSpPr>
      <xdr:grpSpPr bwMode="auto">
        <a:xfrm flipH="1">
          <a:off x="13639800" y="9387840"/>
          <a:ext cx="449580" cy="708660"/>
          <a:chOff x="256" y="29"/>
          <a:chExt cx="60" cy="46"/>
        </a:xfrm>
      </xdr:grpSpPr>
      <xdr:sp macro="" textlink="">
        <xdr:nvSpPr>
          <xdr:cNvPr id="2029" name="Freeform 2028"/>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030" name="Line 59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86</xdr:row>
      <xdr:rowOff>60960</xdr:rowOff>
    </xdr:from>
    <xdr:to>
      <xdr:col>27</xdr:col>
      <xdr:colOff>449580</xdr:colOff>
      <xdr:row>94</xdr:row>
      <xdr:rowOff>38100</xdr:rowOff>
    </xdr:to>
    <xdr:grpSp>
      <xdr:nvGrpSpPr>
        <xdr:cNvPr id="2031" name="Group 2030"/>
        <xdr:cNvGrpSpPr>
          <a:grpSpLocks/>
        </xdr:cNvGrpSpPr>
      </xdr:nvGrpSpPr>
      <xdr:grpSpPr bwMode="auto">
        <a:xfrm flipH="1">
          <a:off x="13639800" y="7924800"/>
          <a:ext cx="449580" cy="708660"/>
          <a:chOff x="256" y="29"/>
          <a:chExt cx="60" cy="46"/>
        </a:xfrm>
      </xdr:grpSpPr>
      <xdr:sp macro="" textlink="">
        <xdr:nvSpPr>
          <xdr:cNvPr id="2032" name="Freeform 2031"/>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033" name="Line 60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70</xdr:row>
      <xdr:rowOff>60960</xdr:rowOff>
    </xdr:from>
    <xdr:to>
      <xdr:col>27</xdr:col>
      <xdr:colOff>449580</xdr:colOff>
      <xdr:row>78</xdr:row>
      <xdr:rowOff>38100</xdr:rowOff>
    </xdr:to>
    <xdr:grpSp>
      <xdr:nvGrpSpPr>
        <xdr:cNvPr id="2034" name="Group 2033"/>
        <xdr:cNvGrpSpPr>
          <a:grpSpLocks/>
        </xdr:cNvGrpSpPr>
      </xdr:nvGrpSpPr>
      <xdr:grpSpPr bwMode="auto">
        <a:xfrm flipH="1">
          <a:off x="13639800" y="6461760"/>
          <a:ext cx="449580" cy="708660"/>
          <a:chOff x="256" y="29"/>
          <a:chExt cx="60" cy="46"/>
        </a:xfrm>
      </xdr:grpSpPr>
      <xdr:sp macro="" textlink="">
        <xdr:nvSpPr>
          <xdr:cNvPr id="2035" name="Freeform 2034"/>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036" name="Line 60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52</xdr:row>
      <xdr:rowOff>60960</xdr:rowOff>
    </xdr:from>
    <xdr:to>
      <xdr:col>27</xdr:col>
      <xdr:colOff>449580</xdr:colOff>
      <xdr:row>60</xdr:row>
      <xdr:rowOff>38100</xdr:rowOff>
    </xdr:to>
    <xdr:grpSp>
      <xdr:nvGrpSpPr>
        <xdr:cNvPr id="2037" name="Group 2036"/>
        <xdr:cNvGrpSpPr>
          <a:grpSpLocks/>
        </xdr:cNvGrpSpPr>
      </xdr:nvGrpSpPr>
      <xdr:grpSpPr bwMode="auto">
        <a:xfrm flipH="1">
          <a:off x="13639800" y="4815840"/>
          <a:ext cx="449580" cy="708660"/>
          <a:chOff x="256" y="29"/>
          <a:chExt cx="60" cy="46"/>
        </a:xfrm>
      </xdr:grpSpPr>
      <xdr:sp macro="" textlink="">
        <xdr:nvSpPr>
          <xdr:cNvPr id="2038" name="Freeform 2037"/>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039" name="Line 60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36</xdr:row>
      <xdr:rowOff>60960</xdr:rowOff>
    </xdr:from>
    <xdr:to>
      <xdr:col>27</xdr:col>
      <xdr:colOff>449580</xdr:colOff>
      <xdr:row>44</xdr:row>
      <xdr:rowOff>38100</xdr:rowOff>
    </xdr:to>
    <xdr:grpSp>
      <xdr:nvGrpSpPr>
        <xdr:cNvPr id="2040" name="Group 2039"/>
        <xdr:cNvGrpSpPr>
          <a:grpSpLocks/>
        </xdr:cNvGrpSpPr>
      </xdr:nvGrpSpPr>
      <xdr:grpSpPr bwMode="auto">
        <a:xfrm flipH="1">
          <a:off x="13639800" y="3352800"/>
          <a:ext cx="449580" cy="708660"/>
          <a:chOff x="256" y="29"/>
          <a:chExt cx="60" cy="46"/>
        </a:xfrm>
      </xdr:grpSpPr>
      <xdr:sp macro="" textlink="">
        <xdr:nvSpPr>
          <xdr:cNvPr id="2041" name="Freeform 2040"/>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042" name="Line 60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20</xdr:row>
      <xdr:rowOff>60960</xdr:rowOff>
    </xdr:from>
    <xdr:to>
      <xdr:col>27</xdr:col>
      <xdr:colOff>449580</xdr:colOff>
      <xdr:row>28</xdr:row>
      <xdr:rowOff>38100</xdr:rowOff>
    </xdr:to>
    <xdr:grpSp>
      <xdr:nvGrpSpPr>
        <xdr:cNvPr id="2043" name="Group 2042"/>
        <xdr:cNvGrpSpPr>
          <a:grpSpLocks/>
        </xdr:cNvGrpSpPr>
      </xdr:nvGrpSpPr>
      <xdr:grpSpPr bwMode="auto">
        <a:xfrm flipH="1">
          <a:off x="13639800" y="1889760"/>
          <a:ext cx="449580" cy="708660"/>
          <a:chOff x="256" y="29"/>
          <a:chExt cx="60" cy="46"/>
        </a:xfrm>
      </xdr:grpSpPr>
      <xdr:sp macro="" textlink="">
        <xdr:nvSpPr>
          <xdr:cNvPr id="2044" name="Freeform 2043"/>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045" name="Line 61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4</xdr:row>
      <xdr:rowOff>60960</xdr:rowOff>
    </xdr:from>
    <xdr:to>
      <xdr:col>27</xdr:col>
      <xdr:colOff>449580</xdr:colOff>
      <xdr:row>12</xdr:row>
      <xdr:rowOff>38100</xdr:rowOff>
    </xdr:to>
    <xdr:grpSp>
      <xdr:nvGrpSpPr>
        <xdr:cNvPr id="2046" name="Group 2045"/>
        <xdr:cNvGrpSpPr>
          <a:grpSpLocks/>
        </xdr:cNvGrpSpPr>
      </xdr:nvGrpSpPr>
      <xdr:grpSpPr bwMode="auto">
        <a:xfrm flipH="1">
          <a:off x="13639800" y="426720"/>
          <a:ext cx="449580" cy="708660"/>
          <a:chOff x="256" y="29"/>
          <a:chExt cx="60" cy="46"/>
        </a:xfrm>
      </xdr:grpSpPr>
      <xdr:sp macro="" textlink="">
        <xdr:nvSpPr>
          <xdr:cNvPr id="2047" name="Freeform 2046"/>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048" name="Line 61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70</xdr:row>
      <xdr:rowOff>60960</xdr:rowOff>
    </xdr:from>
    <xdr:to>
      <xdr:col>27</xdr:col>
      <xdr:colOff>449580</xdr:colOff>
      <xdr:row>78</xdr:row>
      <xdr:rowOff>38100</xdr:rowOff>
    </xdr:to>
    <xdr:grpSp>
      <xdr:nvGrpSpPr>
        <xdr:cNvPr id="2049" name="Group 2048"/>
        <xdr:cNvGrpSpPr>
          <a:grpSpLocks/>
        </xdr:cNvGrpSpPr>
      </xdr:nvGrpSpPr>
      <xdr:grpSpPr bwMode="auto">
        <a:xfrm flipH="1">
          <a:off x="13639800" y="6461760"/>
          <a:ext cx="449580" cy="708660"/>
          <a:chOff x="256" y="29"/>
          <a:chExt cx="60" cy="46"/>
        </a:xfrm>
      </xdr:grpSpPr>
      <xdr:sp macro="" textlink="">
        <xdr:nvSpPr>
          <xdr:cNvPr id="2050" name="Freeform 2049"/>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051" name="Line 61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52</xdr:row>
      <xdr:rowOff>60960</xdr:rowOff>
    </xdr:from>
    <xdr:to>
      <xdr:col>27</xdr:col>
      <xdr:colOff>449580</xdr:colOff>
      <xdr:row>60</xdr:row>
      <xdr:rowOff>38100</xdr:rowOff>
    </xdr:to>
    <xdr:grpSp>
      <xdr:nvGrpSpPr>
        <xdr:cNvPr id="2052" name="Group 2051"/>
        <xdr:cNvGrpSpPr>
          <a:grpSpLocks/>
        </xdr:cNvGrpSpPr>
      </xdr:nvGrpSpPr>
      <xdr:grpSpPr bwMode="auto">
        <a:xfrm flipH="1">
          <a:off x="13639800" y="4815840"/>
          <a:ext cx="449580" cy="708660"/>
          <a:chOff x="256" y="29"/>
          <a:chExt cx="60" cy="46"/>
        </a:xfrm>
      </xdr:grpSpPr>
      <xdr:sp macro="" textlink="">
        <xdr:nvSpPr>
          <xdr:cNvPr id="2053" name="Freeform 2052"/>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054" name="Line 62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52</xdr:row>
      <xdr:rowOff>60960</xdr:rowOff>
    </xdr:from>
    <xdr:to>
      <xdr:col>27</xdr:col>
      <xdr:colOff>449580</xdr:colOff>
      <xdr:row>60</xdr:row>
      <xdr:rowOff>38100</xdr:rowOff>
    </xdr:to>
    <xdr:grpSp>
      <xdr:nvGrpSpPr>
        <xdr:cNvPr id="2055" name="Group 2054"/>
        <xdr:cNvGrpSpPr>
          <a:grpSpLocks/>
        </xdr:cNvGrpSpPr>
      </xdr:nvGrpSpPr>
      <xdr:grpSpPr bwMode="auto">
        <a:xfrm flipH="1">
          <a:off x="13639800" y="4815840"/>
          <a:ext cx="449580" cy="708660"/>
          <a:chOff x="256" y="29"/>
          <a:chExt cx="60" cy="46"/>
        </a:xfrm>
      </xdr:grpSpPr>
      <xdr:sp macro="" textlink="">
        <xdr:nvSpPr>
          <xdr:cNvPr id="2056" name="Freeform 2055"/>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057" name="Line 62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36</xdr:row>
      <xdr:rowOff>60960</xdr:rowOff>
    </xdr:from>
    <xdr:to>
      <xdr:col>27</xdr:col>
      <xdr:colOff>449580</xdr:colOff>
      <xdr:row>44</xdr:row>
      <xdr:rowOff>38100</xdr:rowOff>
    </xdr:to>
    <xdr:grpSp>
      <xdr:nvGrpSpPr>
        <xdr:cNvPr id="2058" name="Group 2057"/>
        <xdr:cNvGrpSpPr>
          <a:grpSpLocks/>
        </xdr:cNvGrpSpPr>
      </xdr:nvGrpSpPr>
      <xdr:grpSpPr bwMode="auto">
        <a:xfrm flipH="1">
          <a:off x="13639800" y="3352800"/>
          <a:ext cx="449580" cy="708660"/>
          <a:chOff x="256" y="29"/>
          <a:chExt cx="60" cy="46"/>
        </a:xfrm>
      </xdr:grpSpPr>
      <xdr:sp macro="" textlink="">
        <xdr:nvSpPr>
          <xdr:cNvPr id="2059" name="Freeform 2058"/>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060" name="Line 62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36</xdr:row>
      <xdr:rowOff>60960</xdr:rowOff>
    </xdr:from>
    <xdr:to>
      <xdr:col>27</xdr:col>
      <xdr:colOff>449580</xdr:colOff>
      <xdr:row>44</xdr:row>
      <xdr:rowOff>38100</xdr:rowOff>
    </xdr:to>
    <xdr:grpSp>
      <xdr:nvGrpSpPr>
        <xdr:cNvPr id="2061" name="Group 2060"/>
        <xdr:cNvGrpSpPr>
          <a:grpSpLocks/>
        </xdr:cNvGrpSpPr>
      </xdr:nvGrpSpPr>
      <xdr:grpSpPr bwMode="auto">
        <a:xfrm flipH="1">
          <a:off x="13639800" y="3352800"/>
          <a:ext cx="449580" cy="708660"/>
          <a:chOff x="256" y="29"/>
          <a:chExt cx="60" cy="46"/>
        </a:xfrm>
      </xdr:grpSpPr>
      <xdr:sp macro="" textlink="">
        <xdr:nvSpPr>
          <xdr:cNvPr id="2062" name="Freeform 2061"/>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063" name="Line 63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20</xdr:row>
      <xdr:rowOff>60960</xdr:rowOff>
    </xdr:from>
    <xdr:to>
      <xdr:col>27</xdr:col>
      <xdr:colOff>449580</xdr:colOff>
      <xdr:row>28</xdr:row>
      <xdr:rowOff>38100</xdr:rowOff>
    </xdr:to>
    <xdr:grpSp>
      <xdr:nvGrpSpPr>
        <xdr:cNvPr id="2064" name="Group 2063"/>
        <xdr:cNvGrpSpPr>
          <a:grpSpLocks/>
        </xdr:cNvGrpSpPr>
      </xdr:nvGrpSpPr>
      <xdr:grpSpPr bwMode="auto">
        <a:xfrm flipH="1">
          <a:off x="13639800" y="1889760"/>
          <a:ext cx="449580" cy="708660"/>
          <a:chOff x="256" y="29"/>
          <a:chExt cx="60" cy="46"/>
        </a:xfrm>
      </xdr:grpSpPr>
      <xdr:sp macro="" textlink="">
        <xdr:nvSpPr>
          <xdr:cNvPr id="2065" name="Freeform 2064"/>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066" name="Line 63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20</xdr:row>
      <xdr:rowOff>60960</xdr:rowOff>
    </xdr:from>
    <xdr:to>
      <xdr:col>27</xdr:col>
      <xdr:colOff>449580</xdr:colOff>
      <xdr:row>28</xdr:row>
      <xdr:rowOff>38100</xdr:rowOff>
    </xdr:to>
    <xdr:grpSp>
      <xdr:nvGrpSpPr>
        <xdr:cNvPr id="2067" name="Group 2066"/>
        <xdr:cNvGrpSpPr>
          <a:grpSpLocks/>
        </xdr:cNvGrpSpPr>
      </xdr:nvGrpSpPr>
      <xdr:grpSpPr bwMode="auto">
        <a:xfrm flipH="1">
          <a:off x="13639800" y="1889760"/>
          <a:ext cx="449580" cy="708660"/>
          <a:chOff x="256" y="29"/>
          <a:chExt cx="60" cy="46"/>
        </a:xfrm>
      </xdr:grpSpPr>
      <xdr:sp macro="" textlink="">
        <xdr:nvSpPr>
          <xdr:cNvPr id="2068" name="Freeform 2067"/>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069" name="Line 63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8</xdr:row>
      <xdr:rowOff>45720</xdr:rowOff>
    </xdr:from>
    <xdr:to>
      <xdr:col>9</xdr:col>
      <xdr:colOff>449580</xdr:colOff>
      <xdr:row>24</xdr:row>
      <xdr:rowOff>38100</xdr:rowOff>
    </xdr:to>
    <xdr:grpSp>
      <xdr:nvGrpSpPr>
        <xdr:cNvPr id="2070" name="Group 2069"/>
        <xdr:cNvGrpSpPr>
          <a:grpSpLocks/>
        </xdr:cNvGrpSpPr>
      </xdr:nvGrpSpPr>
      <xdr:grpSpPr bwMode="auto">
        <a:xfrm>
          <a:off x="5410200" y="777240"/>
          <a:ext cx="449580" cy="1455420"/>
          <a:chOff x="256" y="29"/>
          <a:chExt cx="60" cy="46"/>
        </a:xfrm>
      </xdr:grpSpPr>
      <xdr:sp macro="" textlink="">
        <xdr:nvSpPr>
          <xdr:cNvPr id="2071" name="Freeform 2070"/>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072" name="Line 63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40</xdr:row>
      <xdr:rowOff>45720</xdr:rowOff>
    </xdr:from>
    <xdr:to>
      <xdr:col>9</xdr:col>
      <xdr:colOff>449580</xdr:colOff>
      <xdr:row>56</xdr:row>
      <xdr:rowOff>38100</xdr:rowOff>
    </xdr:to>
    <xdr:grpSp>
      <xdr:nvGrpSpPr>
        <xdr:cNvPr id="2073" name="Group 2072"/>
        <xdr:cNvGrpSpPr>
          <a:grpSpLocks/>
        </xdr:cNvGrpSpPr>
      </xdr:nvGrpSpPr>
      <xdr:grpSpPr bwMode="auto">
        <a:xfrm>
          <a:off x="5410200" y="3703320"/>
          <a:ext cx="449580" cy="1455420"/>
          <a:chOff x="256" y="29"/>
          <a:chExt cx="60" cy="46"/>
        </a:xfrm>
      </xdr:grpSpPr>
      <xdr:sp macro="" textlink="">
        <xdr:nvSpPr>
          <xdr:cNvPr id="2074" name="Freeform 2073"/>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075" name="Line 64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16</xdr:row>
      <xdr:rowOff>45720</xdr:rowOff>
    </xdr:from>
    <xdr:to>
      <xdr:col>12</xdr:col>
      <xdr:colOff>449580</xdr:colOff>
      <xdr:row>48</xdr:row>
      <xdr:rowOff>38100</xdr:rowOff>
    </xdr:to>
    <xdr:grpSp>
      <xdr:nvGrpSpPr>
        <xdr:cNvPr id="2076" name="Group 2075"/>
        <xdr:cNvGrpSpPr>
          <a:grpSpLocks/>
        </xdr:cNvGrpSpPr>
      </xdr:nvGrpSpPr>
      <xdr:grpSpPr bwMode="auto">
        <a:xfrm>
          <a:off x="6781800" y="1508760"/>
          <a:ext cx="449580" cy="2918460"/>
          <a:chOff x="256" y="29"/>
          <a:chExt cx="60" cy="46"/>
        </a:xfrm>
      </xdr:grpSpPr>
      <xdr:sp macro="" textlink="">
        <xdr:nvSpPr>
          <xdr:cNvPr id="2077" name="Freeform 2076"/>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078" name="Line 64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74</xdr:row>
      <xdr:rowOff>45720</xdr:rowOff>
    </xdr:from>
    <xdr:to>
      <xdr:col>9</xdr:col>
      <xdr:colOff>449580</xdr:colOff>
      <xdr:row>90</xdr:row>
      <xdr:rowOff>38100</xdr:rowOff>
    </xdr:to>
    <xdr:grpSp>
      <xdr:nvGrpSpPr>
        <xdr:cNvPr id="2079" name="Group 2078"/>
        <xdr:cNvGrpSpPr>
          <a:grpSpLocks/>
        </xdr:cNvGrpSpPr>
      </xdr:nvGrpSpPr>
      <xdr:grpSpPr bwMode="auto">
        <a:xfrm>
          <a:off x="5410200" y="6812280"/>
          <a:ext cx="449580" cy="1455420"/>
          <a:chOff x="256" y="29"/>
          <a:chExt cx="60" cy="46"/>
        </a:xfrm>
      </xdr:grpSpPr>
      <xdr:sp macro="" textlink="">
        <xdr:nvSpPr>
          <xdr:cNvPr id="2080" name="Freeform 2079"/>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081" name="Line 64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106</xdr:row>
      <xdr:rowOff>45720</xdr:rowOff>
    </xdr:from>
    <xdr:to>
      <xdr:col>9</xdr:col>
      <xdr:colOff>449580</xdr:colOff>
      <xdr:row>122</xdr:row>
      <xdr:rowOff>38100</xdr:rowOff>
    </xdr:to>
    <xdr:grpSp>
      <xdr:nvGrpSpPr>
        <xdr:cNvPr id="2082" name="Group 2081"/>
        <xdr:cNvGrpSpPr>
          <a:grpSpLocks/>
        </xdr:cNvGrpSpPr>
      </xdr:nvGrpSpPr>
      <xdr:grpSpPr bwMode="auto">
        <a:xfrm>
          <a:off x="5410200" y="9738360"/>
          <a:ext cx="449580" cy="1455420"/>
          <a:chOff x="256" y="29"/>
          <a:chExt cx="60" cy="46"/>
        </a:xfrm>
      </xdr:grpSpPr>
      <xdr:sp macro="" textlink="">
        <xdr:nvSpPr>
          <xdr:cNvPr id="2083" name="Freeform 2082"/>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084" name="Line 65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82</xdr:row>
      <xdr:rowOff>45720</xdr:rowOff>
    </xdr:from>
    <xdr:to>
      <xdr:col>12</xdr:col>
      <xdr:colOff>449580</xdr:colOff>
      <xdr:row>114</xdr:row>
      <xdr:rowOff>38100</xdr:rowOff>
    </xdr:to>
    <xdr:grpSp>
      <xdr:nvGrpSpPr>
        <xdr:cNvPr id="2085" name="Group 2084"/>
        <xdr:cNvGrpSpPr>
          <a:grpSpLocks/>
        </xdr:cNvGrpSpPr>
      </xdr:nvGrpSpPr>
      <xdr:grpSpPr bwMode="auto">
        <a:xfrm>
          <a:off x="6781800" y="7543800"/>
          <a:ext cx="449580" cy="2918460"/>
          <a:chOff x="256" y="29"/>
          <a:chExt cx="60" cy="46"/>
        </a:xfrm>
      </xdr:grpSpPr>
      <xdr:sp macro="" textlink="">
        <xdr:nvSpPr>
          <xdr:cNvPr id="2086" name="Freeform 2085"/>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087" name="Line 65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15</xdr:col>
      <xdr:colOff>0</xdr:colOff>
      <xdr:row>32</xdr:row>
      <xdr:rowOff>45720</xdr:rowOff>
    </xdr:from>
    <xdr:to>
      <xdr:col>15</xdr:col>
      <xdr:colOff>342900</xdr:colOff>
      <xdr:row>98</xdr:row>
      <xdr:rowOff>45720</xdr:rowOff>
    </xdr:to>
    <xdr:sp macro="" textlink="">
      <xdr:nvSpPr>
        <xdr:cNvPr id="2088" name="Freeform 2087"/>
        <xdr:cNvSpPr>
          <a:spLocks/>
        </xdr:cNvSpPr>
      </xdr:nvSpPr>
      <xdr:spPr bwMode="auto">
        <a:xfrm>
          <a:off x="8145780" y="2727960"/>
          <a:ext cx="342900" cy="5532120"/>
        </a:xfrm>
        <a:custGeom>
          <a:avLst/>
          <a:gdLst>
            <a:gd name="T0" fmla="*/ 0 w 64"/>
            <a:gd name="T1" fmla="*/ 0 h 91"/>
            <a:gd name="T2" fmla="*/ 1837193700 w 64"/>
            <a:gd name="T3" fmla="*/ 0 h 91"/>
            <a:gd name="T4" fmla="*/ 1837193700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15</xdr:col>
      <xdr:colOff>342900</xdr:colOff>
      <xdr:row>48</xdr:row>
      <xdr:rowOff>45720</xdr:rowOff>
    </xdr:from>
    <xdr:to>
      <xdr:col>15</xdr:col>
      <xdr:colOff>449580</xdr:colOff>
      <xdr:row>48</xdr:row>
      <xdr:rowOff>45720</xdr:rowOff>
    </xdr:to>
    <xdr:sp macro="" textlink="">
      <xdr:nvSpPr>
        <xdr:cNvPr id="2089" name="Line 656"/>
        <xdr:cNvSpPr>
          <a:spLocks noChangeShapeType="1"/>
        </xdr:cNvSpPr>
      </xdr:nvSpPr>
      <xdr:spPr bwMode="auto">
        <a:xfrm flipH="1">
          <a:off x="8488680" y="4069080"/>
          <a:ext cx="106680" cy="0"/>
        </a:xfrm>
        <a:prstGeom prst="line">
          <a:avLst/>
        </a:prstGeom>
        <a:noFill/>
        <a:ln w="9525">
          <a:solidFill>
            <a:srgbClr val="000000"/>
          </a:solidFill>
          <a:round/>
          <a:headEnd/>
          <a:tailEnd/>
        </a:ln>
      </xdr:spPr>
    </xdr:sp>
    <xdr:clientData/>
  </xdr:twoCellAnchor>
  <xdr:twoCellAnchor>
    <xdr:from>
      <xdr:col>17</xdr:col>
      <xdr:colOff>0</xdr:colOff>
      <xdr:row>49</xdr:row>
      <xdr:rowOff>83820</xdr:rowOff>
    </xdr:from>
    <xdr:to>
      <xdr:col>17</xdr:col>
      <xdr:colOff>0</xdr:colOff>
      <xdr:row>63</xdr:row>
      <xdr:rowOff>0</xdr:rowOff>
    </xdr:to>
    <xdr:sp macro="" textlink="">
      <xdr:nvSpPr>
        <xdr:cNvPr id="2090" name="Line 657"/>
        <xdr:cNvSpPr>
          <a:spLocks noChangeShapeType="1"/>
        </xdr:cNvSpPr>
      </xdr:nvSpPr>
      <xdr:spPr bwMode="auto">
        <a:xfrm>
          <a:off x="9060180" y="4191000"/>
          <a:ext cx="0" cy="1089660"/>
        </a:xfrm>
        <a:prstGeom prst="line">
          <a:avLst/>
        </a:prstGeom>
        <a:noFill/>
        <a:ln w="9525">
          <a:solidFill>
            <a:srgbClr val="000000"/>
          </a:solidFill>
          <a:round/>
          <a:headEnd/>
          <a:tailEnd/>
        </a:ln>
      </xdr:spPr>
    </xdr:sp>
    <xdr:clientData/>
  </xdr:twoCellAnchor>
  <xdr:twoCellAnchor>
    <xdr:from>
      <xdr:col>17</xdr:col>
      <xdr:colOff>0</xdr:colOff>
      <xdr:row>67</xdr:row>
      <xdr:rowOff>83820</xdr:rowOff>
    </xdr:from>
    <xdr:to>
      <xdr:col>17</xdr:col>
      <xdr:colOff>0</xdr:colOff>
      <xdr:row>81</xdr:row>
      <xdr:rowOff>0</xdr:rowOff>
    </xdr:to>
    <xdr:sp macro="" textlink="">
      <xdr:nvSpPr>
        <xdr:cNvPr id="2091" name="Line 658"/>
        <xdr:cNvSpPr>
          <a:spLocks noChangeShapeType="1"/>
        </xdr:cNvSpPr>
      </xdr:nvSpPr>
      <xdr:spPr bwMode="auto">
        <a:xfrm>
          <a:off x="9060180" y="5699760"/>
          <a:ext cx="0" cy="1089660"/>
        </a:xfrm>
        <a:prstGeom prst="line">
          <a:avLst/>
        </a:prstGeom>
        <a:noFill/>
        <a:ln w="9525">
          <a:solidFill>
            <a:srgbClr val="000000"/>
          </a:solidFill>
          <a:round/>
          <a:headEnd/>
          <a:tailEnd/>
        </a:ln>
      </xdr:spPr>
    </xdr:sp>
    <xdr:clientData/>
  </xdr:twoCellAnchor>
  <xdr:twoCellAnchor>
    <xdr:from>
      <xdr:col>18</xdr:col>
      <xdr:colOff>106680</xdr:colOff>
      <xdr:row>32</xdr:row>
      <xdr:rowOff>45720</xdr:rowOff>
    </xdr:from>
    <xdr:to>
      <xdr:col>18</xdr:col>
      <xdr:colOff>449580</xdr:colOff>
      <xdr:row>98</xdr:row>
      <xdr:rowOff>45720</xdr:rowOff>
    </xdr:to>
    <xdr:sp macro="" textlink="">
      <xdr:nvSpPr>
        <xdr:cNvPr id="2092" name="Freeform 2091"/>
        <xdr:cNvSpPr>
          <a:spLocks/>
        </xdr:cNvSpPr>
      </xdr:nvSpPr>
      <xdr:spPr bwMode="auto">
        <a:xfrm flipH="1">
          <a:off x="9624060" y="2727960"/>
          <a:ext cx="342900" cy="5532120"/>
        </a:xfrm>
        <a:custGeom>
          <a:avLst/>
          <a:gdLst>
            <a:gd name="T0" fmla="*/ 0 w 64"/>
            <a:gd name="T1" fmla="*/ 0 h 91"/>
            <a:gd name="T2" fmla="*/ 1837193700 w 64"/>
            <a:gd name="T3" fmla="*/ 0 h 91"/>
            <a:gd name="T4" fmla="*/ 1837193700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18</xdr:col>
      <xdr:colOff>0</xdr:colOff>
      <xdr:row>82</xdr:row>
      <xdr:rowOff>45720</xdr:rowOff>
    </xdr:from>
    <xdr:to>
      <xdr:col>18</xdr:col>
      <xdr:colOff>106680</xdr:colOff>
      <xdr:row>82</xdr:row>
      <xdr:rowOff>45720</xdr:rowOff>
    </xdr:to>
    <xdr:sp macro="" textlink="">
      <xdr:nvSpPr>
        <xdr:cNvPr id="2093" name="Line 660"/>
        <xdr:cNvSpPr>
          <a:spLocks noChangeShapeType="1"/>
        </xdr:cNvSpPr>
      </xdr:nvSpPr>
      <xdr:spPr bwMode="auto">
        <a:xfrm flipH="1">
          <a:off x="9517380" y="6918960"/>
          <a:ext cx="106680" cy="0"/>
        </a:xfrm>
        <a:prstGeom prst="line">
          <a:avLst/>
        </a:prstGeom>
        <a:noFill/>
        <a:ln w="9525">
          <a:solidFill>
            <a:srgbClr val="000000"/>
          </a:solidFill>
          <a:round/>
          <a:headEnd/>
          <a:tailEnd/>
        </a:ln>
      </xdr:spPr>
    </xdr:sp>
    <xdr:clientData/>
  </xdr:twoCellAnchor>
  <xdr:twoCellAnchor>
    <xdr:from>
      <xdr:col>21</xdr:col>
      <xdr:colOff>0</xdr:colOff>
      <xdr:row>82</xdr:row>
      <xdr:rowOff>45720</xdr:rowOff>
    </xdr:from>
    <xdr:to>
      <xdr:col>21</xdr:col>
      <xdr:colOff>449580</xdr:colOff>
      <xdr:row>114</xdr:row>
      <xdr:rowOff>38100</xdr:rowOff>
    </xdr:to>
    <xdr:grpSp>
      <xdr:nvGrpSpPr>
        <xdr:cNvPr id="2094" name="Group 2093"/>
        <xdr:cNvGrpSpPr>
          <a:grpSpLocks/>
        </xdr:cNvGrpSpPr>
      </xdr:nvGrpSpPr>
      <xdr:grpSpPr bwMode="auto">
        <a:xfrm flipH="1">
          <a:off x="10896600" y="7543800"/>
          <a:ext cx="449580" cy="2918460"/>
          <a:chOff x="256" y="29"/>
          <a:chExt cx="60" cy="46"/>
        </a:xfrm>
      </xdr:grpSpPr>
      <xdr:sp macro="" textlink="">
        <xdr:nvSpPr>
          <xdr:cNvPr id="2095" name="Freeform 2094"/>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096" name="Line 66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21</xdr:col>
      <xdr:colOff>0</xdr:colOff>
      <xdr:row>16</xdr:row>
      <xdr:rowOff>45720</xdr:rowOff>
    </xdr:from>
    <xdr:to>
      <xdr:col>21</xdr:col>
      <xdr:colOff>449580</xdr:colOff>
      <xdr:row>48</xdr:row>
      <xdr:rowOff>38100</xdr:rowOff>
    </xdr:to>
    <xdr:grpSp>
      <xdr:nvGrpSpPr>
        <xdr:cNvPr id="2097" name="Group 2096"/>
        <xdr:cNvGrpSpPr>
          <a:grpSpLocks/>
        </xdr:cNvGrpSpPr>
      </xdr:nvGrpSpPr>
      <xdr:grpSpPr bwMode="auto">
        <a:xfrm flipH="1">
          <a:off x="10896600" y="1508760"/>
          <a:ext cx="449580" cy="2918460"/>
          <a:chOff x="256" y="29"/>
          <a:chExt cx="60" cy="46"/>
        </a:xfrm>
      </xdr:grpSpPr>
      <xdr:sp macro="" textlink="">
        <xdr:nvSpPr>
          <xdr:cNvPr id="2098" name="Freeform 2097"/>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099" name="Line 66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106</xdr:row>
      <xdr:rowOff>45720</xdr:rowOff>
    </xdr:from>
    <xdr:to>
      <xdr:col>24</xdr:col>
      <xdr:colOff>449580</xdr:colOff>
      <xdr:row>122</xdr:row>
      <xdr:rowOff>38100</xdr:rowOff>
    </xdr:to>
    <xdr:grpSp>
      <xdr:nvGrpSpPr>
        <xdr:cNvPr id="2100" name="Group 2099"/>
        <xdr:cNvGrpSpPr>
          <a:grpSpLocks/>
        </xdr:cNvGrpSpPr>
      </xdr:nvGrpSpPr>
      <xdr:grpSpPr bwMode="auto">
        <a:xfrm flipH="1">
          <a:off x="12268200" y="9738360"/>
          <a:ext cx="449580" cy="1455420"/>
          <a:chOff x="256" y="29"/>
          <a:chExt cx="60" cy="46"/>
        </a:xfrm>
      </xdr:grpSpPr>
      <xdr:sp macro="" textlink="">
        <xdr:nvSpPr>
          <xdr:cNvPr id="2101" name="Freeform 2100"/>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102" name="Line 66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74</xdr:row>
      <xdr:rowOff>45720</xdr:rowOff>
    </xdr:from>
    <xdr:to>
      <xdr:col>24</xdr:col>
      <xdr:colOff>449580</xdr:colOff>
      <xdr:row>90</xdr:row>
      <xdr:rowOff>38100</xdr:rowOff>
    </xdr:to>
    <xdr:grpSp>
      <xdr:nvGrpSpPr>
        <xdr:cNvPr id="2103" name="Group 2102"/>
        <xdr:cNvGrpSpPr>
          <a:grpSpLocks/>
        </xdr:cNvGrpSpPr>
      </xdr:nvGrpSpPr>
      <xdr:grpSpPr bwMode="auto">
        <a:xfrm flipH="1">
          <a:off x="12268200" y="6812280"/>
          <a:ext cx="449580" cy="1455420"/>
          <a:chOff x="256" y="29"/>
          <a:chExt cx="60" cy="46"/>
        </a:xfrm>
      </xdr:grpSpPr>
      <xdr:sp macro="" textlink="">
        <xdr:nvSpPr>
          <xdr:cNvPr id="2104" name="Freeform 2103"/>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105" name="Line 67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40</xdr:row>
      <xdr:rowOff>45720</xdr:rowOff>
    </xdr:from>
    <xdr:to>
      <xdr:col>24</xdr:col>
      <xdr:colOff>449580</xdr:colOff>
      <xdr:row>56</xdr:row>
      <xdr:rowOff>38100</xdr:rowOff>
    </xdr:to>
    <xdr:grpSp>
      <xdr:nvGrpSpPr>
        <xdr:cNvPr id="2106" name="Group 2105"/>
        <xdr:cNvGrpSpPr>
          <a:grpSpLocks/>
        </xdr:cNvGrpSpPr>
      </xdr:nvGrpSpPr>
      <xdr:grpSpPr bwMode="auto">
        <a:xfrm flipH="1">
          <a:off x="12268200" y="3703320"/>
          <a:ext cx="449580" cy="1455420"/>
          <a:chOff x="256" y="29"/>
          <a:chExt cx="60" cy="46"/>
        </a:xfrm>
      </xdr:grpSpPr>
      <xdr:sp macro="" textlink="">
        <xdr:nvSpPr>
          <xdr:cNvPr id="2107" name="Freeform 2106"/>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108" name="Line 67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8</xdr:row>
      <xdr:rowOff>45720</xdr:rowOff>
    </xdr:from>
    <xdr:to>
      <xdr:col>24</xdr:col>
      <xdr:colOff>449580</xdr:colOff>
      <xdr:row>24</xdr:row>
      <xdr:rowOff>38100</xdr:rowOff>
    </xdr:to>
    <xdr:grpSp>
      <xdr:nvGrpSpPr>
        <xdr:cNvPr id="2109" name="Group 2108"/>
        <xdr:cNvGrpSpPr>
          <a:grpSpLocks/>
        </xdr:cNvGrpSpPr>
      </xdr:nvGrpSpPr>
      <xdr:grpSpPr bwMode="auto">
        <a:xfrm flipH="1">
          <a:off x="12268200" y="777240"/>
          <a:ext cx="449580" cy="1455420"/>
          <a:chOff x="256" y="29"/>
          <a:chExt cx="60" cy="46"/>
        </a:xfrm>
      </xdr:grpSpPr>
      <xdr:sp macro="" textlink="">
        <xdr:nvSpPr>
          <xdr:cNvPr id="2110" name="Freeform 2109"/>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111" name="Line 67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8</xdr:row>
      <xdr:rowOff>45720</xdr:rowOff>
    </xdr:from>
    <xdr:to>
      <xdr:col>9</xdr:col>
      <xdr:colOff>449580</xdr:colOff>
      <xdr:row>24</xdr:row>
      <xdr:rowOff>38100</xdr:rowOff>
    </xdr:to>
    <xdr:grpSp>
      <xdr:nvGrpSpPr>
        <xdr:cNvPr id="2112" name="Group 2111"/>
        <xdr:cNvGrpSpPr>
          <a:grpSpLocks/>
        </xdr:cNvGrpSpPr>
      </xdr:nvGrpSpPr>
      <xdr:grpSpPr bwMode="auto">
        <a:xfrm>
          <a:off x="5410200" y="777240"/>
          <a:ext cx="449580" cy="1455420"/>
          <a:chOff x="256" y="29"/>
          <a:chExt cx="60" cy="46"/>
        </a:xfrm>
      </xdr:grpSpPr>
      <xdr:sp macro="" textlink="">
        <xdr:nvSpPr>
          <xdr:cNvPr id="2113" name="Freeform 2112"/>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114" name="Line 68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40</xdr:row>
      <xdr:rowOff>45720</xdr:rowOff>
    </xdr:from>
    <xdr:to>
      <xdr:col>9</xdr:col>
      <xdr:colOff>449580</xdr:colOff>
      <xdr:row>56</xdr:row>
      <xdr:rowOff>38100</xdr:rowOff>
    </xdr:to>
    <xdr:grpSp>
      <xdr:nvGrpSpPr>
        <xdr:cNvPr id="2115" name="Group 2114"/>
        <xdr:cNvGrpSpPr>
          <a:grpSpLocks/>
        </xdr:cNvGrpSpPr>
      </xdr:nvGrpSpPr>
      <xdr:grpSpPr bwMode="auto">
        <a:xfrm>
          <a:off x="5410200" y="3703320"/>
          <a:ext cx="449580" cy="1455420"/>
          <a:chOff x="256" y="29"/>
          <a:chExt cx="60" cy="46"/>
        </a:xfrm>
      </xdr:grpSpPr>
      <xdr:sp macro="" textlink="">
        <xdr:nvSpPr>
          <xdr:cNvPr id="2116" name="Freeform 2115"/>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117" name="Line 68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16</xdr:row>
      <xdr:rowOff>45720</xdr:rowOff>
    </xdr:from>
    <xdr:to>
      <xdr:col>12</xdr:col>
      <xdr:colOff>449580</xdr:colOff>
      <xdr:row>48</xdr:row>
      <xdr:rowOff>38100</xdr:rowOff>
    </xdr:to>
    <xdr:grpSp>
      <xdr:nvGrpSpPr>
        <xdr:cNvPr id="2118" name="Group 2117"/>
        <xdr:cNvGrpSpPr>
          <a:grpSpLocks/>
        </xdr:cNvGrpSpPr>
      </xdr:nvGrpSpPr>
      <xdr:grpSpPr bwMode="auto">
        <a:xfrm>
          <a:off x="6781800" y="1508760"/>
          <a:ext cx="449580" cy="2918460"/>
          <a:chOff x="256" y="29"/>
          <a:chExt cx="60" cy="46"/>
        </a:xfrm>
      </xdr:grpSpPr>
      <xdr:sp macro="" textlink="">
        <xdr:nvSpPr>
          <xdr:cNvPr id="2119" name="Freeform 2118"/>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120" name="Line 68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74</xdr:row>
      <xdr:rowOff>45720</xdr:rowOff>
    </xdr:from>
    <xdr:to>
      <xdr:col>9</xdr:col>
      <xdr:colOff>449580</xdr:colOff>
      <xdr:row>90</xdr:row>
      <xdr:rowOff>38100</xdr:rowOff>
    </xdr:to>
    <xdr:grpSp>
      <xdr:nvGrpSpPr>
        <xdr:cNvPr id="2121" name="Group 2120"/>
        <xdr:cNvGrpSpPr>
          <a:grpSpLocks/>
        </xdr:cNvGrpSpPr>
      </xdr:nvGrpSpPr>
      <xdr:grpSpPr bwMode="auto">
        <a:xfrm>
          <a:off x="5410200" y="6812280"/>
          <a:ext cx="449580" cy="1455420"/>
          <a:chOff x="256" y="29"/>
          <a:chExt cx="60" cy="46"/>
        </a:xfrm>
      </xdr:grpSpPr>
      <xdr:sp macro="" textlink="">
        <xdr:nvSpPr>
          <xdr:cNvPr id="2122" name="Freeform 2121"/>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123" name="Line 69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106</xdr:row>
      <xdr:rowOff>45720</xdr:rowOff>
    </xdr:from>
    <xdr:to>
      <xdr:col>9</xdr:col>
      <xdr:colOff>449580</xdr:colOff>
      <xdr:row>122</xdr:row>
      <xdr:rowOff>38100</xdr:rowOff>
    </xdr:to>
    <xdr:grpSp>
      <xdr:nvGrpSpPr>
        <xdr:cNvPr id="2124" name="Group 2123"/>
        <xdr:cNvGrpSpPr>
          <a:grpSpLocks/>
        </xdr:cNvGrpSpPr>
      </xdr:nvGrpSpPr>
      <xdr:grpSpPr bwMode="auto">
        <a:xfrm>
          <a:off x="5410200" y="9738360"/>
          <a:ext cx="449580" cy="1455420"/>
          <a:chOff x="256" y="29"/>
          <a:chExt cx="60" cy="46"/>
        </a:xfrm>
      </xdr:grpSpPr>
      <xdr:sp macro="" textlink="">
        <xdr:nvSpPr>
          <xdr:cNvPr id="2125" name="Freeform 2124"/>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126" name="Line 69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82</xdr:row>
      <xdr:rowOff>45720</xdr:rowOff>
    </xdr:from>
    <xdr:to>
      <xdr:col>12</xdr:col>
      <xdr:colOff>449580</xdr:colOff>
      <xdr:row>114</xdr:row>
      <xdr:rowOff>38100</xdr:rowOff>
    </xdr:to>
    <xdr:grpSp>
      <xdr:nvGrpSpPr>
        <xdr:cNvPr id="2127" name="Group 2126"/>
        <xdr:cNvGrpSpPr>
          <a:grpSpLocks/>
        </xdr:cNvGrpSpPr>
      </xdr:nvGrpSpPr>
      <xdr:grpSpPr bwMode="auto">
        <a:xfrm>
          <a:off x="6781800" y="7543800"/>
          <a:ext cx="449580" cy="2918460"/>
          <a:chOff x="256" y="29"/>
          <a:chExt cx="60" cy="46"/>
        </a:xfrm>
      </xdr:grpSpPr>
      <xdr:sp macro="" textlink="">
        <xdr:nvSpPr>
          <xdr:cNvPr id="2128" name="Freeform 2127"/>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129" name="Line 69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15</xdr:col>
      <xdr:colOff>0</xdr:colOff>
      <xdr:row>32</xdr:row>
      <xdr:rowOff>45720</xdr:rowOff>
    </xdr:from>
    <xdr:to>
      <xdr:col>15</xdr:col>
      <xdr:colOff>342900</xdr:colOff>
      <xdr:row>98</xdr:row>
      <xdr:rowOff>45720</xdr:rowOff>
    </xdr:to>
    <xdr:sp macro="" textlink="">
      <xdr:nvSpPr>
        <xdr:cNvPr id="2130" name="Freeform 2129"/>
        <xdr:cNvSpPr>
          <a:spLocks/>
        </xdr:cNvSpPr>
      </xdr:nvSpPr>
      <xdr:spPr bwMode="auto">
        <a:xfrm>
          <a:off x="8145780" y="2727960"/>
          <a:ext cx="342900" cy="5532120"/>
        </a:xfrm>
        <a:custGeom>
          <a:avLst/>
          <a:gdLst>
            <a:gd name="T0" fmla="*/ 0 w 64"/>
            <a:gd name="T1" fmla="*/ 0 h 91"/>
            <a:gd name="T2" fmla="*/ 1837193700 w 64"/>
            <a:gd name="T3" fmla="*/ 0 h 91"/>
            <a:gd name="T4" fmla="*/ 1837193700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15</xdr:col>
      <xdr:colOff>342900</xdr:colOff>
      <xdr:row>48</xdr:row>
      <xdr:rowOff>45720</xdr:rowOff>
    </xdr:from>
    <xdr:to>
      <xdr:col>15</xdr:col>
      <xdr:colOff>449580</xdr:colOff>
      <xdr:row>48</xdr:row>
      <xdr:rowOff>45720</xdr:rowOff>
    </xdr:to>
    <xdr:sp macro="" textlink="">
      <xdr:nvSpPr>
        <xdr:cNvPr id="2131" name="Line 698"/>
        <xdr:cNvSpPr>
          <a:spLocks noChangeShapeType="1"/>
        </xdr:cNvSpPr>
      </xdr:nvSpPr>
      <xdr:spPr bwMode="auto">
        <a:xfrm flipH="1">
          <a:off x="8488680" y="4069080"/>
          <a:ext cx="106680" cy="0"/>
        </a:xfrm>
        <a:prstGeom prst="line">
          <a:avLst/>
        </a:prstGeom>
        <a:noFill/>
        <a:ln w="9525">
          <a:solidFill>
            <a:srgbClr val="000000"/>
          </a:solidFill>
          <a:round/>
          <a:headEnd/>
          <a:tailEnd/>
        </a:ln>
      </xdr:spPr>
    </xdr:sp>
    <xdr:clientData/>
  </xdr:twoCellAnchor>
  <xdr:twoCellAnchor>
    <xdr:from>
      <xdr:col>17</xdr:col>
      <xdr:colOff>0</xdr:colOff>
      <xdr:row>49</xdr:row>
      <xdr:rowOff>83820</xdr:rowOff>
    </xdr:from>
    <xdr:to>
      <xdr:col>17</xdr:col>
      <xdr:colOff>0</xdr:colOff>
      <xdr:row>63</xdr:row>
      <xdr:rowOff>0</xdr:rowOff>
    </xdr:to>
    <xdr:sp macro="" textlink="">
      <xdr:nvSpPr>
        <xdr:cNvPr id="2132" name="Line 699"/>
        <xdr:cNvSpPr>
          <a:spLocks noChangeShapeType="1"/>
        </xdr:cNvSpPr>
      </xdr:nvSpPr>
      <xdr:spPr bwMode="auto">
        <a:xfrm>
          <a:off x="9060180" y="4191000"/>
          <a:ext cx="0" cy="1089660"/>
        </a:xfrm>
        <a:prstGeom prst="line">
          <a:avLst/>
        </a:prstGeom>
        <a:noFill/>
        <a:ln w="9525">
          <a:solidFill>
            <a:srgbClr val="000000"/>
          </a:solidFill>
          <a:round/>
          <a:headEnd/>
          <a:tailEnd/>
        </a:ln>
      </xdr:spPr>
    </xdr:sp>
    <xdr:clientData/>
  </xdr:twoCellAnchor>
  <xdr:twoCellAnchor>
    <xdr:from>
      <xdr:col>17</xdr:col>
      <xdr:colOff>0</xdr:colOff>
      <xdr:row>67</xdr:row>
      <xdr:rowOff>83820</xdr:rowOff>
    </xdr:from>
    <xdr:to>
      <xdr:col>17</xdr:col>
      <xdr:colOff>0</xdr:colOff>
      <xdr:row>81</xdr:row>
      <xdr:rowOff>0</xdr:rowOff>
    </xdr:to>
    <xdr:sp macro="" textlink="">
      <xdr:nvSpPr>
        <xdr:cNvPr id="2133" name="Line 700"/>
        <xdr:cNvSpPr>
          <a:spLocks noChangeShapeType="1"/>
        </xdr:cNvSpPr>
      </xdr:nvSpPr>
      <xdr:spPr bwMode="auto">
        <a:xfrm>
          <a:off x="9060180" y="5699760"/>
          <a:ext cx="0" cy="1089660"/>
        </a:xfrm>
        <a:prstGeom prst="line">
          <a:avLst/>
        </a:prstGeom>
        <a:noFill/>
        <a:ln w="9525">
          <a:solidFill>
            <a:srgbClr val="000000"/>
          </a:solidFill>
          <a:round/>
          <a:headEnd/>
          <a:tailEnd/>
        </a:ln>
      </xdr:spPr>
    </xdr:sp>
    <xdr:clientData/>
  </xdr:twoCellAnchor>
  <xdr:twoCellAnchor>
    <xdr:from>
      <xdr:col>18</xdr:col>
      <xdr:colOff>106680</xdr:colOff>
      <xdr:row>32</xdr:row>
      <xdr:rowOff>45720</xdr:rowOff>
    </xdr:from>
    <xdr:to>
      <xdr:col>18</xdr:col>
      <xdr:colOff>449580</xdr:colOff>
      <xdr:row>98</xdr:row>
      <xdr:rowOff>45720</xdr:rowOff>
    </xdr:to>
    <xdr:sp macro="" textlink="">
      <xdr:nvSpPr>
        <xdr:cNvPr id="2134" name="Freeform 2133"/>
        <xdr:cNvSpPr>
          <a:spLocks/>
        </xdr:cNvSpPr>
      </xdr:nvSpPr>
      <xdr:spPr bwMode="auto">
        <a:xfrm flipH="1">
          <a:off x="9624060" y="2727960"/>
          <a:ext cx="342900" cy="5532120"/>
        </a:xfrm>
        <a:custGeom>
          <a:avLst/>
          <a:gdLst>
            <a:gd name="T0" fmla="*/ 0 w 64"/>
            <a:gd name="T1" fmla="*/ 0 h 91"/>
            <a:gd name="T2" fmla="*/ 1837193700 w 64"/>
            <a:gd name="T3" fmla="*/ 0 h 91"/>
            <a:gd name="T4" fmla="*/ 1837193700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18</xdr:col>
      <xdr:colOff>0</xdr:colOff>
      <xdr:row>82</xdr:row>
      <xdr:rowOff>45720</xdr:rowOff>
    </xdr:from>
    <xdr:to>
      <xdr:col>18</xdr:col>
      <xdr:colOff>106680</xdr:colOff>
      <xdr:row>82</xdr:row>
      <xdr:rowOff>45720</xdr:rowOff>
    </xdr:to>
    <xdr:sp macro="" textlink="">
      <xdr:nvSpPr>
        <xdr:cNvPr id="2135" name="Line 702"/>
        <xdr:cNvSpPr>
          <a:spLocks noChangeShapeType="1"/>
        </xdr:cNvSpPr>
      </xdr:nvSpPr>
      <xdr:spPr bwMode="auto">
        <a:xfrm flipH="1">
          <a:off x="9517380" y="6918960"/>
          <a:ext cx="106680" cy="0"/>
        </a:xfrm>
        <a:prstGeom prst="line">
          <a:avLst/>
        </a:prstGeom>
        <a:noFill/>
        <a:ln w="9525">
          <a:solidFill>
            <a:srgbClr val="000000"/>
          </a:solidFill>
          <a:round/>
          <a:headEnd/>
          <a:tailEnd/>
        </a:ln>
      </xdr:spPr>
    </xdr:sp>
    <xdr:clientData/>
  </xdr:twoCellAnchor>
  <xdr:twoCellAnchor>
    <xdr:from>
      <xdr:col>21</xdr:col>
      <xdr:colOff>0</xdr:colOff>
      <xdr:row>82</xdr:row>
      <xdr:rowOff>45720</xdr:rowOff>
    </xdr:from>
    <xdr:to>
      <xdr:col>21</xdr:col>
      <xdr:colOff>449580</xdr:colOff>
      <xdr:row>114</xdr:row>
      <xdr:rowOff>38100</xdr:rowOff>
    </xdr:to>
    <xdr:grpSp>
      <xdr:nvGrpSpPr>
        <xdr:cNvPr id="2136" name="Group 2135"/>
        <xdr:cNvGrpSpPr>
          <a:grpSpLocks/>
        </xdr:cNvGrpSpPr>
      </xdr:nvGrpSpPr>
      <xdr:grpSpPr bwMode="auto">
        <a:xfrm flipH="1">
          <a:off x="10896600" y="7543800"/>
          <a:ext cx="449580" cy="2918460"/>
          <a:chOff x="256" y="29"/>
          <a:chExt cx="60" cy="46"/>
        </a:xfrm>
      </xdr:grpSpPr>
      <xdr:sp macro="" textlink="">
        <xdr:nvSpPr>
          <xdr:cNvPr id="2137" name="Freeform 2136"/>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138" name="Line 70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21</xdr:col>
      <xdr:colOff>0</xdr:colOff>
      <xdr:row>16</xdr:row>
      <xdr:rowOff>45720</xdr:rowOff>
    </xdr:from>
    <xdr:to>
      <xdr:col>21</xdr:col>
      <xdr:colOff>449580</xdr:colOff>
      <xdr:row>48</xdr:row>
      <xdr:rowOff>38100</xdr:rowOff>
    </xdr:to>
    <xdr:grpSp>
      <xdr:nvGrpSpPr>
        <xdr:cNvPr id="2139" name="Group 2138"/>
        <xdr:cNvGrpSpPr>
          <a:grpSpLocks/>
        </xdr:cNvGrpSpPr>
      </xdr:nvGrpSpPr>
      <xdr:grpSpPr bwMode="auto">
        <a:xfrm flipH="1">
          <a:off x="10896600" y="1508760"/>
          <a:ext cx="449580" cy="2918460"/>
          <a:chOff x="256" y="29"/>
          <a:chExt cx="60" cy="46"/>
        </a:xfrm>
      </xdr:grpSpPr>
      <xdr:sp macro="" textlink="">
        <xdr:nvSpPr>
          <xdr:cNvPr id="2140" name="Freeform 2139"/>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141" name="Line 70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106</xdr:row>
      <xdr:rowOff>45720</xdr:rowOff>
    </xdr:from>
    <xdr:to>
      <xdr:col>24</xdr:col>
      <xdr:colOff>449580</xdr:colOff>
      <xdr:row>122</xdr:row>
      <xdr:rowOff>38100</xdr:rowOff>
    </xdr:to>
    <xdr:grpSp>
      <xdr:nvGrpSpPr>
        <xdr:cNvPr id="2142" name="Group 2141"/>
        <xdr:cNvGrpSpPr>
          <a:grpSpLocks/>
        </xdr:cNvGrpSpPr>
      </xdr:nvGrpSpPr>
      <xdr:grpSpPr bwMode="auto">
        <a:xfrm flipH="1">
          <a:off x="12268200" y="9738360"/>
          <a:ext cx="449580" cy="1455420"/>
          <a:chOff x="256" y="29"/>
          <a:chExt cx="60" cy="46"/>
        </a:xfrm>
      </xdr:grpSpPr>
      <xdr:sp macro="" textlink="">
        <xdr:nvSpPr>
          <xdr:cNvPr id="2143" name="Freeform 2142"/>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144" name="Line 71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74</xdr:row>
      <xdr:rowOff>45720</xdr:rowOff>
    </xdr:from>
    <xdr:to>
      <xdr:col>24</xdr:col>
      <xdr:colOff>449580</xdr:colOff>
      <xdr:row>90</xdr:row>
      <xdr:rowOff>38100</xdr:rowOff>
    </xdr:to>
    <xdr:grpSp>
      <xdr:nvGrpSpPr>
        <xdr:cNvPr id="2145" name="Group 2144"/>
        <xdr:cNvGrpSpPr>
          <a:grpSpLocks/>
        </xdr:cNvGrpSpPr>
      </xdr:nvGrpSpPr>
      <xdr:grpSpPr bwMode="auto">
        <a:xfrm flipH="1">
          <a:off x="12268200" y="6812280"/>
          <a:ext cx="449580" cy="1455420"/>
          <a:chOff x="256" y="29"/>
          <a:chExt cx="60" cy="46"/>
        </a:xfrm>
      </xdr:grpSpPr>
      <xdr:sp macro="" textlink="">
        <xdr:nvSpPr>
          <xdr:cNvPr id="2146" name="Freeform 2145"/>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147" name="Line 71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40</xdr:row>
      <xdr:rowOff>45720</xdr:rowOff>
    </xdr:from>
    <xdr:to>
      <xdr:col>24</xdr:col>
      <xdr:colOff>449580</xdr:colOff>
      <xdr:row>56</xdr:row>
      <xdr:rowOff>38100</xdr:rowOff>
    </xdr:to>
    <xdr:grpSp>
      <xdr:nvGrpSpPr>
        <xdr:cNvPr id="2148" name="Group 2147"/>
        <xdr:cNvGrpSpPr>
          <a:grpSpLocks/>
        </xdr:cNvGrpSpPr>
      </xdr:nvGrpSpPr>
      <xdr:grpSpPr bwMode="auto">
        <a:xfrm flipH="1">
          <a:off x="12268200" y="3703320"/>
          <a:ext cx="449580" cy="1455420"/>
          <a:chOff x="256" y="29"/>
          <a:chExt cx="60" cy="46"/>
        </a:xfrm>
      </xdr:grpSpPr>
      <xdr:sp macro="" textlink="">
        <xdr:nvSpPr>
          <xdr:cNvPr id="2149" name="Freeform 2148"/>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150" name="Line 71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8</xdr:row>
      <xdr:rowOff>45720</xdr:rowOff>
    </xdr:from>
    <xdr:to>
      <xdr:col>24</xdr:col>
      <xdr:colOff>449580</xdr:colOff>
      <xdr:row>24</xdr:row>
      <xdr:rowOff>38100</xdr:rowOff>
    </xdr:to>
    <xdr:grpSp>
      <xdr:nvGrpSpPr>
        <xdr:cNvPr id="2151" name="Group 2150"/>
        <xdr:cNvGrpSpPr>
          <a:grpSpLocks/>
        </xdr:cNvGrpSpPr>
      </xdr:nvGrpSpPr>
      <xdr:grpSpPr bwMode="auto">
        <a:xfrm flipH="1">
          <a:off x="12268200" y="777240"/>
          <a:ext cx="449580" cy="1455420"/>
          <a:chOff x="256" y="29"/>
          <a:chExt cx="60" cy="46"/>
        </a:xfrm>
      </xdr:grpSpPr>
      <xdr:sp macro="" textlink="">
        <xdr:nvSpPr>
          <xdr:cNvPr id="2152" name="Freeform 2151"/>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153" name="Line 72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8</xdr:row>
      <xdr:rowOff>45720</xdr:rowOff>
    </xdr:from>
    <xdr:to>
      <xdr:col>9</xdr:col>
      <xdr:colOff>449580</xdr:colOff>
      <xdr:row>24</xdr:row>
      <xdr:rowOff>38100</xdr:rowOff>
    </xdr:to>
    <xdr:grpSp>
      <xdr:nvGrpSpPr>
        <xdr:cNvPr id="2154" name="Group 2153"/>
        <xdr:cNvGrpSpPr>
          <a:grpSpLocks/>
        </xdr:cNvGrpSpPr>
      </xdr:nvGrpSpPr>
      <xdr:grpSpPr bwMode="auto">
        <a:xfrm>
          <a:off x="5410200" y="777240"/>
          <a:ext cx="449580" cy="1455420"/>
          <a:chOff x="256" y="29"/>
          <a:chExt cx="60" cy="46"/>
        </a:xfrm>
      </xdr:grpSpPr>
      <xdr:sp macro="" textlink="">
        <xdr:nvSpPr>
          <xdr:cNvPr id="2155" name="Freeform 2154"/>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156" name="Line 72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40</xdr:row>
      <xdr:rowOff>45720</xdr:rowOff>
    </xdr:from>
    <xdr:to>
      <xdr:col>9</xdr:col>
      <xdr:colOff>449580</xdr:colOff>
      <xdr:row>56</xdr:row>
      <xdr:rowOff>38100</xdr:rowOff>
    </xdr:to>
    <xdr:grpSp>
      <xdr:nvGrpSpPr>
        <xdr:cNvPr id="2157" name="Group 2156"/>
        <xdr:cNvGrpSpPr>
          <a:grpSpLocks/>
        </xdr:cNvGrpSpPr>
      </xdr:nvGrpSpPr>
      <xdr:grpSpPr bwMode="auto">
        <a:xfrm>
          <a:off x="5410200" y="3703320"/>
          <a:ext cx="449580" cy="1455420"/>
          <a:chOff x="256" y="29"/>
          <a:chExt cx="60" cy="46"/>
        </a:xfrm>
      </xdr:grpSpPr>
      <xdr:sp macro="" textlink="">
        <xdr:nvSpPr>
          <xdr:cNvPr id="2158" name="Freeform 2157"/>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159" name="Line 72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16</xdr:row>
      <xdr:rowOff>45720</xdr:rowOff>
    </xdr:from>
    <xdr:to>
      <xdr:col>12</xdr:col>
      <xdr:colOff>449580</xdr:colOff>
      <xdr:row>48</xdr:row>
      <xdr:rowOff>38100</xdr:rowOff>
    </xdr:to>
    <xdr:grpSp>
      <xdr:nvGrpSpPr>
        <xdr:cNvPr id="2160" name="Group 2159"/>
        <xdr:cNvGrpSpPr>
          <a:grpSpLocks/>
        </xdr:cNvGrpSpPr>
      </xdr:nvGrpSpPr>
      <xdr:grpSpPr bwMode="auto">
        <a:xfrm>
          <a:off x="6781800" y="1508760"/>
          <a:ext cx="449580" cy="2918460"/>
          <a:chOff x="256" y="29"/>
          <a:chExt cx="60" cy="46"/>
        </a:xfrm>
      </xdr:grpSpPr>
      <xdr:sp macro="" textlink="">
        <xdr:nvSpPr>
          <xdr:cNvPr id="2161" name="Freeform 2160"/>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162" name="Line 72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74</xdr:row>
      <xdr:rowOff>45720</xdr:rowOff>
    </xdr:from>
    <xdr:to>
      <xdr:col>9</xdr:col>
      <xdr:colOff>449580</xdr:colOff>
      <xdr:row>90</xdr:row>
      <xdr:rowOff>38100</xdr:rowOff>
    </xdr:to>
    <xdr:grpSp>
      <xdr:nvGrpSpPr>
        <xdr:cNvPr id="2163" name="Group 2162"/>
        <xdr:cNvGrpSpPr>
          <a:grpSpLocks/>
        </xdr:cNvGrpSpPr>
      </xdr:nvGrpSpPr>
      <xdr:grpSpPr bwMode="auto">
        <a:xfrm>
          <a:off x="5410200" y="6812280"/>
          <a:ext cx="449580" cy="1455420"/>
          <a:chOff x="256" y="29"/>
          <a:chExt cx="60" cy="46"/>
        </a:xfrm>
      </xdr:grpSpPr>
      <xdr:sp macro="" textlink="">
        <xdr:nvSpPr>
          <xdr:cNvPr id="2164" name="Freeform 2163"/>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165" name="Line 73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106</xdr:row>
      <xdr:rowOff>45720</xdr:rowOff>
    </xdr:from>
    <xdr:to>
      <xdr:col>9</xdr:col>
      <xdr:colOff>449580</xdr:colOff>
      <xdr:row>122</xdr:row>
      <xdr:rowOff>38100</xdr:rowOff>
    </xdr:to>
    <xdr:grpSp>
      <xdr:nvGrpSpPr>
        <xdr:cNvPr id="2166" name="Group 2165"/>
        <xdr:cNvGrpSpPr>
          <a:grpSpLocks/>
        </xdr:cNvGrpSpPr>
      </xdr:nvGrpSpPr>
      <xdr:grpSpPr bwMode="auto">
        <a:xfrm>
          <a:off x="5410200" y="9738360"/>
          <a:ext cx="449580" cy="1455420"/>
          <a:chOff x="256" y="29"/>
          <a:chExt cx="60" cy="46"/>
        </a:xfrm>
      </xdr:grpSpPr>
      <xdr:sp macro="" textlink="">
        <xdr:nvSpPr>
          <xdr:cNvPr id="2167" name="Freeform 2166"/>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168" name="Line 73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82</xdr:row>
      <xdr:rowOff>45720</xdr:rowOff>
    </xdr:from>
    <xdr:to>
      <xdr:col>12</xdr:col>
      <xdr:colOff>449580</xdr:colOff>
      <xdr:row>114</xdr:row>
      <xdr:rowOff>38100</xdr:rowOff>
    </xdr:to>
    <xdr:grpSp>
      <xdr:nvGrpSpPr>
        <xdr:cNvPr id="2169" name="Group 2168"/>
        <xdr:cNvGrpSpPr>
          <a:grpSpLocks/>
        </xdr:cNvGrpSpPr>
      </xdr:nvGrpSpPr>
      <xdr:grpSpPr bwMode="auto">
        <a:xfrm>
          <a:off x="6781800" y="7543800"/>
          <a:ext cx="449580" cy="2918460"/>
          <a:chOff x="256" y="29"/>
          <a:chExt cx="60" cy="46"/>
        </a:xfrm>
      </xdr:grpSpPr>
      <xdr:sp macro="" textlink="">
        <xdr:nvSpPr>
          <xdr:cNvPr id="2170" name="Freeform 2169"/>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171" name="Line 73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15</xdr:col>
      <xdr:colOff>0</xdr:colOff>
      <xdr:row>32</xdr:row>
      <xdr:rowOff>45720</xdr:rowOff>
    </xdr:from>
    <xdr:to>
      <xdr:col>15</xdr:col>
      <xdr:colOff>342900</xdr:colOff>
      <xdr:row>98</xdr:row>
      <xdr:rowOff>45720</xdr:rowOff>
    </xdr:to>
    <xdr:sp macro="" textlink="">
      <xdr:nvSpPr>
        <xdr:cNvPr id="2172" name="Freeform 2171"/>
        <xdr:cNvSpPr>
          <a:spLocks/>
        </xdr:cNvSpPr>
      </xdr:nvSpPr>
      <xdr:spPr bwMode="auto">
        <a:xfrm>
          <a:off x="8145780" y="2727960"/>
          <a:ext cx="342900" cy="5532120"/>
        </a:xfrm>
        <a:custGeom>
          <a:avLst/>
          <a:gdLst>
            <a:gd name="T0" fmla="*/ 0 w 64"/>
            <a:gd name="T1" fmla="*/ 0 h 91"/>
            <a:gd name="T2" fmla="*/ 1837193700 w 64"/>
            <a:gd name="T3" fmla="*/ 0 h 91"/>
            <a:gd name="T4" fmla="*/ 1837193700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15</xdr:col>
      <xdr:colOff>342900</xdr:colOff>
      <xdr:row>48</xdr:row>
      <xdr:rowOff>45720</xdr:rowOff>
    </xdr:from>
    <xdr:to>
      <xdr:col>15</xdr:col>
      <xdr:colOff>449580</xdr:colOff>
      <xdr:row>48</xdr:row>
      <xdr:rowOff>45720</xdr:rowOff>
    </xdr:to>
    <xdr:sp macro="" textlink="">
      <xdr:nvSpPr>
        <xdr:cNvPr id="2173" name="Line 740"/>
        <xdr:cNvSpPr>
          <a:spLocks noChangeShapeType="1"/>
        </xdr:cNvSpPr>
      </xdr:nvSpPr>
      <xdr:spPr bwMode="auto">
        <a:xfrm flipH="1">
          <a:off x="8488680" y="4069080"/>
          <a:ext cx="106680" cy="0"/>
        </a:xfrm>
        <a:prstGeom prst="line">
          <a:avLst/>
        </a:prstGeom>
        <a:noFill/>
        <a:ln w="9525">
          <a:solidFill>
            <a:srgbClr val="000000"/>
          </a:solidFill>
          <a:round/>
          <a:headEnd/>
          <a:tailEnd/>
        </a:ln>
      </xdr:spPr>
    </xdr:sp>
    <xdr:clientData/>
  </xdr:twoCellAnchor>
  <xdr:twoCellAnchor>
    <xdr:from>
      <xdr:col>17</xdr:col>
      <xdr:colOff>0</xdr:colOff>
      <xdr:row>49</xdr:row>
      <xdr:rowOff>83820</xdr:rowOff>
    </xdr:from>
    <xdr:to>
      <xdr:col>17</xdr:col>
      <xdr:colOff>0</xdr:colOff>
      <xdr:row>63</xdr:row>
      <xdr:rowOff>0</xdr:rowOff>
    </xdr:to>
    <xdr:sp macro="" textlink="">
      <xdr:nvSpPr>
        <xdr:cNvPr id="2174" name="Line 741"/>
        <xdr:cNvSpPr>
          <a:spLocks noChangeShapeType="1"/>
        </xdr:cNvSpPr>
      </xdr:nvSpPr>
      <xdr:spPr bwMode="auto">
        <a:xfrm>
          <a:off x="9060180" y="4191000"/>
          <a:ext cx="0" cy="1089660"/>
        </a:xfrm>
        <a:prstGeom prst="line">
          <a:avLst/>
        </a:prstGeom>
        <a:noFill/>
        <a:ln w="9525">
          <a:solidFill>
            <a:srgbClr val="000000"/>
          </a:solidFill>
          <a:round/>
          <a:headEnd/>
          <a:tailEnd/>
        </a:ln>
      </xdr:spPr>
    </xdr:sp>
    <xdr:clientData/>
  </xdr:twoCellAnchor>
  <xdr:twoCellAnchor>
    <xdr:from>
      <xdr:col>17</xdr:col>
      <xdr:colOff>0</xdr:colOff>
      <xdr:row>67</xdr:row>
      <xdr:rowOff>83820</xdr:rowOff>
    </xdr:from>
    <xdr:to>
      <xdr:col>17</xdr:col>
      <xdr:colOff>0</xdr:colOff>
      <xdr:row>81</xdr:row>
      <xdr:rowOff>0</xdr:rowOff>
    </xdr:to>
    <xdr:sp macro="" textlink="">
      <xdr:nvSpPr>
        <xdr:cNvPr id="2175" name="Line 742"/>
        <xdr:cNvSpPr>
          <a:spLocks noChangeShapeType="1"/>
        </xdr:cNvSpPr>
      </xdr:nvSpPr>
      <xdr:spPr bwMode="auto">
        <a:xfrm>
          <a:off x="9060180" y="5699760"/>
          <a:ext cx="0" cy="1089660"/>
        </a:xfrm>
        <a:prstGeom prst="line">
          <a:avLst/>
        </a:prstGeom>
        <a:noFill/>
        <a:ln w="9525">
          <a:solidFill>
            <a:srgbClr val="000000"/>
          </a:solidFill>
          <a:round/>
          <a:headEnd/>
          <a:tailEnd/>
        </a:ln>
      </xdr:spPr>
    </xdr:sp>
    <xdr:clientData/>
  </xdr:twoCellAnchor>
  <xdr:twoCellAnchor>
    <xdr:from>
      <xdr:col>18</xdr:col>
      <xdr:colOff>106680</xdr:colOff>
      <xdr:row>32</xdr:row>
      <xdr:rowOff>45720</xdr:rowOff>
    </xdr:from>
    <xdr:to>
      <xdr:col>18</xdr:col>
      <xdr:colOff>449580</xdr:colOff>
      <xdr:row>98</xdr:row>
      <xdr:rowOff>45720</xdr:rowOff>
    </xdr:to>
    <xdr:sp macro="" textlink="">
      <xdr:nvSpPr>
        <xdr:cNvPr id="2176" name="Freeform 2175"/>
        <xdr:cNvSpPr>
          <a:spLocks/>
        </xdr:cNvSpPr>
      </xdr:nvSpPr>
      <xdr:spPr bwMode="auto">
        <a:xfrm flipH="1">
          <a:off x="9624060" y="2727960"/>
          <a:ext cx="342900" cy="5532120"/>
        </a:xfrm>
        <a:custGeom>
          <a:avLst/>
          <a:gdLst>
            <a:gd name="T0" fmla="*/ 0 w 64"/>
            <a:gd name="T1" fmla="*/ 0 h 91"/>
            <a:gd name="T2" fmla="*/ 1837193700 w 64"/>
            <a:gd name="T3" fmla="*/ 0 h 91"/>
            <a:gd name="T4" fmla="*/ 1837193700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18</xdr:col>
      <xdr:colOff>0</xdr:colOff>
      <xdr:row>82</xdr:row>
      <xdr:rowOff>45720</xdr:rowOff>
    </xdr:from>
    <xdr:to>
      <xdr:col>18</xdr:col>
      <xdr:colOff>106680</xdr:colOff>
      <xdr:row>82</xdr:row>
      <xdr:rowOff>45720</xdr:rowOff>
    </xdr:to>
    <xdr:sp macro="" textlink="">
      <xdr:nvSpPr>
        <xdr:cNvPr id="2177" name="Line 744"/>
        <xdr:cNvSpPr>
          <a:spLocks noChangeShapeType="1"/>
        </xdr:cNvSpPr>
      </xdr:nvSpPr>
      <xdr:spPr bwMode="auto">
        <a:xfrm flipH="1">
          <a:off x="9517380" y="6918960"/>
          <a:ext cx="106680" cy="0"/>
        </a:xfrm>
        <a:prstGeom prst="line">
          <a:avLst/>
        </a:prstGeom>
        <a:noFill/>
        <a:ln w="9525">
          <a:solidFill>
            <a:srgbClr val="000000"/>
          </a:solidFill>
          <a:round/>
          <a:headEnd/>
          <a:tailEnd/>
        </a:ln>
      </xdr:spPr>
    </xdr:sp>
    <xdr:clientData/>
  </xdr:twoCellAnchor>
  <xdr:twoCellAnchor>
    <xdr:from>
      <xdr:col>21</xdr:col>
      <xdr:colOff>0</xdr:colOff>
      <xdr:row>82</xdr:row>
      <xdr:rowOff>45720</xdr:rowOff>
    </xdr:from>
    <xdr:to>
      <xdr:col>21</xdr:col>
      <xdr:colOff>449580</xdr:colOff>
      <xdr:row>114</xdr:row>
      <xdr:rowOff>38100</xdr:rowOff>
    </xdr:to>
    <xdr:grpSp>
      <xdr:nvGrpSpPr>
        <xdr:cNvPr id="2178" name="Group 2177"/>
        <xdr:cNvGrpSpPr>
          <a:grpSpLocks/>
        </xdr:cNvGrpSpPr>
      </xdr:nvGrpSpPr>
      <xdr:grpSpPr bwMode="auto">
        <a:xfrm flipH="1">
          <a:off x="10896600" y="7543800"/>
          <a:ext cx="449580" cy="2918460"/>
          <a:chOff x="256" y="29"/>
          <a:chExt cx="60" cy="46"/>
        </a:xfrm>
      </xdr:grpSpPr>
      <xdr:sp macro="" textlink="">
        <xdr:nvSpPr>
          <xdr:cNvPr id="2179" name="Freeform 2178"/>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180" name="Line 74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21</xdr:col>
      <xdr:colOff>0</xdr:colOff>
      <xdr:row>16</xdr:row>
      <xdr:rowOff>45720</xdr:rowOff>
    </xdr:from>
    <xdr:to>
      <xdr:col>21</xdr:col>
      <xdr:colOff>449580</xdr:colOff>
      <xdr:row>48</xdr:row>
      <xdr:rowOff>38100</xdr:rowOff>
    </xdr:to>
    <xdr:grpSp>
      <xdr:nvGrpSpPr>
        <xdr:cNvPr id="2181" name="Group 2180"/>
        <xdr:cNvGrpSpPr>
          <a:grpSpLocks/>
        </xdr:cNvGrpSpPr>
      </xdr:nvGrpSpPr>
      <xdr:grpSpPr bwMode="auto">
        <a:xfrm flipH="1">
          <a:off x="10896600" y="1508760"/>
          <a:ext cx="449580" cy="2918460"/>
          <a:chOff x="256" y="29"/>
          <a:chExt cx="60" cy="46"/>
        </a:xfrm>
      </xdr:grpSpPr>
      <xdr:sp macro="" textlink="">
        <xdr:nvSpPr>
          <xdr:cNvPr id="2182" name="Freeform 2181"/>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183" name="Line 75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106</xdr:row>
      <xdr:rowOff>45720</xdr:rowOff>
    </xdr:from>
    <xdr:to>
      <xdr:col>24</xdr:col>
      <xdr:colOff>449580</xdr:colOff>
      <xdr:row>122</xdr:row>
      <xdr:rowOff>38100</xdr:rowOff>
    </xdr:to>
    <xdr:grpSp>
      <xdr:nvGrpSpPr>
        <xdr:cNvPr id="2184" name="Group 2183"/>
        <xdr:cNvGrpSpPr>
          <a:grpSpLocks/>
        </xdr:cNvGrpSpPr>
      </xdr:nvGrpSpPr>
      <xdr:grpSpPr bwMode="auto">
        <a:xfrm flipH="1">
          <a:off x="12268200" y="9738360"/>
          <a:ext cx="449580" cy="1455420"/>
          <a:chOff x="256" y="29"/>
          <a:chExt cx="60" cy="46"/>
        </a:xfrm>
      </xdr:grpSpPr>
      <xdr:sp macro="" textlink="">
        <xdr:nvSpPr>
          <xdr:cNvPr id="2185" name="Freeform 2184"/>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186" name="Line 75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74</xdr:row>
      <xdr:rowOff>45720</xdr:rowOff>
    </xdr:from>
    <xdr:to>
      <xdr:col>24</xdr:col>
      <xdr:colOff>449580</xdr:colOff>
      <xdr:row>90</xdr:row>
      <xdr:rowOff>38100</xdr:rowOff>
    </xdr:to>
    <xdr:grpSp>
      <xdr:nvGrpSpPr>
        <xdr:cNvPr id="2187" name="Group 2186"/>
        <xdr:cNvGrpSpPr>
          <a:grpSpLocks/>
        </xdr:cNvGrpSpPr>
      </xdr:nvGrpSpPr>
      <xdr:grpSpPr bwMode="auto">
        <a:xfrm flipH="1">
          <a:off x="12268200" y="6812280"/>
          <a:ext cx="449580" cy="1455420"/>
          <a:chOff x="256" y="29"/>
          <a:chExt cx="60" cy="46"/>
        </a:xfrm>
      </xdr:grpSpPr>
      <xdr:sp macro="" textlink="">
        <xdr:nvSpPr>
          <xdr:cNvPr id="2188" name="Freeform 2187"/>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189" name="Line 75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40</xdr:row>
      <xdr:rowOff>45720</xdr:rowOff>
    </xdr:from>
    <xdr:to>
      <xdr:col>24</xdr:col>
      <xdr:colOff>449580</xdr:colOff>
      <xdr:row>56</xdr:row>
      <xdr:rowOff>38100</xdr:rowOff>
    </xdr:to>
    <xdr:grpSp>
      <xdr:nvGrpSpPr>
        <xdr:cNvPr id="2190" name="Group 2189"/>
        <xdr:cNvGrpSpPr>
          <a:grpSpLocks/>
        </xdr:cNvGrpSpPr>
      </xdr:nvGrpSpPr>
      <xdr:grpSpPr bwMode="auto">
        <a:xfrm flipH="1">
          <a:off x="12268200" y="3703320"/>
          <a:ext cx="449580" cy="1455420"/>
          <a:chOff x="256" y="29"/>
          <a:chExt cx="60" cy="46"/>
        </a:xfrm>
      </xdr:grpSpPr>
      <xdr:sp macro="" textlink="">
        <xdr:nvSpPr>
          <xdr:cNvPr id="2191" name="Freeform 2190"/>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192" name="Line 75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8</xdr:row>
      <xdr:rowOff>45720</xdr:rowOff>
    </xdr:from>
    <xdr:to>
      <xdr:col>24</xdr:col>
      <xdr:colOff>449580</xdr:colOff>
      <xdr:row>24</xdr:row>
      <xdr:rowOff>38100</xdr:rowOff>
    </xdr:to>
    <xdr:grpSp>
      <xdr:nvGrpSpPr>
        <xdr:cNvPr id="2193" name="Group 2192"/>
        <xdr:cNvGrpSpPr>
          <a:grpSpLocks/>
        </xdr:cNvGrpSpPr>
      </xdr:nvGrpSpPr>
      <xdr:grpSpPr bwMode="auto">
        <a:xfrm flipH="1">
          <a:off x="12268200" y="777240"/>
          <a:ext cx="449580" cy="1455420"/>
          <a:chOff x="256" y="29"/>
          <a:chExt cx="60" cy="46"/>
        </a:xfrm>
      </xdr:grpSpPr>
      <xdr:sp macro="" textlink="">
        <xdr:nvSpPr>
          <xdr:cNvPr id="2194" name="Freeform 2193"/>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195" name="Line 76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8</xdr:row>
      <xdr:rowOff>45720</xdr:rowOff>
    </xdr:from>
    <xdr:to>
      <xdr:col>9</xdr:col>
      <xdr:colOff>449580</xdr:colOff>
      <xdr:row>24</xdr:row>
      <xdr:rowOff>38100</xdr:rowOff>
    </xdr:to>
    <xdr:grpSp>
      <xdr:nvGrpSpPr>
        <xdr:cNvPr id="2196" name="Group 2195"/>
        <xdr:cNvGrpSpPr>
          <a:grpSpLocks/>
        </xdr:cNvGrpSpPr>
      </xdr:nvGrpSpPr>
      <xdr:grpSpPr bwMode="auto">
        <a:xfrm>
          <a:off x="5410200" y="777240"/>
          <a:ext cx="449580" cy="1455420"/>
          <a:chOff x="256" y="29"/>
          <a:chExt cx="60" cy="46"/>
        </a:xfrm>
      </xdr:grpSpPr>
      <xdr:sp macro="" textlink="">
        <xdr:nvSpPr>
          <xdr:cNvPr id="2197" name="Freeform 2196"/>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198" name="Line 76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40</xdr:row>
      <xdr:rowOff>45720</xdr:rowOff>
    </xdr:from>
    <xdr:to>
      <xdr:col>9</xdr:col>
      <xdr:colOff>449580</xdr:colOff>
      <xdr:row>56</xdr:row>
      <xdr:rowOff>38100</xdr:rowOff>
    </xdr:to>
    <xdr:grpSp>
      <xdr:nvGrpSpPr>
        <xdr:cNvPr id="2199" name="Group 2198"/>
        <xdr:cNvGrpSpPr>
          <a:grpSpLocks/>
        </xdr:cNvGrpSpPr>
      </xdr:nvGrpSpPr>
      <xdr:grpSpPr bwMode="auto">
        <a:xfrm>
          <a:off x="5410200" y="3703320"/>
          <a:ext cx="449580" cy="1455420"/>
          <a:chOff x="256" y="29"/>
          <a:chExt cx="60" cy="46"/>
        </a:xfrm>
      </xdr:grpSpPr>
      <xdr:sp macro="" textlink="">
        <xdr:nvSpPr>
          <xdr:cNvPr id="2200" name="Freeform 2199"/>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201" name="Line 76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16</xdr:row>
      <xdr:rowOff>45720</xdr:rowOff>
    </xdr:from>
    <xdr:to>
      <xdr:col>12</xdr:col>
      <xdr:colOff>449580</xdr:colOff>
      <xdr:row>48</xdr:row>
      <xdr:rowOff>38100</xdr:rowOff>
    </xdr:to>
    <xdr:grpSp>
      <xdr:nvGrpSpPr>
        <xdr:cNvPr id="2202" name="Group 2201"/>
        <xdr:cNvGrpSpPr>
          <a:grpSpLocks/>
        </xdr:cNvGrpSpPr>
      </xdr:nvGrpSpPr>
      <xdr:grpSpPr bwMode="auto">
        <a:xfrm>
          <a:off x="6781800" y="1508760"/>
          <a:ext cx="449580" cy="2918460"/>
          <a:chOff x="256" y="29"/>
          <a:chExt cx="60" cy="46"/>
        </a:xfrm>
      </xdr:grpSpPr>
      <xdr:sp macro="" textlink="">
        <xdr:nvSpPr>
          <xdr:cNvPr id="2203" name="Freeform 2202"/>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204" name="Line 77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74</xdr:row>
      <xdr:rowOff>45720</xdr:rowOff>
    </xdr:from>
    <xdr:to>
      <xdr:col>9</xdr:col>
      <xdr:colOff>449580</xdr:colOff>
      <xdr:row>90</xdr:row>
      <xdr:rowOff>38100</xdr:rowOff>
    </xdr:to>
    <xdr:grpSp>
      <xdr:nvGrpSpPr>
        <xdr:cNvPr id="2205" name="Group 2204"/>
        <xdr:cNvGrpSpPr>
          <a:grpSpLocks/>
        </xdr:cNvGrpSpPr>
      </xdr:nvGrpSpPr>
      <xdr:grpSpPr bwMode="auto">
        <a:xfrm>
          <a:off x="5410200" y="6812280"/>
          <a:ext cx="449580" cy="1455420"/>
          <a:chOff x="256" y="29"/>
          <a:chExt cx="60" cy="46"/>
        </a:xfrm>
      </xdr:grpSpPr>
      <xdr:sp macro="" textlink="">
        <xdr:nvSpPr>
          <xdr:cNvPr id="2206" name="Freeform 2205"/>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207" name="Line 77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106</xdr:row>
      <xdr:rowOff>45720</xdr:rowOff>
    </xdr:from>
    <xdr:to>
      <xdr:col>9</xdr:col>
      <xdr:colOff>449580</xdr:colOff>
      <xdr:row>122</xdr:row>
      <xdr:rowOff>38100</xdr:rowOff>
    </xdr:to>
    <xdr:grpSp>
      <xdr:nvGrpSpPr>
        <xdr:cNvPr id="2208" name="Group 2207"/>
        <xdr:cNvGrpSpPr>
          <a:grpSpLocks/>
        </xdr:cNvGrpSpPr>
      </xdr:nvGrpSpPr>
      <xdr:grpSpPr bwMode="auto">
        <a:xfrm>
          <a:off x="5410200" y="9738360"/>
          <a:ext cx="449580" cy="1455420"/>
          <a:chOff x="256" y="29"/>
          <a:chExt cx="60" cy="46"/>
        </a:xfrm>
      </xdr:grpSpPr>
      <xdr:sp macro="" textlink="">
        <xdr:nvSpPr>
          <xdr:cNvPr id="2209" name="Freeform 2208"/>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210" name="Line 77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82</xdr:row>
      <xdr:rowOff>45720</xdr:rowOff>
    </xdr:from>
    <xdr:to>
      <xdr:col>12</xdr:col>
      <xdr:colOff>449580</xdr:colOff>
      <xdr:row>114</xdr:row>
      <xdr:rowOff>38100</xdr:rowOff>
    </xdr:to>
    <xdr:grpSp>
      <xdr:nvGrpSpPr>
        <xdr:cNvPr id="2211" name="Group 2210"/>
        <xdr:cNvGrpSpPr>
          <a:grpSpLocks/>
        </xdr:cNvGrpSpPr>
      </xdr:nvGrpSpPr>
      <xdr:grpSpPr bwMode="auto">
        <a:xfrm>
          <a:off x="6781800" y="7543800"/>
          <a:ext cx="449580" cy="2918460"/>
          <a:chOff x="256" y="29"/>
          <a:chExt cx="60" cy="46"/>
        </a:xfrm>
      </xdr:grpSpPr>
      <xdr:sp macro="" textlink="">
        <xdr:nvSpPr>
          <xdr:cNvPr id="2212" name="Freeform 2211"/>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213" name="Line 78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15</xdr:col>
      <xdr:colOff>0</xdr:colOff>
      <xdr:row>32</xdr:row>
      <xdr:rowOff>45720</xdr:rowOff>
    </xdr:from>
    <xdr:to>
      <xdr:col>15</xdr:col>
      <xdr:colOff>342900</xdr:colOff>
      <xdr:row>98</xdr:row>
      <xdr:rowOff>45720</xdr:rowOff>
    </xdr:to>
    <xdr:sp macro="" textlink="">
      <xdr:nvSpPr>
        <xdr:cNvPr id="2214" name="Freeform 2213"/>
        <xdr:cNvSpPr>
          <a:spLocks/>
        </xdr:cNvSpPr>
      </xdr:nvSpPr>
      <xdr:spPr bwMode="auto">
        <a:xfrm>
          <a:off x="8145780" y="2727960"/>
          <a:ext cx="342900" cy="5532120"/>
        </a:xfrm>
        <a:custGeom>
          <a:avLst/>
          <a:gdLst>
            <a:gd name="T0" fmla="*/ 0 w 64"/>
            <a:gd name="T1" fmla="*/ 0 h 91"/>
            <a:gd name="T2" fmla="*/ 1837193700 w 64"/>
            <a:gd name="T3" fmla="*/ 0 h 91"/>
            <a:gd name="T4" fmla="*/ 1837193700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15</xdr:col>
      <xdr:colOff>342900</xdr:colOff>
      <xdr:row>48</xdr:row>
      <xdr:rowOff>45720</xdr:rowOff>
    </xdr:from>
    <xdr:to>
      <xdr:col>15</xdr:col>
      <xdr:colOff>449580</xdr:colOff>
      <xdr:row>48</xdr:row>
      <xdr:rowOff>45720</xdr:rowOff>
    </xdr:to>
    <xdr:sp macro="" textlink="">
      <xdr:nvSpPr>
        <xdr:cNvPr id="2215" name="Line 782"/>
        <xdr:cNvSpPr>
          <a:spLocks noChangeShapeType="1"/>
        </xdr:cNvSpPr>
      </xdr:nvSpPr>
      <xdr:spPr bwMode="auto">
        <a:xfrm flipH="1">
          <a:off x="8488680" y="4069080"/>
          <a:ext cx="106680" cy="0"/>
        </a:xfrm>
        <a:prstGeom prst="line">
          <a:avLst/>
        </a:prstGeom>
        <a:noFill/>
        <a:ln w="9525">
          <a:solidFill>
            <a:srgbClr val="000000"/>
          </a:solidFill>
          <a:round/>
          <a:headEnd/>
          <a:tailEnd/>
        </a:ln>
      </xdr:spPr>
    </xdr:sp>
    <xdr:clientData/>
  </xdr:twoCellAnchor>
  <xdr:twoCellAnchor>
    <xdr:from>
      <xdr:col>17</xdr:col>
      <xdr:colOff>0</xdr:colOff>
      <xdr:row>49</xdr:row>
      <xdr:rowOff>83820</xdr:rowOff>
    </xdr:from>
    <xdr:to>
      <xdr:col>17</xdr:col>
      <xdr:colOff>0</xdr:colOff>
      <xdr:row>63</xdr:row>
      <xdr:rowOff>0</xdr:rowOff>
    </xdr:to>
    <xdr:sp macro="" textlink="">
      <xdr:nvSpPr>
        <xdr:cNvPr id="2216" name="Line 783"/>
        <xdr:cNvSpPr>
          <a:spLocks noChangeShapeType="1"/>
        </xdr:cNvSpPr>
      </xdr:nvSpPr>
      <xdr:spPr bwMode="auto">
        <a:xfrm>
          <a:off x="9060180" y="4191000"/>
          <a:ext cx="0" cy="1089660"/>
        </a:xfrm>
        <a:prstGeom prst="line">
          <a:avLst/>
        </a:prstGeom>
        <a:noFill/>
        <a:ln w="9525">
          <a:solidFill>
            <a:srgbClr val="000000"/>
          </a:solidFill>
          <a:round/>
          <a:headEnd/>
          <a:tailEnd/>
        </a:ln>
      </xdr:spPr>
    </xdr:sp>
    <xdr:clientData/>
  </xdr:twoCellAnchor>
  <xdr:twoCellAnchor>
    <xdr:from>
      <xdr:col>17</xdr:col>
      <xdr:colOff>0</xdr:colOff>
      <xdr:row>67</xdr:row>
      <xdr:rowOff>83820</xdr:rowOff>
    </xdr:from>
    <xdr:to>
      <xdr:col>17</xdr:col>
      <xdr:colOff>0</xdr:colOff>
      <xdr:row>81</xdr:row>
      <xdr:rowOff>0</xdr:rowOff>
    </xdr:to>
    <xdr:sp macro="" textlink="">
      <xdr:nvSpPr>
        <xdr:cNvPr id="2217" name="Line 784"/>
        <xdr:cNvSpPr>
          <a:spLocks noChangeShapeType="1"/>
        </xdr:cNvSpPr>
      </xdr:nvSpPr>
      <xdr:spPr bwMode="auto">
        <a:xfrm>
          <a:off x="9060180" y="5699760"/>
          <a:ext cx="0" cy="1089660"/>
        </a:xfrm>
        <a:prstGeom prst="line">
          <a:avLst/>
        </a:prstGeom>
        <a:noFill/>
        <a:ln w="9525">
          <a:solidFill>
            <a:srgbClr val="000000"/>
          </a:solidFill>
          <a:round/>
          <a:headEnd/>
          <a:tailEnd/>
        </a:ln>
      </xdr:spPr>
    </xdr:sp>
    <xdr:clientData/>
  </xdr:twoCellAnchor>
  <xdr:twoCellAnchor>
    <xdr:from>
      <xdr:col>18</xdr:col>
      <xdr:colOff>106680</xdr:colOff>
      <xdr:row>32</xdr:row>
      <xdr:rowOff>45720</xdr:rowOff>
    </xdr:from>
    <xdr:to>
      <xdr:col>18</xdr:col>
      <xdr:colOff>449580</xdr:colOff>
      <xdr:row>98</xdr:row>
      <xdr:rowOff>45720</xdr:rowOff>
    </xdr:to>
    <xdr:sp macro="" textlink="">
      <xdr:nvSpPr>
        <xdr:cNvPr id="2218" name="Freeform 2217"/>
        <xdr:cNvSpPr>
          <a:spLocks/>
        </xdr:cNvSpPr>
      </xdr:nvSpPr>
      <xdr:spPr bwMode="auto">
        <a:xfrm flipH="1">
          <a:off x="9624060" y="2727960"/>
          <a:ext cx="342900" cy="5532120"/>
        </a:xfrm>
        <a:custGeom>
          <a:avLst/>
          <a:gdLst>
            <a:gd name="T0" fmla="*/ 0 w 64"/>
            <a:gd name="T1" fmla="*/ 0 h 91"/>
            <a:gd name="T2" fmla="*/ 1837193700 w 64"/>
            <a:gd name="T3" fmla="*/ 0 h 91"/>
            <a:gd name="T4" fmla="*/ 1837193700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18</xdr:col>
      <xdr:colOff>0</xdr:colOff>
      <xdr:row>82</xdr:row>
      <xdr:rowOff>45720</xdr:rowOff>
    </xdr:from>
    <xdr:to>
      <xdr:col>18</xdr:col>
      <xdr:colOff>106680</xdr:colOff>
      <xdr:row>82</xdr:row>
      <xdr:rowOff>45720</xdr:rowOff>
    </xdr:to>
    <xdr:sp macro="" textlink="">
      <xdr:nvSpPr>
        <xdr:cNvPr id="2219" name="Line 786"/>
        <xdr:cNvSpPr>
          <a:spLocks noChangeShapeType="1"/>
        </xdr:cNvSpPr>
      </xdr:nvSpPr>
      <xdr:spPr bwMode="auto">
        <a:xfrm flipH="1">
          <a:off x="9517380" y="6918960"/>
          <a:ext cx="106680" cy="0"/>
        </a:xfrm>
        <a:prstGeom prst="line">
          <a:avLst/>
        </a:prstGeom>
        <a:noFill/>
        <a:ln w="9525">
          <a:solidFill>
            <a:srgbClr val="000000"/>
          </a:solidFill>
          <a:round/>
          <a:headEnd/>
          <a:tailEnd/>
        </a:ln>
      </xdr:spPr>
    </xdr:sp>
    <xdr:clientData/>
  </xdr:twoCellAnchor>
  <xdr:twoCellAnchor>
    <xdr:from>
      <xdr:col>21</xdr:col>
      <xdr:colOff>0</xdr:colOff>
      <xdr:row>82</xdr:row>
      <xdr:rowOff>45720</xdr:rowOff>
    </xdr:from>
    <xdr:to>
      <xdr:col>21</xdr:col>
      <xdr:colOff>449580</xdr:colOff>
      <xdr:row>114</xdr:row>
      <xdr:rowOff>38100</xdr:rowOff>
    </xdr:to>
    <xdr:grpSp>
      <xdr:nvGrpSpPr>
        <xdr:cNvPr id="2220" name="Group 2219"/>
        <xdr:cNvGrpSpPr>
          <a:grpSpLocks/>
        </xdr:cNvGrpSpPr>
      </xdr:nvGrpSpPr>
      <xdr:grpSpPr bwMode="auto">
        <a:xfrm flipH="1">
          <a:off x="10896600" y="7543800"/>
          <a:ext cx="449580" cy="2918460"/>
          <a:chOff x="256" y="29"/>
          <a:chExt cx="60" cy="46"/>
        </a:xfrm>
      </xdr:grpSpPr>
      <xdr:sp macro="" textlink="">
        <xdr:nvSpPr>
          <xdr:cNvPr id="2221" name="Freeform 2220"/>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222" name="Line 78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21</xdr:col>
      <xdr:colOff>0</xdr:colOff>
      <xdr:row>16</xdr:row>
      <xdr:rowOff>45720</xdr:rowOff>
    </xdr:from>
    <xdr:to>
      <xdr:col>21</xdr:col>
      <xdr:colOff>449580</xdr:colOff>
      <xdr:row>48</xdr:row>
      <xdr:rowOff>38100</xdr:rowOff>
    </xdr:to>
    <xdr:grpSp>
      <xdr:nvGrpSpPr>
        <xdr:cNvPr id="2223" name="Group 2222"/>
        <xdr:cNvGrpSpPr>
          <a:grpSpLocks/>
        </xdr:cNvGrpSpPr>
      </xdr:nvGrpSpPr>
      <xdr:grpSpPr bwMode="auto">
        <a:xfrm flipH="1">
          <a:off x="10896600" y="1508760"/>
          <a:ext cx="449580" cy="2918460"/>
          <a:chOff x="256" y="29"/>
          <a:chExt cx="60" cy="46"/>
        </a:xfrm>
      </xdr:grpSpPr>
      <xdr:sp macro="" textlink="">
        <xdr:nvSpPr>
          <xdr:cNvPr id="2224" name="Freeform 2223"/>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225" name="Line 79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106</xdr:row>
      <xdr:rowOff>45720</xdr:rowOff>
    </xdr:from>
    <xdr:to>
      <xdr:col>24</xdr:col>
      <xdr:colOff>449580</xdr:colOff>
      <xdr:row>122</xdr:row>
      <xdr:rowOff>38100</xdr:rowOff>
    </xdr:to>
    <xdr:grpSp>
      <xdr:nvGrpSpPr>
        <xdr:cNvPr id="2226" name="Group 2225"/>
        <xdr:cNvGrpSpPr>
          <a:grpSpLocks/>
        </xdr:cNvGrpSpPr>
      </xdr:nvGrpSpPr>
      <xdr:grpSpPr bwMode="auto">
        <a:xfrm flipH="1">
          <a:off x="12268200" y="9738360"/>
          <a:ext cx="449580" cy="1455420"/>
          <a:chOff x="256" y="29"/>
          <a:chExt cx="60" cy="46"/>
        </a:xfrm>
      </xdr:grpSpPr>
      <xdr:sp macro="" textlink="">
        <xdr:nvSpPr>
          <xdr:cNvPr id="2227" name="Freeform 2226"/>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228" name="Line 79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74</xdr:row>
      <xdr:rowOff>45720</xdr:rowOff>
    </xdr:from>
    <xdr:to>
      <xdr:col>24</xdr:col>
      <xdr:colOff>449580</xdr:colOff>
      <xdr:row>90</xdr:row>
      <xdr:rowOff>38100</xdr:rowOff>
    </xdr:to>
    <xdr:grpSp>
      <xdr:nvGrpSpPr>
        <xdr:cNvPr id="2229" name="Group 2228"/>
        <xdr:cNvGrpSpPr>
          <a:grpSpLocks/>
        </xdr:cNvGrpSpPr>
      </xdr:nvGrpSpPr>
      <xdr:grpSpPr bwMode="auto">
        <a:xfrm flipH="1">
          <a:off x="12268200" y="6812280"/>
          <a:ext cx="449580" cy="1455420"/>
          <a:chOff x="256" y="29"/>
          <a:chExt cx="60" cy="46"/>
        </a:xfrm>
      </xdr:grpSpPr>
      <xdr:sp macro="" textlink="">
        <xdr:nvSpPr>
          <xdr:cNvPr id="2230" name="Freeform 2229"/>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231" name="Line 79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40</xdr:row>
      <xdr:rowOff>45720</xdr:rowOff>
    </xdr:from>
    <xdr:to>
      <xdr:col>24</xdr:col>
      <xdr:colOff>449580</xdr:colOff>
      <xdr:row>56</xdr:row>
      <xdr:rowOff>38100</xdr:rowOff>
    </xdr:to>
    <xdr:grpSp>
      <xdr:nvGrpSpPr>
        <xdr:cNvPr id="2232" name="Group 2231"/>
        <xdr:cNvGrpSpPr>
          <a:grpSpLocks/>
        </xdr:cNvGrpSpPr>
      </xdr:nvGrpSpPr>
      <xdr:grpSpPr bwMode="auto">
        <a:xfrm flipH="1">
          <a:off x="12268200" y="3703320"/>
          <a:ext cx="449580" cy="1455420"/>
          <a:chOff x="256" y="29"/>
          <a:chExt cx="60" cy="46"/>
        </a:xfrm>
      </xdr:grpSpPr>
      <xdr:sp macro="" textlink="">
        <xdr:nvSpPr>
          <xdr:cNvPr id="2233" name="Freeform 2232"/>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234" name="Line 80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8</xdr:row>
      <xdr:rowOff>45720</xdr:rowOff>
    </xdr:from>
    <xdr:to>
      <xdr:col>24</xdr:col>
      <xdr:colOff>449580</xdr:colOff>
      <xdr:row>24</xdr:row>
      <xdr:rowOff>38100</xdr:rowOff>
    </xdr:to>
    <xdr:grpSp>
      <xdr:nvGrpSpPr>
        <xdr:cNvPr id="2235" name="Group 2234"/>
        <xdr:cNvGrpSpPr>
          <a:grpSpLocks/>
        </xdr:cNvGrpSpPr>
      </xdr:nvGrpSpPr>
      <xdr:grpSpPr bwMode="auto">
        <a:xfrm flipH="1">
          <a:off x="12268200" y="777240"/>
          <a:ext cx="449580" cy="1455420"/>
          <a:chOff x="256" y="29"/>
          <a:chExt cx="60" cy="46"/>
        </a:xfrm>
      </xdr:grpSpPr>
      <xdr:sp macro="" textlink="">
        <xdr:nvSpPr>
          <xdr:cNvPr id="2236" name="Freeform 2235"/>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237" name="Line 80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17</xdr:col>
      <xdr:colOff>0</xdr:colOff>
      <xdr:row>49</xdr:row>
      <xdr:rowOff>83820</xdr:rowOff>
    </xdr:from>
    <xdr:to>
      <xdr:col>17</xdr:col>
      <xdr:colOff>0</xdr:colOff>
      <xdr:row>63</xdr:row>
      <xdr:rowOff>0</xdr:rowOff>
    </xdr:to>
    <xdr:sp macro="" textlink="">
      <xdr:nvSpPr>
        <xdr:cNvPr id="2238" name="Line 805"/>
        <xdr:cNvSpPr>
          <a:spLocks noChangeShapeType="1"/>
        </xdr:cNvSpPr>
      </xdr:nvSpPr>
      <xdr:spPr bwMode="auto">
        <a:xfrm>
          <a:off x="9060180" y="4191000"/>
          <a:ext cx="0" cy="1089660"/>
        </a:xfrm>
        <a:prstGeom prst="line">
          <a:avLst/>
        </a:prstGeom>
        <a:noFill/>
        <a:ln w="9525">
          <a:solidFill>
            <a:srgbClr val="000000"/>
          </a:solidFill>
          <a:round/>
          <a:headEnd/>
          <a:tailEnd/>
        </a:ln>
      </xdr:spPr>
    </xdr:sp>
    <xdr:clientData/>
  </xdr:twoCellAnchor>
  <xdr:twoCellAnchor>
    <xdr:from>
      <xdr:col>17</xdr:col>
      <xdr:colOff>0</xdr:colOff>
      <xdr:row>67</xdr:row>
      <xdr:rowOff>83820</xdr:rowOff>
    </xdr:from>
    <xdr:to>
      <xdr:col>17</xdr:col>
      <xdr:colOff>0</xdr:colOff>
      <xdr:row>81</xdr:row>
      <xdr:rowOff>0</xdr:rowOff>
    </xdr:to>
    <xdr:sp macro="" textlink="">
      <xdr:nvSpPr>
        <xdr:cNvPr id="2239" name="Line 806"/>
        <xdr:cNvSpPr>
          <a:spLocks noChangeShapeType="1"/>
        </xdr:cNvSpPr>
      </xdr:nvSpPr>
      <xdr:spPr bwMode="auto">
        <a:xfrm>
          <a:off x="9060180" y="5699760"/>
          <a:ext cx="0" cy="1089660"/>
        </a:xfrm>
        <a:prstGeom prst="line">
          <a:avLst/>
        </a:prstGeom>
        <a:noFill/>
        <a:ln w="9525">
          <a:solidFill>
            <a:srgbClr val="000000"/>
          </a:solidFill>
          <a:round/>
          <a:headEnd/>
          <a:tailEnd/>
        </a:ln>
      </xdr:spPr>
    </xdr:sp>
    <xdr:clientData/>
  </xdr:twoCellAnchor>
  <xdr:twoCellAnchor>
    <xdr:from>
      <xdr:col>18</xdr:col>
      <xdr:colOff>106680</xdr:colOff>
      <xdr:row>32</xdr:row>
      <xdr:rowOff>45720</xdr:rowOff>
    </xdr:from>
    <xdr:to>
      <xdr:col>18</xdr:col>
      <xdr:colOff>449580</xdr:colOff>
      <xdr:row>98</xdr:row>
      <xdr:rowOff>45720</xdr:rowOff>
    </xdr:to>
    <xdr:sp macro="" textlink="">
      <xdr:nvSpPr>
        <xdr:cNvPr id="2240" name="Freeform 2239"/>
        <xdr:cNvSpPr>
          <a:spLocks/>
        </xdr:cNvSpPr>
      </xdr:nvSpPr>
      <xdr:spPr bwMode="auto">
        <a:xfrm flipH="1">
          <a:off x="9624060" y="2727960"/>
          <a:ext cx="342900" cy="5532120"/>
        </a:xfrm>
        <a:custGeom>
          <a:avLst/>
          <a:gdLst>
            <a:gd name="T0" fmla="*/ 0 w 64"/>
            <a:gd name="T1" fmla="*/ 0 h 91"/>
            <a:gd name="T2" fmla="*/ 1837193700 w 64"/>
            <a:gd name="T3" fmla="*/ 0 h 91"/>
            <a:gd name="T4" fmla="*/ 1837193700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18</xdr:col>
      <xdr:colOff>0</xdr:colOff>
      <xdr:row>82</xdr:row>
      <xdr:rowOff>45720</xdr:rowOff>
    </xdr:from>
    <xdr:to>
      <xdr:col>18</xdr:col>
      <xdr:colOff>106680</xdr:colOff>
      <xdr:row>82</xdr:row>
      <xdr:rowOff>45720</xdr:rowOff>
    </xdr:to>
    <xdr:sp macro="" textlink="">
      <xdr:nvSpPr>
        <xdr:cNvPr id="2241" name="Line 808"/>
        <xdr:cNvSpPr>
          <a:spLocks noChangeShapeType="1"/>
        </xdr:cNvSpPr>
      </xdr:nvSpPr>
      <xdr:spPr bwMode="auto">
        <a:xfrm flipH="1">
          <a:off x="9517380" y="6918960"/>
          <a:ext cx="106680" cy="0"/>
        </a:xfrm>
        <a:prstGeom prst="line">
          <a:avLst/>
        </a:prstGeom>
        <a:noFill/>
        <a:ln w="9525">
          <a:solidFill>
            <a:srgbClr val="000000"/>
          </a:solidFill>
          <a:round/>
          <a:headEnd/>
          <a:tailEnd/>
        </a:ln>
      </xdr:spPr>
    </xdr:sp>
    <xdr:clientData/>
  </xdr:twoCellAnchor>
  <xdr:twoCellAnchor>
    <xdr:from>
      <xdr:col>21</xdr:col>
      <xdr:colOff>0</xdr:colOff>
      <xdr:row>82</xdr:row>
      <xdr:rowOff>45720</xdr:rowOff>
    </xdr:from>
    <xdr:to>
      <xdr:col>21</xdr:col>
      <xdr:colOff>449580</xdr:colOff>
      <xdr:row>114</xdr:row>
      <xdr:rowOff>38100</xdr:rowOff>
    </xdr:to>
    <xdr:grpSp>
      <xdr:nvGrpSpPr>
        <xdr:cNvPr id="2242" name="Group 2241"/>
        <xdr:cNvGrpSpPr>
          <a:grpSpLocks/>
        </xdr:cNvGrpSpPr>
      </xdr:nvGrpSpPr>
      <xdr:grpSpPr bwMode="auto">
        <a:xfrm flipH="1">
          <a:off x="10896600" y="7543800"/>
          <a:ext cx="449580" cy="2918460"/>
          <a:chOff x="256" y="29"/>
          <a:chExt cx="60" cy="46"/>
        </a:xfrm>
      </xdr:grpSpPr>
      <xdr:sp macro="" textlink="">
        <xdr:nvSpPr>
          <xdr:cNvPr id="2243" name="Freeform 2242"/>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244" name="Line 81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21</xdr:col>
      <xdr:colOff>0</xdr:colOff>
      <xdr:row>16</xdr:row>
      <xdr:rowOff>45720</xdr:rowOff>
    </xdr:from>
    <xdr:to>
      <xdr:col>21</xdr:col>
      <xdr:colOff>449580</xdr:colOff>
      <xdr:row>48</xdr:row>
      <xdr:rowOff>38100</xdr:rowOff>
    </xdr:to>
    <xdr:grpSp>
      <xdr:nvGrpSpPr>
        <xdr:cNvPr id="2245" name="Group 2244"/>
        <xdr:cNvGrpSpPr>
          <a:grpSpLocks/>
        </xdr:cNvGrpSpPr>
      </xdr:nvGrpSpPr>
      <xdr:grpSpPr bwMode="auto">
        <a:xfrm flipH="1">
          <a:off x="10896600" y="1508760"/>
          <a:ext cx="449580" cy="2918460"/>
          <a:chOff x="256" y="29"/>
          <a:chExt cx="60" cy="46"/>
        </a:xfrm>
      </xdr:grpSpPr>
      <xdr:sp macro="" textlink="">
        <xdr:nvSpPr>
          <xdr:cNvPr id="2246" name="Freeform 2245"/>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247" name="Line 81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17</xdr:col>
      <xdr:colOff>0</xdr:colOff>
      <xdr:row>49</xdr:row>
      <xdr:rowOff>83820</xdr:rowOff>
    </xdr:from>
    <xdr:to>
      <xdr:col>17</xdr:col>
      <xdr:colOff>0</xdr:colOff>
      <xdr:row>63</xdr:row>
      <xdr:rowOff>0</xdr:rowOff>
    </xdr:to>
    <xdr:sp macro="" textlink="">
      <xdr:nvSpPr>
        <xdr:cNvPr id="2248" name="Line 815"/>
        <xdr:cNvSpPr>
          <a:spLocks noChangeShapeType="1"/>
        </xdr:cNvSpPr>
      </xdr:nvSpPr>
      <xdr:spPr bwMode="auto">
        <a:xfrm>
          <a:off x="9060180" y="4191000"/>
          <a:ext cx="0" cy="1089660"/>
        </a:xfrm>
        <a:prstGeom prst="line">
          <a:avLst/>
        </a:prstGeom>
        <a:noFill/>
        <a:ln w="9525">
          <a:solidFill>
            <a:srgbClr val="000000"/>
          </a:solidFill>
          <a:round/>
          <a:headEnd/>
          <a:tailEnd/>
        </a:ln>
      </xdr:spPr>
    </xdr:sp>
    <xdr:clientData/>
  </xdr:twoCellAnchor>
  <xdr:twoCellAnchor>
    <xdr:from>
      <xdr:col>17</xdr:col>
      <xdr:colOff>0</xdr:colOff>
      <xdr:row>67</xdr:row>
      <xdr:rowOff>83820</xdr:rowOff>
    </xdr:from>
    <xdr:to>
      <xdr:col>17</xdr:col>
      <xdr:colOff>0</xdr:colOff>
      <xdr:row>81</xdr:row>
      <xdr:rowOff>0</xdr:rowOff>
    </xdr:to>
    <xdr:sp macro="" textlink="">
      <xdr:nvSpPr>
        <xdr:cNvPr id="2249" name="Line 816"/>
        <xdr:cNvSpPr>
          <a:spLocks noChangeShapeType="1"/>
        </xdr:cNvSpPr>
      </xdr:nvSpPr>
      <xdr:spPr bwMode="auto">
        <a:xfrm>
          <a:off x="9060180" y="5699760"/>
          <a:ext cx="0" cy="1089660"/>
        </a:xfrm>
        <a:prstGeom prst="line">
          <a:avLst/>
        </a:prstGeom>
        <a:noFill/>
        <a:ln w="9525">
          <a:solidFill>
            <a:srgbClr val="000000"/>
          </a:solidFill>
          <a:round/>
          <a:headEnd/>
          <a:tailEnd/>
        </a:ln>
      </xdr:spPr>
    </xdr:sp>
    <xdr:clientData/>
  </xdr:twoCellAnchor>
  <xdr:twoCellAnchor>
    <xdr:from>
      <xdr:col>18</xdr:col>
      <xdr:colOff>106680</xdr:colOff>
      <xdr:row>32</xdr:row>
      <xdr:rowOff>45720</xdr:rowOff>
    </xdr:from>
    <xdr:to>
      <xdr:col>18</xdr:col>
      <xdr:colOff>449580</xdr:colOff>
      <xdr:row>98</xdr:row>
      <xdr:rowOff>45720</xdr:rowOff>
    </xdr:to>
    <xdr:sp macro="" textlink="">
      <xdr:nvSpPr>
        <xdr:cNvPr id="2250" name="Freeform 2249"/>
        <xdr:cNvSpPr>
          <a:spLocks/>
        </xdr:cNvSpPr>
      </xdr:nvSpPr>
      <xdr:spPr bwMode="auto">
        <a:xfrm flipH="1">
          <a:off x="9624060" y="2727960"/>
          <a:ext cx="342900" cy="5532120"/>
        </a:xfrm>
        <a:custGeom>
          <a:avLst/>
          <a:gdLst>
            <a:gd name="T0" fmla="*/ 0 w 64"/>
            <a:gd name="T1" fmla="*/ 0 h 91"/>
            <a:gd name="T2" fmla="*/ 1837193700 w 64"/>
            <a:gd name="T3" fmla="*/ 0 h 91"/>
            <a:gd name="T4" fmla="*/ 1837193700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18</xdr:col>
      <xdr:colOff>0</xdr:colOff>
      <xdr:row>82</xdr:row>
      <xdr:rowOff>45720</xdr:rowOff>
    </xdr:from>
    <xdr:to>
      <xdr:col>18</xdr:col>
      <xdr:colOff>106680</xdr:colOff>
      <xdr:row>82</xdr:row>
      <xdr:rowOff>45720</xdr:rowOff>
    </xdr:to>
    <xdr:sp macro="" textlink="">
      <xdr:nvSpPr>
        <xdr:cNvPr id="2251" name="Line 818"/>
        <xdr:cNvSpPr>
          <a:spLocks noChangeShapeType="1"/>
        </xdr:cNvSpPr>
      </xdr:nvSpPr>
      <xdr:spPr bwMode="auto">
        <a:xfrm flipH="1">
          <a:off x="9517380" y="6918960"/>
          <a:ext cx="106680" cy="0"/>
        </a:xfrm>
        <a:prstGeom prst="line">
          <a:avLst/>
        </a:prstGeom>
        <a:noFill/>
        <a:ln w="9525">
          <a:solidFill>
            <a:srgbClr val="000000"/>
          </a:solidFill>
          <a:round/>
          <a:headEnd/>
          <a:tailEnd/>
        </a:ln>
      </xdr:spPr>
    </xdr:sp>
    <xdr:clientData/>
  </xdr:twoCellAnchor>
  <xdr:twoCellAnchor>
    <xdr:from>
      <xdr:col>21</xdr:col>
      <xdr:colOff>0</xdr:colOff>
      <xdr:row>82</xdr:row>
      <xdr:rowOff>45720</xdr:rowOff>
    </xdr:from>
    <xdr:to>
      <xdr:col>21</xdr:col>
      <xdr:colOff>449580</xdr:colOff>
      <xdr:row>114</xdr:row>
      <xdr:rowOff>38100</xdr:rowOff>
    </xdr:to>
    <xdr:grpSp>
      <xdr:nvGrpSpPr>
        <xdr:cNvPr id="2252" name="Group 2251"/>
        <xdr:cNvGrpSpPr>
          <a:grpSpLocks/>
        </xdr:cNvGrpSpPr>
      </xdr:nvGrpSpPr>
      <xdr:grpSpPr bwMode="auto">
        <a:xfrm flipH="1">
          <a:off x="10896600" y="7543800"/>
          <a:ext cx="449580" cy="2918460"/>
          <a:chOff x="256" y="29"/>
          <a:chExt cx="60" cy="46"/>
        </a:xfrm>
      </xdr:grpSpPr>
      <xdr:sp macro="" textlink="">
        <xdr:nvSpPr>
          <xdr:cNvPr id="2253" name="Freeform 2252"/>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254" name="Line 82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21</xdr:col>
      <xdr:colOff>0</xdr:colOff>
      <xdr:row>16</xdr:row>
      <xdr:rowOff>45720</xdr:rowOff>
    </xdr:from>
    <xdr:to>
      <xdr:col>21</xdr:col>
      <xdr:colOff>449580</xdr:colOff>
      <xdr:row>48</xdr:row>
      <xdr:rowOff>38100</xdr:rowOff>
    </xdr:to>
    <xdr:grpSp>
      <xdr:nvGrpSpPr>
        <xdr:cNvPr id="2255" name="Group 2254"/>
        <xdr:cNvGrpSpPr>
          <a:grpSpLocks/>
        </xdr:cNvGrpSpPr>
      </xdr:nvGrpSpPr>
      <xdr:grpSpPr bwMode="auto">
        <a:xfrm flipH="1">
          <a:off x="10896600" y="1508760"/>
          <a:ext cx="449580" cy="2918460"/>
          <a:chOff x="256" y="29"/>
          <a:chExt cx="60" cy="46"/>
        </a:xfrm>
      </xdr:grpSpPr>
      <xdr:sp macro="" textlink="">
        <xdr:nvSpPr>
          <xdr:cNvPr id="2256" name="Freeform 2255"/>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257" name="Line 82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8</xdr:row>
      <xdr:rowOff>45720</xdr:rowOff>
    </xdr:from>
    <xdr:to>
      <xdr:col>9</xdr:col>
      <xdr:colOff>449580</xdr:colOff>
      <xdr:row>24</xdr:row>
      <xdr:rowOff>38100</xdr:rowOff>
    </xdr:to>
    <xdr:grpSp>
      <xdr:nvGrpSpPr>
        <xdr:cNvPr id="2258" name="Group 2257"/>
        <xdr:cNvGrpSpPr>
          <a:grpSpLocks/>
        </xdr:cNvGrpSpPr>
      </xdr:nvGrpSpPr>
      <xdr:grpSpPr bwMode="auto">
        <a:xfrm>
          <a:off x="5410200" y="777240"/>
          <a:ext cx="449580" cy="1455420"/>
          <a:chOff x="256" y="29"/>
          <a:chExt cx="60" cy="46"/>
        </a:xfrm>
      </xdr:grpSpPr>
      <xdr:sp macro="" textlink="">
        <xdr:nvSpPr>
          <xdr:cNvPr id="2259" name="Freeform 2258"/>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260" name="Line 82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40</xdr:row>
      <xdr:rowOff>45720</xdr:rowOff>
    </xdr:from>
    <xdr:to>
      <xdr:col>9</xdr:col>
      <xdr:colOff>449580</xdr:colOff>
      <xdr:row>56</xdr:row>
      <xdr:rowOff>38100</xdr:rowOff>
    </xdr:to>
    <xdr:grpSp>
      <xdr:nvGrpSpPr>
        <xdr:cNvPr id="2261" name="Group 2260"/>
        <xdr:cNvGrpSpPr>
          <a:grpSpLocks/>
        </xdr:cNvGrpSpPr>
      </xdr:nvGrpSpPr>
      <xdr:grpSpPr bwMode="auto">
        <a:xfrm>
          <a:off x="5410200" y="3703320"/>
          <a:ext cx="449580" cy="1455420"/>
          <a:chOff x="256" y="29"/>
          <a:chExt cx="60" cy="46"/>
        </a:xfrm>
      </xdr:grpSpPr>
      <xdr:sp macro="" textlink="">
        <xdr:nvSpPr>
          <xdr:cNvPr id="2262" name="Freeform 2261"/>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263" name="Line 83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16</xdr:row>
      <xdr:rowOff>45720</xdr:rowOff>
    </xdr:from>
    <xdr:to>
      <xdr:col>12</xdr:col>
      <xdr:colOff>449580</xdr:colOff>
      <xdr:row>48</xdr:row>
      <xdr:rowOff>38100</xdr:rowOff>
    </xdr:to>
    <xdr:grpSp>
      <xdr:nvGrpSpPr>
        <xdr:cNvPr id="2264" name="Group 2263"/>
        <xdr:cNvGrpSpPr>
          <a:grpSpLocks/>
        </xdr:cNvGrpSpPr>
      </xdr:nvGrpSpPr>
      <xdr:grpSpPr bwMode="auto">
        <a:xfrm>
          <a:off x="6781800" y="1508760"/>
          <a:ext cx="449580" cy="2918460"/>
          <a:chOff x="256" y="29"/>
          <a:chExt cx="60" cy="46"/>
        </a:xfrm>
      </xdr:grpSpPr>
      <xdr:sp macro="" textlink="">
        <xdr:nvSpPr>
          <xdr:cNvPr id="2265" name="Freeform 2264"/>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266" name="Line 83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74</xdr:row>
      <xdr:rowOff>45720</xdr:rowOff>
    </xdr:from>
    <xdr:to>
      <xdr:col>9</xdr:col>
      <xdr:colOff>449580</xdr:colOff>
      <xdr:row>90</xdr:row>
      <xdr:rowOff>38100</xdr:rowOff>
    </xdr:to>
    <xdr:grpSp>
      <xdr:nvGrpSpPr>
        <xdr:cNvPr id="2267" name="Group 2266"/>
        <xdr:cNvGrpSpPr>
          <a:grpSpLocks/>
        </xdr:cNvGrpSpPr>
      </xdr:nvGrpSpPr>
      <xdr:grpSpPr bwMode="auto">
        <a:xfrm>
          <a:off x="5410200" y="6812280"/>
          <a:ext cx="449580" cy="1455420"/>
          <a:chOff x="256" y="29"/>
          <a:chExt cx="60" cy="46"/>
        </a:xfrm>
      </xdr:grpSpPr>
      <xdr:sp macro="" textlink="">
        <xdr:nvSpPr>
          <xdr:cNvPr id="2268" name="Freeform 2267"/>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269" name="Line 83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106</xdr:row>
      <xdr:rowOff>45720</xdr:rowOff>
    </xdr:from>
    <xdr:to>
      <xdr:col>9</xdr:col>
      <xdr:colOff>449580</xdr:colOff>
      <xdr:row>122</xdr:row>
      <xdr:rowOff>38100</xdr:rowOff>
    </xdr:to>
    <xdr:grpSp>
      <xdr:nvGrpSpPr>
        <xdr:cNvPr id="2270" name="Group 2269"/>
        <xdr:cNvGrpSpPr>
          <a:grpSpLocks/>
        </xdr:cNvGrpSpPr>
      </xdr:nvGrpSpPr>
      <xdr:grpSpPr bwMode="auto">
        <a:xfrm>
          <a:off x="5410200" y="9738360"/>
          <a:ext cx="449580" cy="1455420"/>
          <a:chOff x="256" y="29"/>
          <a:chExt cx="60" cy="46"/>
        </a:xfrm>
      </xdr:grpSpPr>
      <xdr:sp macro="" textlink="">
        <xdr:nvSpPr>
          <xdr:cNvPr id="2271" name="Freeform 2270"/>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272" name="Line 83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82</xdr:row>
      <xdr:rowOff>45720</xdr:rowOff>
    </xdr:from>
    <xdr:to>
      <xdr:col>12</xdr:col>
      <xdr:colOff>449580</xdr:colOff>
      <xdr:row>114</xdr:row>
      <xdr:rowOff>38100</xdr:rowOff>
    </xdr:to>
    <xdr:grpSp>
      <xdr:nvGrpSpPr>
        <xdr:cNvPr id="2273" name="Group 2272"/>
        <xdr:cNvGrpSpPr>
          <a:grpSpLocks/>
        </xdr:cNvGrpSpPr>
      </xdr:nvGrpSpPr>
      <xdr:grpSpPr bwMode="auto">
        <a:xfrm>
          <a:off x="6781800" y="7543800"/>
          <a:ext cx="449580" cy="2918460"/>
          <a:chOff x="256" y="29"/>
          <a:chExt cx="60" cy="46"/>
        </a:xfrm>
      </xdr:grpSpPr>
      <xdr:sp macro="" textlink="">
        <xdr:nvSpPr>
          <xdr:cNvPr id="2274" name="Freeform 2273"/>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275" name="Line 84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15</xdr:col>
      <xdr:colOff>0</xdr:colOff>
      <xdr:row>32</xdr:row>
      <xdr:rowOff>45720</xdr:rowOff>
    </xdr:from>
    <xdr:to>
      <xdr:col>15</xdr:col>
      <xdr:colOff>342900</xdr:colOff>
      <xdr:row>98</xdr:row>
      <xdr:rowOff>45720</xdr:rowOff>
    </xdr:to>
    <xdr:sp macro="" textlink="">
      <xdr:nvSpPr>
        <xdr:cNvPr id="2276" name="Freeform 2275"/>
        <xdr:cNvSpPr>
          <a:spLocks/>
        </xdr:cNvSpPr>
      </xdr:nvSpPr>
      <xdr:spPr bwMode="auto">
        <a:xfrm>
          <a:off x="8145780" y="2727960"/>
          <a:ext cx="342900" cy="5532120"/>
        </a:xfrm>
        <a:custGeom>
          <a:avLst/>
          <a:gdLst>
            <a:gd name="T0" fmla="*/ 0 w 64"/>
            <a:gd name="T1" fmla="*/ 0 h 91"/>
            <a:gd name="T2" fmla="*/ 1837193700 w 64"/>
            <a:gd name="T3" fmla="*/ 0 h 91"/>
            <a:gd name="T4" fmla="*/ 1837193700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15</xdr:col>
      <xdr:colOff>342900</xdr:colOff>
      <xdr:row>48</xdr:row>
      <xdr:rowOff>45720</xdr:rowOff>
    </xdr:from>
    <xdr:to>
      <xdr:col>15</xdr:col>
      <xdr:colOff>449580</xdr:colOff>
      <xdr:row>48</xdr:row>
      <xdr:rowOff>45720</xdr:rowOff>
    </xdr:to>
    <xdr:sp macro="" textlink="">
      <xdr:nvSpPr>
        <xdr:cNvPr id="2277" name="Line 844"/>
        <xdr:cNvSpPr>
          <a:spLocks noChangeShapeType="1"/>
        </xdr:cNvSpPr>
      </xdr:nvSpPr>
      <xdr:spPr bwMode="auto">
        <a:xfrm flipH="1">
          <a:off x="8488680" y="4069080"/>
          <a:ext cx="106680" cy="0"/>
        </a:xfrm>
        <a:prstGeom prst="line">
          <a:avLst/>
        </a:prstGeom>
        <a:noFill/>
        <a:ln w="9525">
          <a:solidFill>
            <a:srgbClr val="000000"/>
          </a:solidFill>
          <a:round/>
          <a:headEnd/>
          <a:tailEnd/>
        </a:ln>
      </xdr:spPr>
    </xdr:sp>
    <xdr:clientData/>
  </xdr:twoCellAnchor>
  <xdr:twoCellAnchor>
    <xdr:from>
      <xdr:col>17</xdr:col>
      <xdr:colOff>0</xdr:colOff>
      <xdr:row>49</xdr:row>
      <xdr:rowOff>83820</xdr:rowOff>
    </xdr:from>
    <xdr:to>
      <xdr:col>17</xdr:col>
      <xdr:colOff>0</xdr:colOff>
      <xdr:row>63</xdr:row>
      <xdr:rowOff>0</xdr:rowOff>
    </xdr:to>
    <xdr:sp macro="" textlink="">
      <xdr:nvSpPr>
        <xdr:cNvPr id="2278" name="Line 845"/>
        <xdr:cNvSpPr>
          <a:spLocks noChangeShapeType="1"/>
        </xdr:cNvSpPr>
      </xdr:nvSpPr>
      <xdr:spPr bwMode="auto">
        <a:xfrm>
          <a:off x="9060180" y="4191000"/>
          <a:ext cx="0" cy="1089660"/>
        </a:xfrm>
        <a:prstGeom prst="line">
          <a:avLst/>
        </a:prstGeom>
        <a:noFill/>
        <a:ln w="9525">
          <a:solidFill>
            <a:srgbClr val="000000"/>
          </a:solidFill>
          <a:round/>
          <a:headEnd/>
          <a:tailEnd/>
        </a:ln>
      </xdr:spPr>
    </xdr:sp>
    <xdr:clientData/>
  </xdr:twoCellAnchor>
  <xdr:twoCellAnchor>
    <xdr:from>
      <xdr:col>17</xdr:col>
      <xdr:colOff>0</xdr:colOff>
      <xdr:row>67</xdr:row>
      <xdr:rowOff>83820</xdr:rowOff>
    </xdr:from>
    <xdr:to>
      <xdr:col>17</xdr:col>
      <xdr:colOff>0</xdr:colOff>
      <xdr:row>81</xdr:row>
      <xdr:rowOff>0</xdr:rowOff>
    </xdr:to>
    <xdr:sp macro="" textlink="">
      <xdr:nvSpPr>
        <xdr:cNvPr id="2279" name="Line 846"/>
        <xdr:cNvSpPr>
          <a:spLocks noChangeShapeType="1"/>
        </xdr:cNvSpPr>
      </xdr:nvSpPr>
      <xdr:spPr bwMode="auto">
        <a:xfrm>
          <a:off x="9060180" y="5699760"/>
          <a:ext cx="0" cy="1089660"/>
        </a:xfrm>
        <a:prstGeom prst="line">
          <a:avLst/>
        </a:prstGeom>
        <a:noFill/>
        <a:ln w="9525">
          <a:solidFill>
            <a:srgbClr val="000000"/>
          </a:solidFill>
          <a:round/>
          <a:headEnd/>
          <a:tailEnd/>
        </a:ln>
      </xdr:spPr>
    </xdr:sp>
    <xdr:clientData/>
  </xdr:twoCellAnchor>
  <xdr:twoCellAnchor>
    <xdr:from>
      <xdr:col>18</xdr:col>
      <xdr:colOff>106680</xdr:colOff>
      <xdr:row>32</xdr:row>
      <xdr:rowOff>45720</xdr:rowOff>
    </xdr:from>
    <xdr:to>
      <xdr:col>18</xdr:col>
      <xdr:colOff>449580</xdr:colOff>
      <xdr:row>98</xdr:row>
      <xdr:rowOff>45720</xdr:rowOff>
    </xdr:to>
    <xdr:sp macro="" textlink="">
      <xdr:nvSpPr>
        <xdr:cNvPr id="2280" name="Freeform 2279"/>
        <xdr:cNvSpPr>
          <a:spLocks/>
        </xdr:cNvSpPr>
      </xdr:nvSpPr>
      <xdr:spPr bwMode="auto">
        <a:xfrm flipH="1">
          <a:off x="9624060" y="2727960"/>
          <a:ext cx="342900" cy="5532120"/>
        </a:xfrm>
        <a:custGeom>
          <a:avLst/>
          <a:gdLst>
            <a:gd name="T0" fmla="*/ 0 w 64"/>
            <a:gd name="T1" fmla="*/ 0 h 91"/>
            <a:gd name="T2" fmla="*/ 1837193700 w 64"/>
            <a:gd name="T3" fmla="*/ 0 h 91"/>
            <a:gd name="T4" fmla="*/ 1837193700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18</xdr:col>
      <xdr:colOff>0</xdr:colOff>
      <xdr:row>82</xdr:row>
      <xdr:rowOff>45720</xdr:rowOff>
    </xdr:from>
    <xdr:to>
      <xdr:col>18</xdr:col>
      <xdr:colOff>106680</xdr:colOff>
      <xdr:row>82</xdr:row>
      <xdr:rowOff>45720</xdr:rowOff>
    </xdr:to>
    <xdr:sp macro="" textlink="">
      <xdr:nvSpPr>
        <xdr:cNvPr id="2281" name="Line 848"/>
        <xdr:cNvSpPr>
          <a:spLocks noChangeShapeType="1"/>
        </xdr:cNvSpPr>
      </xdr:nvSpPr>
      <xdr:spPr bwMode="auto">
        <a:xfrm flipH="1">
          <a:off x="9517380" y="6918960"/>
          <a:ext cx="106680" cy="0"/>
        </a:xfrm>
        <a:prstGeom prst="line">
          <a:avLst/>
        </a:prstGeom>
        <a:noFill/>
        <a:ln w="9525">
          <a:solidFill>
            <a:srgbClr val="000000"/>
          </a:solidFill>
          <a:round/>
          <a:headEnd/>
          <a:tailEnd/>
        </a:ln>
      </xdr:spPr>
    </xdr:sp>
    <xdr:clientData/>
  </xdr:twoCellAnchor>
  <xdr:twoCellAnchor>
    <xdr:from>
      <xdr:col>21</xdr:col>
      <xdr:colOff>0</xdr:colOff>
      <xdr:row>82</xdr:row>
      <xdr:rowOff>45720</xdr:rowOff>
    </xdr:from>
    <xdr:to>
      <xdr:col>21</xdr:col>
      <xdr:colOff>449580</xdr:colOff>
      <xdr:row>114</xdr:row>
      <xdr:rowOff>38100</xdr:rowOff>
    </xdr:to>
    <xdr:grpSp>
      <xdr:nvGrpSpPr>
        <xdr:cNvPr id="2282" name="Group 2281"/>
        <xdr:cNvGrpSpPr>
          <a:grpSpLocks/>
        </xdr:cNvGrpSpPr>
      </xdr:nvGrpSpPr>
      <xdr:grpSpPr bwMode="auto">
        <a:xfrm flipH="1">
          <a:off x="10896600" y="7543800"/>
          <a:ext cx="449580" cy="2918460"/>
          <a:chOff x="256" y="29"/>
          <a:chExt cx="60" cy="46"/>
        </a:xfrm>
      </xdr:grpSpPr>
      <xdr:sp macro="" textlink="">
        <xdr:nvSpPr>
          <xdr:cNvPr id="2283" name="Freeform 2282"/>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284" name="Line 85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21</xdr:col>
      <xdr:colOff>0</xdr:colOff>
      <xdr:row>16</xdr:row>
      <xdr:rowOff>45720</xdr:rowOff>
    </xdr:from>
    <xdr:to>
      <xdr:col>21</xdr:col>
      <xdr:colOff>449580</xdr:colOff>
      <xdr:row>48</xdr:row>
      <xdr:rowOff>38100</xdr:rowOff>
    </xdr:to>
    <xdr:grpSp>
      <xdr:nvGrpSpPr>
        <xdr:cNvPr id="2285" name="Group 2284"/>
        <xdr:cNvGrpSpPr>
          <a:grpSpLocks/>
        </xdr:cNvGrpSpPr>
      </xdr:nvGrpSpPr>
      <xdr:grpSpPr bwMode="auto">
        <a:xfrm flipH="1">
          <a:off x="10896600" y="1508760"/>
          <a:ext cx="449580" cy="2918460"/>
          <a:chOff x="256" y="29"/>
          <a:chExt cx="60" cy="46"/>
        </a:xfrm>
      </xdr:grpSpPr>
      <xdr:sp macro="" textlink="">
        <xdr:nvSpPr>
          <xdr:cNvPr id="2286" name="Freeform 2285"/>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287" name="Line 85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106</xdr:row>
      <xdr:rowOff>45720</xdr:rowOff>
    </xdr:from>
    <xdr:to>
      <xdr:col>24</xdr:col>
      <xdr:colOff>449580</xdr:colOff>
      <xdr:row>122</xdr:row>
      <xdr:rowOff>38100</xdr:rowOff>
    </xdr:to>
    <xdr:grpSp>
      <xdr:nvGrpSpPr>
        <xdr:cNvPr id="2288" name="Group 2287"/>
        <xdr:cNvGrpSpPr>
          <a:grpSpLocks/>
        </xdr:cNvGrpSpPr>
      </xdr:nvGrpSpPr>
      <xdr:grpSpPr bwMode="auto">
        <a:xfrm flipH="1">
          <a:off x="12268200" y="9738360"/>
          <a:ext cx="449580" cy="1455420"/>
          <a:chOff x="256" y="29"/>
          <a:chExt cx="60" cy="46"/>
        </a:xfrm>
      </xdr:grpSpPr>
      <xdr:sp macro="" textlink="">
        <xdr:nvSpPr>
          <xdr:cNvPr id="2289" name="Freeform 2288"/>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290" name="Line 85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74</xdr:row>
      <xdr:rowOff>45720</xdr:rowOff>
    </xdr:from>
    <xdr:to>
      <xdr:col>24</xdr:col>
      <xdr:colOff>449580</xdr:colOff>
      <xdr:row>90</xdr:row>
      <xdr:rowOff>38100</xdr:rowOff>
    </xdr:to>
    <xdr:grpSp>
      <xdr:nvGrpSpPr>
        <xdr:cNvPr id="2291" name="Group 2290"/>
        <xdr:cNvGrpSpPr>
          <a:grpSpLocks/>
        </xdr:cNvGrpSpPr>
      </xdr:nvGrpSpPr>
      <xdr:grpSpPr bwMode="auto">
        <a:xfrm flipH="1">
          <a:off x="12268200" y="6812280"/>
          <a:ext cx="449580" cy="1455420"/>
          <a:chOff x="256" y="29"/>
          <a:chExt cx="60" cy="46"/>
        </a:xfrm>
      </xdr:grpSpPr>
      <xdr:sp macro="" textlink="">
        <xdr:nvSpPr>
          <xdr:cNvPr id="2292" name="Freeform 2291"/>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293" name="Line 86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40</xdr:row>
      <xdr:rowOff>45720</xdr:rowOff>
    </xdr:from>
    <xdr:to>
      <xdr:col>24</xdr:col>
      <xdr:colOff>449580</xdr:colOff>
      <xdr:row>56</xdr:row>
      <xdr:rowOff>38100</xdr:rowOff>
    </xdr:to>
    <xdr:grpSp>
      <xdr:nvGrpSpPr>
        <xdr:cNvPr id="2294" name="Group 2293"/>
        <xdr:cNvGrpSpPr>
          <a:grpSpLocks/>
        </xdr:cNvGrpSpPr>
      </xdr:nvGrpSpPr>
      <xdr:grpSpPr bwMode="auto">
        <a:xfrm flipH="1">
          <a:off x="12268200" y="3703320"/>
          <a:ext cx="449580" cy="1455420"/>
          <a:chOff x="256" y="29"/>
          <a:chExt cx="60" cy="46"/>
        </a:xfrm>
      </xdr:grpSpPr>
      <xdr:sp macro="" textlink="">
        <xdr:nvSpPr>
          <xdr:cNvPr id="2295" name="Freeform 2294"/>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296" name="Line 86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8</xdr:row>
      <xdr:rowOff>45720</xdr:rowOff>
    </xdr:from>
    <xdr:to>
      <xdr:col>24</xdr:col>
      <xdr:colOff>449580</xdr:colOff>
      <xdr:row>24</xdr:row>
      <xdr:rowOff>38100</xdr:rowOff>
    </xdr:to>
    <xdr:grpSp>
      <xdr:nvGrpSpPr>
        <xdr:cNvPr id="2297" name="Group 2296"/>
        <xdr:cNvGrpSpPr>
          <a:grpSpLocks/>
        </xdr:cNvGrpSpPr>
      </xdr:nvGrpSpPr>
      <xdr:grpSpPr bwMode="auto">
        <a:xfrm flipH="1">
          <a:off x="12268200" y="777240"/>
          <a:ext cx="449580" cy="1455420"/>
          <a:chOff x="256" y="29"/>
          <a:chExt cx="60" cy="46"/>
        </a:xfrm>
      </xdr:grpSpPr>
      <xdr:sp macro="" textlink="">
        <xdr:nvSpPr>
          <xdr:cNvPr id="2298" name="Freeform 2297"/>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299" name="Line 86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8</xdr:row>
      <xdr:rowOff>45720</xdr:rowOff>
    </xdr:from>
    <xdr:to>
      <xdr:col>9</xdr:col>
      <xdr:colOff>449580</xdr:colOff>
      <xdr:row>24</xdr:row>
      <xdr:rowOff>38100</xdr:rowOff>
    </xdr:to>
    <xdr:grpSp>
      <xdr:nvGrpSpPr>
        <xdr:cNvPr id="2300" name="Group 2299"/>
        <xdr:cNvGrpSpPr>
          <a:grpSpLocks/>
        </xdr:cNvGrpSpPr>
      </xdr:nvGrpSpPr>
      <xdr:grpSpPr bwMode="auto">
        <a:xfrm>
          <a:off x="5410200" y="777240"/>
          <a:ext cx="449580" cy="1455420"/>
          <a:chOff x="256" y="29"/>
          <a:chExt cx="60" cy="46"/>
        </a:xfrm>
      </xdr:grpSpPr>
      <xdr:sp macro="" textlink="">
        <xdr:nvSpPr>
          <xdr:cNvPr id="2301" name="Freeform 2300"/>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302" name="Line 86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40</xdr:row>
      <xdr:rowOff>45720</xdr:rowOff>
    </xdr:from>
    <xdr:to>
      <xdr:col>9</xdr:col>
      <xdr:colOff>449580</xdr:colOff>
      <xdr:row>56</xdr:row>
      <xdr:rowOff>38100</xdr:rowOff>
    </xdr:to>
    <xdr:grpSp>
      <xdr:nvGrpSpPr>
        <xdr:cNvPr id="2303" name="Group 2302"/>
        <xdr:cNvGrpSpPr>
          <a:grpSpLocks/>
        </xdr:cNvGrpSpPr>
      </xdr:nvGrpSpPr>
      <xdr:grpSpPr bwMode="auto">
        <a:xfrm>
          <a:off x="5410200" y="3703320"/>
          <a:ext cx="449580" cy="1455420"/>
          <a:chOff x="256" y="29"/>
          <a:chExt cx="60" cy="46"/>
        </a:xfrm>
      </xdr:grpSpPr>
      <xdr:sp macro="" textlink="">
        <xdr:nvSpPr>
          <xdr:cNvPr id="2304" name="Freeform 2303"/>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305" name="Line 87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16</xdr:row>
      <xdr:rowOff>45720</xdr:rowOff>
    </xdr:from>
    <xdr:to>
      <xdr:col>12</xdr:col>
      <xdr:colOff>449580</xdr:colOff>
      <xdr:row>48</xdr:row>
      <xdr:rowOff>38100</xdr:rowOff>
    </xdr:to>
    <xdr:grpSp>
      <xdr:nvGrpSpPr>
        <xdr:cNvPr id="2306" name="Group 2305"/>
        <xdr:cNvGrpSpPr>
          <a:grpSpLocks/>
        </xdr:cNvGrpSpPr>
      </xdr:nvGrpSpPr>
      <xdr:grpSpPr bwMode="auto">
        <a:xfrm>
          <a:off x="6781800" y="1508760"/>
          <a:ext cx="449580" cy="2918460"/>
          <a:chOff x="256" y="29"/>
          <a:chExt cx="60" cy="46"/>
        </a:xfrm>
      </xdr:grpSpPr>
      <xdr:sp macro="" textlink="">
        <xdr:nvSpPr>
          <xdr:cNvPr id="2307" name="Freeform 2306"/>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308" name="Line 87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74</xdr:row>
      <xdr:rowOff>45720</xdr:rowOff>
    </xdr:from>
    <xdr:to>
      <xdr:col>9</xdr:col>
      <xdr:colOff>449580</xdr:colOff>
      <xdr:row>90</xdr:row>
      <xdr:rowOff>38100</xdr:rowOff>
    </xdr:to>
    <xdr:grpSp>
      <xdr:nvGrpSpPr>
        <xdr:cNvPr id="2309" name="Group 2308"/>
        <xdr:cNvGrpSpPr>
          <a:grpSpLocks/>
        </xdr:cNvGrpSpPr>
      </xdr:nvGrpSpPr>
      <xdr:grpSpPr bwMode="auto">
        <a:xfrm>
          <a:off x="5410200" y="6812280"/>
          <a:ext cx="449580" cy="1455420"/>
          <a:chOff x="256" y="29"/>
          <a:chExt cx="60" cy="46"/>
        </a:xfrm>
      </xdr:grpSpPr>
      <xdr:sp macro="" textlink="">
        <xdr:nvSpPr>
          <xdr:cNvPr id="2310" name="Freeform 2309"/>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311" name="Line 87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106</xdr:row>
      <xdr:rowOff>45720</xdr:rowOff>
    </xdr:from>
    <xdr:to>
      <xdr:col>9</xdr:col>
      <xdr:colOff>449580</xdr:colOff>
      <xdr:row>122</xdr:row>
      <xdr:rowOff>38100</xdr:rowOff>
    </xdr:to>
    <xdr:grpSp>
      <xdr:nvGrpSpPr>
        <xdr:cNvPr id="2312" name="Group 2311"/>
        <xdr:cNvGrpSpPr>
          <a:grpSpLocks/>
        </xdr:cNvGrpSpPr>
      </xdr:nvGrpSpPr>
      <xdr:grpSpPr bwMode="auto">
        <a:xfrm>
          <a:off x="5410200" y="9738360"/>
          <a:ext cx="449580" cy="1455420"/>
          <a:chOff x="256" y="29"/>
          <a:chExt cx="60" cy="46"/>
        </a:xfrm>
      </xdr:grpSpPr>
      <xdr:sp macro="" textlink="">
        <xdr:nvSpPr>
          <xdr:cNvPr id="2313" name="Freeform 2312"/>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314" name="Line 88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82</xdr:row>
      <xdr:rowOff>45720</xdr:rowOff>
    </xdr:from>
    <xdr:to>
      <xdr:col>12</xdr:col>
      <xdr:colOff>449580</xdr:colOff>
      <xdr:row>114</xdr:row>
      <xdr:rowOff>38100</xdr:rowOff>
    </xdr:to>
    <xdr:grpSp>
      <xdr:nvGrpSpPr>
        <xdr:cNvPr id="2315" name="Group 2314"/>
        <xdr:cNvGrpSpPr>
          <a:grpSpLocks/>
        </xdr:cNvGrpSpPr>
      </xdr:nvGrpSpPr>
      <xdr:grpSpPr bwMode="auto">
        <a:xfrm>
          <a:off x="6781800" y="7543800"/>
          <a:ext cx="449580" cy="2918460"/>
          <a:chOff x="256" y="29"/>
          <a:chExt cx="60" cy="46"/>
        </a:xfrm>
      </xdr:grpSpPr>
      <xdr:sp macro="" textlink="">
        <xdr:nvSpPr>
          <xdr:cNvPr id="2316" name="Freeform 2315"/>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317" name="Line 88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15</xdr:col>
      <xdr:colOff>0</xdr:colOff>
      <xdr:row>32</xdr:row>
      <xdr:rowOff>45720</xdr:rowOff>
    </xdr:from>
    <xdr:to>
      <xdr:col>15</xdr:col>
      <xdr:colOff>342900</xdr:colOff>
      <xdr:row>98</xdr:row>
      <xdr:rowOff>45720</xdr:rowOff>
    </xdr:to>
    <xdr:sp macro="" textlink="">
      <xdr:nvSpPr>
        <xdr:cNvPr id="2318" name="Freeform 2317"/>
        <xdr:cNvSpPr>
          <a:spLocks/>
        </xdr:cNvSpPr>
      </xdr:nvSpPr>
      <xdr:spPr bwMode="auto">
        <a:xfrm>
          <a:off x="8145780" y="2727960"/>
          <a:ext cx="342900" cy="5532120"/>
        </a:xfrm>
        <a:custGeom>
          <a:avLst/>
          <a:gdLst>
            <a:gd name="T0" fmla="*/ 0 w 64"/>
            <a:gd name="T1" fmla="*/ 0 h 91"/>
            <a:gd name="T2" fmla="*/ 1837193700 w 64"/>
            <a:gd name="T3" fmla="*/ 0 h 91"/>
            <a:gd name="T4" fmla="*/ 1837193700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15</xdr:col>
      <xdr:colOff>342900</xdr:colOff>
      <xdr:row>48</xdr:row>
      <xdr:rowOff>45720</xdr:rowOff>
    </xdr:from>
    <xdr:to>
      <xdr:col>15</xdr:col>
      <xdr:colOff>449580</xdr:colOff>
      <xdr:row>48</xdr:row>
      <xdr:rowOff>45720</xdr:rowOff>
    </xdr:to>
    <xdr:sp macro="" textlink="">
      <xdr:nvSpPr>
        <xdr:cNvPr id="2319" name="Line 886"/>
        <xdr:cNvSpPr>
          <a:spLocks noChangeShapeType="1"/>
        </xdr:cNvSpPr>
      </xdr:nvSpPr>
      <xdr:spPr bwMode="auto">
        <a:xfrm flipH="1">
          <a:off x="8488680" y="4069080"/>
          <a:ext cx="106680" cy="0"/>
        </a:xfrm>
        <a:prstGeom prst="line">
          <a:avLst/>
        </a:prstGeom>
        <a:noFill/>
        <a:ln w="9525">
          <a:solidFill>
            <a:srgbClr val="000000"/>
          </a:solidFill>
          <a:round/>
          <a:headEnd/>
          <a:tailEnd/>
        </a:ln>
      </xdr:spPr>
    </xdr:sp>
    <xdr:clientData/>
  </xdr:twoCellAnchor>
  <xdr:twoCellAnchor>
    <xdr:from>
      <xdr:col>17</xdr:col>
      <xdr:colOff>0</xdr:colOff>
      <xdr:row>49</xdr:row>
      <xdr:rowOff>83820</xdr:rowOff>
    </xdr:from>
    <xdr:to>
      <xdr:col>17</xdr:col>
      <xdr:colOff>0</xdr:colOff>
      <xdr:row>63</xdr:row>
      <xdr:rowOff>0</xdr:rowOff>
    </xdr:to>
    <xdr:sp macro="" textlink="">
      <xdr:nvSpPr>
        <xdr:cNvPr id="2320" name="Line 887"/>
        <xdr:cNvSpPr>
          <a:spLocks noChangeShapeType="1"/>
        </xdr:cNvSpPr>
      </xdr:nvSpPr>
      <xdr:spPr bwMode="auto">
        <a:xfrm>
          <a:off x="9060180" y="4191000"/>
          <a:ext cx="0" cy="1089660"/>
        </a:xfrm>
        <a:prstGeom prst="line">
          <a:avLst/>
        </a:prstGeom>
        <a:noFill/>
        <a:ln w="9525">
          <a:solidFill>
            <a:srgbClr val="000000"/>
          </a:solidFill>
          <a:round/>
          <a:headEnd/>
          <a:tailEnd/>
        </a:ln>
      </xdr:spPr>
    </xdr:sp>
    <xdr:clientData/>
  </xdr:twoCellAnchor>
  <xdr:twoCellAnchor>
    <xdr:from>
      <xdr:col>17</xdr:col>
      <xdr:colOff>0</xdr:colOff>
      <xdr:row>67</xdr:row>
      <xdr:rowOff>83820</xdr:rowOff>
    </xdr:from>
    <xdr:to>
      <xdr:col>17</xdr:col>
      <xdr:colOff>0</xdr:colOff>
      <xdr:row>81</xdr:row>
      <xdr:rowOff>0</xdr:rowOff>
    </xdr:to>
    <xdr:sp macro="" textlink="">
      <xdr:nvSpPr>
        <xdr:cNvPr id="2321" name="Line 888"/>
        <xdr:cNvSpPr>
          <a:spLocks noChangeShapeType="1"/>
        </xdr:cNvSpPr>
      </xdr:nvSpPr>
      <xdr:spPr bwMode="auto">
        <a:xfrm>
          <a:off x="9060180" y="5699760"/>
          <a:ext cx="0" cy="1089660"/>
        </a:xfrm>
        <a:prstGeom prst="line">
          <a:avLst/>
        </a:prstGeom>
        <a:noFill/>
        <a:ln w="9525">
          <a:solidFill>
            <a:srgbClr val="000000"/>
          </a:solidFill>
          <a:round/>
          <a:headEnd/>
          <a:tailEnd/>
        </a:ln>
      </xdr:spPr>
    </xdr:sp>
    <xdr:clientData/>
  </xdr:twoCellAnchor>
  <xdr:twoCellAnchor>
    <xdr:from>
      <xdr:col>18</xdr:col>
      <xdr:colOff>106680</xdr:colOff>
      <xdr:row>32</xdr:row>
      <xdr:rowOff>45720</xdr:rowOff>
    </xdr:from>
    <xdr:to>
      <xdr:col>18</xdr:col>
      <xdr:colOff>449580</xdr:colOff>
      <xdr:row>98</xdr:row>
      <xdr:rowOff>45720</xdr:rowOff>
    </xdr:to>
    <xdr:sp macro="" textlink="">
      <xdr:nvSpPr>
        <xdr:cNvPr id="2322" name="Freeform 2321"/>
        <xdr:cNvSpPr>
          <a:spLocks/>
        </xdr:cNvSpPr>
      </xdr:nvSpPr>
      <xdr:spPr bwMode="auto">
        <a:xfrm flipH="1">
          <a:off x="9624060" y="2727960"/>
          <a:ext cx="342900" cy="5532120"/>
        </a:xfrm>
        <a:custGeom>
          <a:avLst/>
          <a:gdLst>
            <a:gd name="T0" fmla="*/ 0 w 64"/>
            <a:gd name="T1" fmla="*/ 0 h 91"/>
            <a:gd name="T2" fmla="*/ 1837193700 w 64"/>
            <a:gd name="T3" fmla="*/ 0 h 91"/>
            <a:gd name="T4" fmla="*/ 1837193700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18</xdr:col>
      <xdr:colOff>0</xdr:colOff>
      <xdr:row>82</xdr:row>
      <xdr:rowOff>45720</xdr:rowOff>
    </xdr:from>
    <xdr:to>
      <xdr:col>18</xdr:col>
      <xdr:colOff>106680</xdr:colOff>
      <xdr:row>82</xdr:row>
      <xdr:rowOff>45720</xdr:rowOff>
    </xdr:to>
    <xdr:sp macro="" textlink="">
      <xdr:nvSpPr>
        <xdr:cNvPr id="2323" name="Line 890"/>
        <xdr:cNvSpPr>
          <a:spLocks noChangeShapeType="1"/>
        </xdr:cNvSpPr>
      </xdr:nvSpPr>
      <xdr:spPr bwMode="auto">
        <a:xfrm flipH="1">
          <a:off x="9517380" y="6918960"/>
          <a:ext cx="106680" cy="0"/>
        </a:xfrm>
        <a:prstGeom prst="line">
          <a:avLst/>
        </a:prstGeom>
        <a:noFill/>
        <a:ln w="9525">
          <a:solidFill>
            <a:srgbClr val="000000"/>
          </a:solidFill>
          <a:round/>
          <a:headEnd/>
          <a:tailEnd/>
        </a:ln>
      </xdr:spPr>
    </xdr:sp>
    <xdr:clientData/>
  </xdr:twoCellAnchor>
  <xdr:twoCellAnchor>
    <xdr:from>
      <xdr:col>21</xdr:col>
      <xdr:colOff>0</xdr:colOff>
      <xdr:row>82</xdr:row>
      <xdr:rowOff>45720</xdr:rowOff>
    </xdr:from>
    <xdr:to>
      <xdr:col>21</xdr:col>
      <xdr:colOff>449580</xdr:colOff>
      <xdr:row>114</xdr:row>
      <xdr:rowOff>38100</xdr:rowOff>
    </xdr:to>
    <xdr:grpSp>
      <xdr:nvGrpSpPr>
        <xdr:cNvPr id="2324" name="Group 2323"/>
        <xdr:cNvGrpSpPr>
          <a:grpSpLocks/>
        </xdr:cNvGrpSpPr>
      </xdr:nvGrpSpPr>
      <xdr:grpSpPr bwMode="auto">
        <a:xfrm flipH="1">
          <a:off x="10896600" y="7543800"/>
          <a:ext cx="449580" cy="2918460"/>
          <a:chOff x="256" y="29"/>
          <a:chExt cx="60" cy="46"/>
        </a:xfrm>
      </xdr:grpSpPr>
      <xdr:sp macro="" textlink="">
        <xdr:nvSpPr>
          <xdr:cNvPr id="2325" name="Freeform 2324"/>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326" name="Line 89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21</xdr:col>
      <xdr:colOff>0</xdr:colOff>
      <xdr:row>16</xdr:row>
      <xdr:rowOff>45720</xdr:rowOff>
    </xdr:from>
    <xdr:to>
      <xdr:col>21</xdr:col>
      <xdr:colOff>449580</xdr:colOff>
      <xdr:row>48</xdr:row>
      <xdr:rowOff>38100</xdr:rowOff>
    </xdr:to>
    <xdr:grpSp>
      <xdr:nvGrpSpPr>
        <xdr:cNvPr id="2327" name="Group 2326"/>
        <xdr:cNvGrpSpPr>
          <a:grpSpLocks/>
        </xdr:cNvGrpSpPr>
      </xdr:nvGrpSpPr>
      <xdr:grpSpPr bwMode="auto">
        <a:xfrm flipH="1">
          <a:off x="10896600" y="1508760"/>
          <a:ext cx="449580" cy="2918460"/>
          <a:chOff x="256" y="29"/>
          <a:chExt cx="60" cy="46"/>
        </a:xfrm>
      </xdr:grpSpPr>
      <xdr:sp macro="" textlink="">
        <xdr:nvSpPr>
          <xdr:cNvPr id="2328" name="Freeform 2327"/>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329" name="Line 89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106</xdr:row>
      <xdr:rowOff>45720</xdr:rowOff>
    </xdr:from>
    <xdr:to>
      <xdr:col>24</xdr:col>
      <xdr:colOff>449580</xdr:colOff>
      <xdr:row>122</xdr:row>
      <xdr:rowOff>38100</xdr:rowOff>
    </xdr:to>
    <xdr:grpSp>
      <xdr:nvGrpSpPr>
        <xdr:cNvPr id="2330" name="Group 2329"/>
        <xdr:cNvGrpSpPr>
          <a:grpSpLocks/>
        </xdr:cNvGrpSpPr>
      </xdr:nvGrpSpPr>
      <xdr:grpSpPr bwMode="auto">
        <a:xfrm flipH="1">
          <a:off x="12268200" y="9738360"/>
          <a:ext cx="449580" cy="1455420"/>
          <a:chOff x="256" y="29"/>
          <a:chExt cx="60" cy="46"/>
        </a:xfrm>
      </xdr:grpSpPr>
      <xdr:sp macro="" textlink="">
        <xdr:nvSpPr>
          <xdr:cNvPr id="2331" name="Freeform 2330"/>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332" name="Line 89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74</xdr:row>
      <xdr:rowOff>45720</xdr:rowOff>
    </xdr:from>
    <xdr:to>
      <xdr:col>24</xdr:col>
      <xdr:colOff>449580</xdr:colOff>
      <xdr:row>90</xdr:row>
      <xdr:rowOff>38100</xdr:rowOff>
    </xdr:to>
    <xdr:grpSp>
      <xdr:nvGrpSpPr>
        <xdr:cNvPr id="2333" name="Group 2332"/>
        <xdr:cNvGrpSpPr>
          <a:grpSpLocks/>
        </xdr:cNvGrpSpPr>
      </xdr:nvGrpSpPr>
      <xdr:grpSpPr bwMode="auto">
        <a:xfrm flipH="1">
          <a:off x="12268200" y="6812280"/>
          <a:ext cx="449580" cy="1455420"/>
          <a:chOff x="256" y="29"/>
          <a:chExt cx="60" cy="46"/>
        </a:xfrm>
      </xdr:grpSpPr>
      <xdr:sp macro="" textlink="">
        <xdr:nvSpPr>
          <xdr:cNvPr id="2334" name="Freeform 2333"/>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335" name="Line 90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40</xdr:row>
      <xdr:rowOff>45720</xdr:rowOff>
    </xdr:from>
    <xdr:to>
      <xdr:col>24</xdr:col>
      <xdr:colOff>449580</xdr:colOff>
      <xdr:row>56</xdr:row>
      <xdr:rowOff>38100</xdr:rowOff>
    </xdr:to>
    <xdr:grpSp>
      <xdr:nvGrpSpPr>
        <xdr:cNvPr id="2336" name="Group 2335"/>
        <xdr:cNvGrpSpPr>
          <a:grpSpLocks/>
        </xdr:cNvGrpSpPr>
      </xdr:nvGrpSpPr>
      <xdr:grpSpPr bwMode="auto">
        <a:xfrm flipH="1">
          <a:off x="12268200" y="3703320"/>
          <a:ext cx="449580" cy="1455420"/>
          <a:chOff x="256" y="29"/>
          <a:chExt cx="60" cy="46"/>
        </a:xfrm>
      </xdr:grpSpPr>
      <xdr:sp macro="" textlink="">
        <xdr:nvSpPr>
          <xdr:cNvPr id="2337" name="Freeform 2336"/>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338" name="Line 90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8</xdr:row>
      <xdr:rowOff>45720</xdr:rowOff>
    </xdr:from>
    <xdr:to>
      <xdr:col>24</xdr:col>
      <xdr:colOff>449580</xdr:colOff>
      <xdr:row>24</xdr:row>
      <xdr:rowOff>38100</xdr:rowOff>
    </xdr:to>
    <xdr:grpSp>
      <xdr:nvGrpSpPr>
        <xdr:cNvPr id="2339" name="Group 2338"/>
        <xdr:cNvGrpSpPr>
          <a:grpSpLocks/>
        </xdr:cNvGrpSpPr>
      </xdr:nvGrpSpPr>
      <xdr:grpSpPr bwMode="auto">
        <a:xfrm flipH="1">
          <a:off x="12268200" y="777240"/>
          <a:ext cx="449580" cy="1455420"/>
          <a:chOff x="256" y="29"/>
          <a:chExt cx="60" cy="46"/>
        </a:xfrm>
      </xdr:grpSpPr>
      <xdr:sp macro="" textlink="">
        <xdr:nvSpPr>
          <xdr:cNvPr id="2340" name="Freeform 2339"/>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341" name="Line 90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4</xdr:row>
      <xdr:rowOff>60960</xdr:rowOff>
    </xdr:from>
    <xdr:to>
      <xdr:col>6</xdr:col>
      <xdr:colOff>449580</xdr:colOff>
      <xdr:row>12</xdr:row>
      <xdr:rowOff>38100</xdr:rowOff>
    </xdr:to>
    <xdr:grpSp>
      <xdr:nvGrpSpPr>
        <xdr:cNvPr id="2342" name="Group 912"/>
        <xdr:cNvGrpSpPr>
          <a:grpSpLocks/>
        </xdr:cNvGrpSpPr>
      </xdr:nvGrpSpPr>
      <xdr:grpSpPr bwMode="auto">
        <a:xfrm>
          <a:off x="4038600" y="426720"/>
          <a:ext cx="449580" cy="708660"/>
          <a:chOff x="256" y="29"/>
          <a:chExt cx="60" cy="46"/>
        </a:xfrm>
      </xdr:grpSpPr>
      <xdr:sp macro="" textlink="">
        <xdr:nvSpPr>
          <xdr:cNvPr id="2343" name="Freeform 913"/>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344" name="Line 91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20</xdr:row>
      <xdr:rowOff>60960</xdr:rowOff>
    </xdr:from>
    <xdr:to>
      <xdr:col>6</xdr:col>
      <xdr:colOff>449580</xdr:colOff>
      <xdr:row>28</xdr:row>
      <xdr:rowOff>38100</xdr:rowOff>
    </xdr:to>
    <xdr:grpSp>
      <xdr:nvGrpSpPr>
        <xdr:cNvPr id="2345" name="Group 915"/>
        <xdr:cNvGrpSpPr>
          <a:grpSpLocks/>
        </xdr:cNvGrpSpPr>
      </xdr:nvGrpSpPr>
      <xdr:grpSpPr bwMode="auto">
        <a:xfrm>
          <a:off x="4038600" y="1889760"/>
          <a:ext cx="449580" cy="708660"/>
          <a:chOff x="256" y="29"/>
          <a:chExt cx="60" cy="46"/>
        </a:xfrm>
      </xdr:grpSpPr>
      <xdr:sp macro="" textlink="">
        <xdr:nvSpPr>
          <xdr:cNvPr id="2346" name="Freeform 916"/>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347" name="Line 91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36</xdr:row>
      <xdr:rowOff>60960</xdr:rowOff>
    </xdr:from>
    <xdr:to>
      <xdr:col>6</xdr:col>
      <xdr:colOff>449580</xdr:colOff>
      <xdr:row>44</xdr:row>
      <xdr:rowOff>38100</xdr:rowOff>
    </xdr:to>
    <xdr:grpSp>
      <xdr:nvGrpSpPr>
        <xdr:cNvPr id="2348" name="Group 918"/>
        <xdr:cNvGrpSpPr>
          <a:grpSpLocks/>
        </xdr:cNvGrpSpPr>
      </xdr:nvGrpSpPr>
      <xdr:grpSpPr bwMode="auto">
        <a:xfrm>
          <a:off x="4038600" y="3352800"/>
          <a:ext cx="449580" cy="708660"/>
          <a:chOff x="256" y="29"/>
          <a:chExt cx="60" cy="46"/>
        </a:xfrm>
      </xdr:grpSpPr>
      <xdr:sp macro="" textlink="">
        <xdr:nvSpPr>
          <xdr:cNvPr id="2349" name="Freeform 919"/>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350" name="Line 92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52</xdr:row>
      <xdr:rowOff>60960</xdr:rowOff>
    </xdr:from>
    <xdr:to>
      <xdr:col>6</xdr:col>
      <xdr:colOff>449580</xdr:colOff>
      <xdr:row>60</xdr:row>
      <xdr:rowOff>38100</xdr:rowOff>
    </xdr:to>
    <xdr:grpSp>
      <xdr:nvGrpSpPr>
        <xdr:cNvPr id="2351" name="Group 921"/>
        <xdr:cNvGrpSpPr>
          <a:grpSpLocks/>
        </xdr:cNvGrpSpPr>
      </xdr:nvGrpSpPr>
      <xdr:grpSpPr bwMode="auto">
        <a:xfrm>
          <a:off x="4038600" y="4815840"/>
          <a:ext cx="449580" cy="708660"/>
          <a:chOff x="256" y="29"/>
          <a:chExt cx="60" cy="46"/>
        </a:xfrm>
      </xdr:grpSpPr>
      <xdr:sp macro="" textlink="">
        <xdr:nvSpPr>
          <xdr:cNvPr id="2352" name="Freeform 922"/>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353" name="Line 92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8</xdr:row>
      <xdr:rowOff>45720</xdr:rowOff>
    </xdr:from>
    <xdr:to>
      <xdr:col>9</xdr:col>
      <xdr:colOff>449580</xdr:colOff>
      <xdr:row>24</xdr:row>
      <xdr:rowOff>38100</xdr:rowOff>
    </xdr:to>
    <xdr:grpSp>
      <xdr:nvGrpSpPr>
        <xdr:cNvPr id="2354" name="Group 924"/>
        <xdr:cNvGrpSpPr>
          <a:grpSpLocks/>
        </xdr:cNvGrpSpPr>
      </xdr:nvGrpSpPr>
      <xdr:grpSpPr bwMode="auto">
        <a:xfrm>
          <a:off x="5410200" y="777240"/>
          <a:ext cx="449580" cy="1455420"/>
          <a:chOff x="256" y="29"/>
          <a:chExt cx="60" cy="46"/>
        </a:xfrm>
      </xdr:grpSpPr>
      <xdr:sp macro="" textlink="">
        <xdr:nvSpPr>
          <xdr:cNvPr id="2355" name="Freeform 925"/>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356" name="Line 92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40</xdr:row>
      <xdr:rowOff>45720</xdr:rowOff>
    </xdr:from>
    <xdr:to>
      <xdr:col>9</xdr:col>
      <xdr:colOff>449580</xdr:colOff>
      <xdr:row>56</xdr:row>
      <xdr:rowOff>38100</xdr:rowOff>
    </xdr:to>
    <xdr:grpSp>
      <xdr:nvGrpSpPr>
        <xdr:cNvPr id="2357" name="Group 927"/>
        <xdr:cNvGrpSpPr>
          <a:grpSpLocks/>
        </xdr:cNvGrpSpPr>
      </xdr:nvGrpSpPr>
      <xdr:grpSpPr bwMode="auto">
        <a:xfrm>
          <a:off x="5410200" y="3703320"/>
          <a:ext cx="449580" cy="1455420"/>
          <a:chOff x="256" y="29"/>
          <a:chExt cx="60" cy="46"/>
        </a:xfrm>
      </xdr:grpSpPr>
      <xdr:sp macro="" textlink="">
        <xdr:nvSpPr>
          <xdr:cNvPr id="2358" name="Freeform 928"/>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359" name="Line 92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16</xdr:row>
      <xdr:rowOff>45720</xdr:rowOff>
    </xdr:from>
    <xdr:to>
      <xdr:col>12</xdr:col>
      <xdr:colOff>449580</xdr:colOff>
      <xdr:row>48</xdr:row>
      <xdr:rowOff>38100</xdr:rowOff>
    </xdr:to>
    <xdr:grpSp>
      <xdr:nvGrpSpPr>
        <xdr:cNvPr id="2360" name="Group 930"/>
        <xdr:cNvGrpSpPr>
          <a:grpSpLocks/>
        </xdr:cNvGrpSpPr>
      </xdr:nvGrpSpPr>
      <xdr:grpSpPr bwMode="auto">
        <a:xfrm>
          <a:off x="6781800" y="1508760"/>
          <a:ext cx="449580" cy="2918460"/>
          <a:chOff x="256" y="29"/>
          <a:chExt cx="60" cy="46"/>
        </a:xfrm>
      </xdr:grpSpPr>
      <xdr:sp macro="" textlink="">
        <xdr:nvSpPr>
          <xdr:cNvPr id="2361" name="Freeform 931"/>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362" name="Line 93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70</xdr:row>
      <xdr:rowOff>60960</xdr:rowOff>
    </xdr:from>
    <xdr:to>
      <xdr:col>6</xdr:col>
      <xdr:colOff>449580</xdr:colOff>
      <xdr:row>78</xdr:row>
      <xdr:rowOff>38100</xdr:rowOff>
    </xdr:to>
    <xdr:grpSp>
      <xdr:nvGrpSpPr>
        <xdr:cNvPr id="2363" name="Group 933"/>
        <xdr:cNvGrpSpPr>
          <a:grpSpLocks/>
        </xdr:cNvGrpSpPr>
      </xdr:nvGrpSpPr>
      <xdr:grpSpPr bwMode="auto">
        <a:xfrm>
          <a:off x="4038600" y="6461760"/>
          <a:ext cx="449580" cy="708660"/>
          <a:chOff x="256" y="29"/>
          <a:chExt cx="60" cy="46"/>
        </a:xfrm>
      </xdr:grpSpPr>
      <xdr:sp macro="" textlink="">
        <xdr:nvSpPr>
          <xdr:cNvPr id="2364" name="Freeform 934"/>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365" name="Line 93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86</xdr:row>
      <xdr:rowOff>60960</xdr:rowOff>
    </xdr:from>
    <xdr:to>
      <xdr:col>6</xdr:col>
      <xdr:colOff>449580</xdr:colOff>
      <xdr:row>94</xdr:row>
      <xdr:rowOff>38100</xdr:rowOff>
    </xdr:to>
    <xdr:grpSp>
      <xdr:nvGrpSpPr>
        <xdr:cNvPr id="2366" name="Group 936"/>
        <xdr:cNvGrpSpPr>
          <a:grpSpLocks/>
        </xdr:cNvGrpSpPr>
      </xdr:nvGrpSpPr>
      <xdr:grpSpPr bwMode="auto">
        <a:xfrm>
          <a:off x="4038600" y="7924800"/>
          <a:ext cx="449580" cy="708660"/>
          <a:chOff x="256" y="29"/>
          <a:chExt cx="60" cy="46"/>
        </a:xfrm>
      </xdr:grpSpPr>
      <xdr:sp macro="" textlink="">
        <xdr:nvSpPr>
          <xdr:cNvPr id="2367" name="Freeform 937"/>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368" name="Line 93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102</xdr:row>
      <xdr:rowOff>60960</xdr:rowOff>
    </xdr:from>
    <xdr:to>
      <xdr:col>6</xdr:col>
      <xdr:colOff>449580</xdr:colOff>
      <xdr:row>110</xdr:row>
      <xdr:rowOff>38100</xdr:rowOff>
    </xdr:to>
    <xdr:grpSp>
      <xdr:nvGrpSpPr>
        <xdr:cNvPr id="2369" name="Group 939"/>
        <xdr:cNvGrpSpPr>
          <a:grpSpLocks/>
        </xdr:cNvGrpSpPr>
      </xdr:nvGrpSpPr>
      <xdr:grpSpPr bwMode="auto">
        <a:xfrm>
          <a:off x="4038600" y="9387840"/>
          <a:ext cx="449580" cy="708660"/>
          <a:chOff x="256" y="29"/>
          <a:chExt cx="60" cy="46"/>
        </a:xfrm>
      </xdr:grpSpPr>
      <xdr:sp macro="" textlink="">
        <xdr:nvSpPr>
          <xdr:cNvPr id="2370" name="Freeform 940"/>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371" name="Line 94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118</xdr:row>
      <xdr:rowOff>60960</xdr:rowOff>
    </xdr:from>
    <xdr:to>
      <xdr:col>6</xdr:col>
      <xdr:colOff>449580</xdr:colOff>
      <xdr:row>126</xdr:row>
      <xdr:rowOff>38100</xdr:rowOff>
    </xdr:to>
    <xdr:grpSp>
      <xdr:nvGrpSpPr>
        <xdr:cNvPr id="2372" name="Group 942"/>
        <xdr:cNvGrpSpPr>
          <a:grpSpLocks/>
        </xdr:cNvGrpSpPr>
      </xdr:nvGrpSpPr>
      <xdr:grpSpPr bwMode="auto">
        <a:xfrm>
          <a:off x="4038600" y="10850880"/>
          <a:ext cx="449580" cy="708660"/>
          <a:chOff x="256" y="29"/>
          <a:chExt cx="60" cy="46"/>
        </a:xfrm>
      </xdr:grpSpPr>
      <xdr:sp macro="" textlink="">
        <xdr:nvSpPr>
          <xdr:cNvPr id="2373" name="Freeform 943"/>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374" name="Line 94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74</xdr:row>
      <xdr:rowOff>45720</xdr:rowOff>
    </xdr:from>
    <xdr:to>
      <xdr:col>9</xdr:col>
      <xdr:colOff>449580</xdr:colOff>
      <xdr:row>90</xdr:row>
      <xdr:rowOff>38100</xdr:rowOff>
    </xdr:to>
    <xdr:grpSp>
      <xdr:nvGrpSpPr>
        <xdr:cNvPr id="2375" name="Group 945"/>
        <xdr:cNvGrpSpPr>
          <a:grpSpLocks/>
        </xdr:cNvGrpSpPr>
      </xdr:nvGrpSpPr>
      <xdr:grpSpPr bwMode="auto">
        <a:xfrm>
          <a:off x="5410200" y="6812280"/>
          <a:ext cx="449580" cy="1455420"/>
          <a:chOff x="256" y="29"/>
          <a:chExt cx="60" cy="46"/>
        </a:xfrm>
      </xdr:grpSpPr>
      <xdr:sp macro="" textlink="">
        <xdr:nvSpPr>
          <xdr:cNvPr id="2376" name="Freeform 946"/>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377" name="Line 94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106</xdr:row>
      <xdr:rowOff>45720</xdr:rowOff>
    </xdr:from>
    <xdr:to>
      <xdr:col>9</xdr:col>
      <xdr:colOff>449580</xdr:colOff>
      <xdr:row>122</xdr:row>
      <xdr:rowOff>38100</xdr:rowOff>
    </xdr:to>
    <xdr:grpSp>
      <xdr:nvGrpSpPr>
        <xdr:cNvPr id="2378" name="Group 948"/>
        <xdr:cNvGrpSpPr>
          <a:grpSpLocks/>
        </xdr:cNvGrpSpPr>
      </xdr:nvGrpSpPr>
      <xdr:grpSpPr bwMode="auto">
        <a:xfrm>
          <a:off x="5410200" y="9738360"/>
          <a:ext cx="449580" cy="1455420"/>
          <a:chOff x="256" y="29"/>
          <a:chExt cx="60" cy="46"/>
        </a:xfrm>
      </xdr:grpSpPr>
      <xdr:sp macro="" textlink="">
        <xdr:nvSpPr>
          <xdr:cNvPr id="2379" name="Freeform 949"/>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380" name="Line 95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82</xdr:row>
      <xdr:rowOff>45720</xdr:rowOff>
    </xdr:from>
    <xdr:to>
      <xdr:col>12</xdr:col>
      <xdr:colOff>449580</xdr:colOff>
      <xdr:row>114</xdr:row>
      <xdr:rowOff>38100</xdr:rowOff>
    </xdr:to>
    <xdr:grpSp>
      <xdr:nvGrpSpPr>
        <xdr:cNvPr id="2381" name="Group 951"/>
        <xdr:cNvGrpSpPr>
          <a:grpSpLocks/>
        </xdr:cNvGrpSpPr>
      </xdr:nvGrpSpPr>
      <xdr:grpSpPr bwMode="auto">
        <a:xfrm>
          <a:off x="6781800" y="7543800"/>
          <a:ext cx="449580" cy="2918460"/>
          <a:chOff x="256" y="29"/>
          <a:chExt cx="60" cy="46"/>
        </a:xfrm>
      </xdr:grpSpPr>
      <xdr:sp macro="" textlink="">
        <xdr:nvSpPr>
          <xdr:cNvPr id="2382" name="Freeform 952"/>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383" name="Line 95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15</xdr:col>
      <xdr:colOff>0</xdr:colOff>
      <xdr:row>32</xdr:row>
      <xdr:rowOff>45720</xdr:rowOff>
    </xdr:from>
    <xdr:to>
      <xdr:col>15</xdr:col>
      <xdr:colOff>342900</xdr:colOff>
      <xdr:row>98</xdr:row>
      <xdr:rowOff>45720</xdr:rowOff>
    </xdr:to>
    <xdr:sp macro="" textlink="">
      <xdr:nvSpPr>
        <xdr:cNvPr id="2384" name="Freeform 954"/>
        <xdr:cNvSpPr>
          <a:spLocks/>
        </xdr:cNvSpPr>
      </xdr:nvSpPr>
      <xdr:spPr bwMode="auto">
        <a:xfrm>
          <a:off x="8145780" y="2727960"/>
          <a:ext cx="342900" cy="5532120"/>
        </a:xfrm>
        <a:custGeom>
          <a:avLst/>
          <a:gdLst>
            <a:gd name="T0" fmla="*/ 0 w 64"/>
            <a:gd name="T1" fmla="*/ 0 h 91"/>
            <a:gd name="T2" fmla="*/ 1837193700 w 64"/>
            <a:gd name="T3" fmla="*/ 0 h 91"/>
            <a:gd name="T4" fmla="*/ 1837193700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15</xdr:col>
      <xdr:colOff>342900</xdr:colOff>
      <xdr:row>48</xdr:row>
      <xdr:rowOff>45720</xdr:rowOff>
    </xdr:from>
    <xdr:to>
      <xdr:col>15</xdr:col>
      <xdr:colOff>449580</xdr:colOff>
      <xdr:row>48</xdr:row>
      <xdr:rowOff>45720</xdr:rowOff>
    </xdr:to>
    <xdr:sp macro="" textlink="">
      <xdr:nvSpPr>
        <xdr:cNvPr id="2385" name="Line 955"/>
        <xdr:cNvSpPr>
          <a:spLocks noChangeShapeType="1"/>
        </xdr:cNvSpPr>
      </xdr:nvSpPr>
      <xdr:spPr bwMode="auto">
        <a:xfrm flipH="1">
          <a:off x="8488680" y="4069080"/>
          <a:ext cx="106680" cy="0"/>
        </a:xfrm>
        <a:prstGeom prst="line">
          <a:avLst/>
        </a:prstGeom>
        <a:noFill/>
        <a:ln w="9525">
          <a:solidFill>
            <a:srgbClr val="000000"/>
          </a:solidFill>
          <a:round/>
          <a:headEnd/>
          <a:tailEnd/>
        </a:ln>
      </xdr:spPr>
    </xdr:sp>
    <xdr:clientData/>
  </xdr:twoCellAnchor>
  <xdr:twoCellAnchor>
    <xdr:from>
      <xdr:col>17</xdr:col>
      <xdr:colOff>0</xdr:colOff>
      <xdr:row>49</xdr:row>
      <xdr:rowOff>83820</xdr:rowOff>
    </xdr:from>
    <xdr:to>
      <xdr:col>17</xdr:col>
      <xdr:colOff>0</xdr:colOff>
      <xdr:row>63</xdr:row>
      <xdr:rowOff>0</xdr:rowOff>
    </xdr:to>
    <xdr:sp macro="" textlink="">
      <xdr:nvSpPr>
        <xdr:cNvPr id="2386" name="Line 956"/>
        <xdr:cNvSpPr>
          <a:spLocks noChangeShapeType="1"/>
        </xdr:cNvSpPr>
      </xdr:nvSpPr>
      <xdr:spPr bwMode="auto">
        <a:xfrm>
          <a:off x="9060180" y="4191000"/>
          <a:ext cx="0" cy="1089660"/>
        </a:xfrm>
        <a:prstGeom prst="line">
          <a:avLst/>
        </a:prstGeom>
        <a:noFill/>
        <a:ln w="9525">
          <a:solidFill>
            <a:srgbClr val="000000"/>
          </a:solidFill>
          <a:round/>
          <a:headEnd/>
          <a:tailEnd/>
        </a:ln>
      </xdr:spPr>
    </xdr:sp>
    <xdr:clientData/>
  </xdr:twoCellAnchor>
  <xdr:twoCellAnchor>
    <xdr:from>
      <xdr:col>17</xdr:col>
      <xdr:colOff>0</xdr:colOff>
      <xdr:row>67</xdr:row>
      <xdr:rowOff>83820</xdr:rowOff>
    </xdr:from>
    <xdr:to>
      <xdr:col>17</xdr:col>
      <xdr:colOff>0</xdr:colOff>
      <xdr:row>81</xdr:row>
      <xdr:rowOff>0</xdr:rowOff>
    </xdr:to>
    <xdr:sp macro="" textlink="">
      <xdr:nvSpPr>
        <xdr:cNvPr id="2387" name="Line 957"/>
        <xdr:cNvSpPr>
          <a:spLocks noChangeShapeType="1"/>
        </xdr:cNvSpPr>
      </xdr:nvSpPr>
      <xdr:spPr bwMode="auto">
        <a:xfrm>
          <a:off x="9060180" y="5699760"/>
          <a:ext cx="0" cy="1089660"/>
        </a:xfrm>
        <a:prstGeom prst="line">
          <a:avLst/>
        </a:prstGeom>
        <a:noFill/>
        <a:ln w="9525">
          <a:solidFill>
            <a:srgbClr val="000000"/>
          </a:solidFill>
          <a:round/>
          <a:headEnd/>
          <a:tailEnd/>
        </a:ln>
      </xdr:spPr>
    </xdr:sp>
    <xdr:clientData/>
  </xdr:twoCellAnchor>
  <xdr:twoCellAnchor>
    <xdr:from>
      <xdr:col>18</xdr:col>
      <xdr:colOff>106680</xdr:colOff>
      <xdr:row>32</xdr:row>
      <xdr:rowOff>45720</xdr:rowOff>
    </xdr:from>
    <xdr:to>
      <xdr:col>18</xdr:col>
      <xdr:colOff>449580</xdr:colOff>
      <xdr:row>98</xdr:row>
      <xdr:rowOff>45720</xdr:rowOff>
    </xdr:to>
    <xdr:sp macro="" textlink="">
      <xdr:nvSpPr>
        <xdr:cNvPr id="2388" name="Freeform 958"/>
        <xdr:cNvSpPr>
          <a:spLocks/>
        </xdr:cNvSpPr>
      </xdr:nvSpPr>
      <xdr:spPr bwMode="auto">
        <a:xfrm flipH="1">
          <a:off x="9624060" y="2727960"/>
          <a:ext cx="342900" cy="5532120"/>
        </a:xfrm>
        <a:custGeom>
          <a:avLst/>
          <a:gdLst>
            <a:gd name="T0" fmla="*/ 0 w 64"/>
            <a:gd name="T1" fmla="*/ 0 h 91"/>
            <a:gd name="T2" fmla="*/ 1837193700 w 64"/>
            <a:gd name="T3" fmla="*/ 0 h 91"/>
            <a:gd name="T4" fmla="*/ 1837193700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18</xdr:col>
      <xdr:colOff>0</xdr:colOff>
      <xdr:row>82</xdr:row>
      <xdr:rowOff>45720</xdr:rowOff>
    </xdr:from>
    <xdr:to>
      <xdr:col>18</xdr:col>
      <xdr:colOff>106680</xdr:colOff>
      <xdr:row>82</xdr:row>
      <xdr:rowOff>45720</xdr:rowOff>
    </xdr:to>
    <xdr:sp macro="" textlink="">
      <xdr:nvSpPr>
        <xdr:cNvPr id="2389" name="Line 959"/>
        <xdr:cNvSpPr>
          <a:spLocks noChangeShapeType="1"/>
        </xdr:cNvSpPr>
      </xdr:nvSpPr>
      <xdr:spPr bwMode="auto">
        <a:xfrm flipH="1">
          <a:off x="9517380" y="6918960"/>
          <a:ext cx="106680" cy="0"/>
        </a:xfrm>
        <a:prstGeom prst="line">
          <a:avLst/>
        </a:prstGeom>
        <a:noFill/>
        <a:ln w="9525">
          <a:solidFill>
            <a:srgbClr val="000000"/>
          </a:solidFill>
          <a:round/>
          <a:headEnd/>
          <a:tailEnd/>
        </a:ln>
      </xdr:spPr>
    </xdr:sp>
    <xdr:clientData/>
  </xdr:twoCellAnchor>
  <xdr:twoCellAnchor>
    <xdr:from>
      <xdr:col>21</xdr:col>
      <xdr:colOff>0</xdr:colOff>
      <xdr:row>82</xdr:row>
      <xdr:rowOff>45720</xdr:rowOff>
    </xdr:from>
    <xdr:to>
      <xdr:col>21</xdr:col>
      <xdr:colOff>449580</xdr:colOff>
      <xdr:row>114</xdr:row>
      <xdr:rowOff>38100</xdr:rowOff>
    </xdr:to>
    <xdr:grpSp>
      <xdr:nvGrpSpPr>
        <xdr:cNvPr id="2390" name="Group 960"/>
        <xdr:cNvGrpSpPr>
          <a:grpSpLocks/>
        </xdr:cNvGrpSpPr>
      </xdr:nvGrpSpPr>
      <xdr:grpSpPr bwMode="auto">
        <a:xfrm flipH="1">
          <a:off x="10896600" y="7543800"/>
          <a:ext cx="449580" cy="2918460"/>
          <a:chOff x="256" y="29"/>
          <a:chExt cx="60" cy="46"/>
        </a:xfrm>
      </xdr:grpSpPr>
      <xdr:sp macro="" textlink="">
        <xdr:nvSpPr>
          <xdr:cNvPr id="2391" name="Freeform 961"/>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392" name="Line 96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21</xdr:col>
      <xdr:colOff>0</xdr:colOff>
      <xdr:row>16</xdr:row>
      <xdr:rowOff>45720</xdr:rowOff>
    </xdr:from>
    <xdr:to>
      <xdr:col>21</xdr:col>
      <xdr:colOff>449580</xdr:colOff>
      <xdr:row>48</xdr:row>
      <xdr:rowOff>38100</xdr:rowOff>
    </xdr:to>
    <xdr:grpSp>
      <xdr:nvGrpSpPr>
        <xdr:cNvPr id="2393" name="Group 963"/>
        <xdr:cNvGrpSpPr>
          <a:grpSpLocks/>
        </xdr:cNvGrpSpPr>
      </xdr:nvGrpSpPr>
      <xdr:grpSpPr bwMode="auto">
        <a:xfrm flipH="1">
          <a:off x="10896600" y="1508760"/>
          <a:ext cx="449580" cy="2918460"/>
          <a:chOff x="256" y="29"/>
          <a:chExt cx="60" cy="46"/>
        </a:xfrm>
      </xdr:grpSpPr>
      <xdr:sp macro="" textlink="">
        <xdr:nvSpPr>
          <xdr:cNvPr id="2394" name="Freeform 964"/>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395" name="Line 96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106</xdr:row>
      <xdr:rowOff>45720</xdr:rowOff>
    </xdr:from>
    <xdr:to>
      <xdr:col>24</xdr:col>
      <xdr:colOff>449580</xdr:colOff>
      <xdr:row>122</xdr:row>
      <xdr:rowOff>38100</xdr:rowOff>
    </xdr:to>
    <xdr:grpSp>
      <xdr:nvGrpSpPr>
        <xdr:cNvPr id="2396" name="Group 966"/>
        <xdr:cNvGrpSpPr>
          <a:grpSpLocks/>
        </xdr:cNvGrpSpPr>
      </xdr:nvGrpSpPr>
      <xdr:grpSpPr bwMode="auto">
        <a:xfrm flipH="1">
          <a:off x="12268200" y="9738360"/>
          <a:ext cx="449580" cy="1455420"/>
          <a:chOff x="256" y="29"/>
          <a:chExt cx="60" cy="46"/>
        </a:xfrm>
      </xdr:grpSpPr>
      <xdr:sp macro="" textlink="">
        <xdr:nvSpPr>
          <xdr:cNvPr id="2397" name="Freeform 967"/>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398" name="Line 96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74</xdr:row>
      <xdr:rowOff>45720</xdr:rowOff>
    </xdr:from>
    <xdr:to>
      <xdr:col>24</xdr:col>
      <xdr:colOff>449580</xdr:colOff>
      <xdr:row>90</xdr:row>
      <xdr:rowOff>38100</xdr:rowOff>
    </xdr:to>
    <xdr:grpSp>
      <xdr:nvGrpSpPr>
        <xdr:cNvPr id="2399" name="Group 969"/>
        <xdr:cNvGrpSpPr>
          <a:grpSpLocks/>
        </xdr:cNvGrpSpPr>
      </xdr:nvGrpSpPr>
      <xdr:grpSpPr bwMode="auto">
        <a:xfrm flipH="1">
          <a:off x="12268200" y="6812280"/>
          <a:ext cx="449580" cy="1455420"/>
          <a:chOff x="256" y="29"/>
          <a:chExt cx="60" cy="46"/>
        </a:xfrm>
      </xdr:grpSpPr>
      <xdr:sp macro="" textlink="">
        <xdr:nvSpPr>
          <xdr:cNvPr id="2400" name="Freeform 970"/>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401" name="Line 97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40</xdr:row>
      <xdr:rowOff>45720</xdr:rowOff>
    </xdr:from>
    <xdr:to>
      <xdr:col>24</xdr:col>
      <xdr:colOff>449580</xdr:colOff>
      <xdr:row>56</xdr:row>
      <xdr:rowOff>38100</xdr:rowOff>
    </xdr:to>
    <xdr:grpSp>
      <xdr:nvGrpSpPr>
        <xdr:cNvPr id="2402" name="Group 972"/>
        <xdr:cNvGrpSpPr>
          <a:grpSpLocks/>
        </xdr:cNvGrpSpPr>
      </xdr:nvGrpSpPr>
      <xdr:grpSpPr bwMode="auto">
        <a:xfrm flipH="1">
          <a:off x="12268200" y="3703320"/>
          <a:ext cx="449580" cy="1455420"/>
          <a:chOff x="256" y="29"/>
          <a:chExt cx="60" cy="46"/>
        </a:xfrm>
      </xdr:grpSpPr>
      <xdr:sp macro="" textlink="">
        <xdr:nvSpPr>
          <xdr:cNvPr id="2403" name="Freeform 973"/>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404" name="Line 97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8</xdr:row>
      <xdr:rowOff>45720</xdr:rowOff>
    </xdr:from>
    <xdr:to>
      <xdr:col>24</xdr:col>
      <xdr:colOff>449580</xdr:colOff>
      <xdr:row>24</xdr:row>
      <xdr:rowOff>38100</xdr:rowOff>
    </xdr:to>
    <xdr:grpSp>
      <xdr:nvGrpSpPr>
        <xdr:cNvPr id="2405" name="Group 975"/>
        <xdr:cNvGrpSpPr>
          <a:grpSpLocks/>
        </xdr:cNvGrpSpPr>
      </xdr:nvGrpSpPr>
      <xdr:grpSpPr bwMode="auto">
        <a:xfrm flipH="1">
          <a:off x="12268200" y="777240"/>
          <a:ext cx="449580" cy="1455420"/>
          <a:chOff x="256" y="29"/>
          <a:chExt cx="60" cy="46"/>
        </a:xfrm>
      </xdr:grpSpPr>
      <xdr:sp macro="" textlink="">
        <xdr:nvSpPr>
          <xdr:cNvPr id="2406" name="Freeform 976"/>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407" name="Line 97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118</xdr:row>
      <xdr:rowOff>60960</xdr:rowOff>
    </xdr:from>
    <xdr:to>
      <xdr:col>27</xdr:col>
      <xdr:colOff>449580</xdr:colOff>
      <xdr:row>126</xdr:row>
      <xdr:rowOff>38100</xdr:rowOff>
    </xdr:to>
    <xdr:grpSp>
      <xdr:nvGrpSpPr>
        <xdr:cNvPr id="2408" name="Group 978"/>
        <xdr:cNvGrpSpPr>
          <a:grpSpLocks/>
        </xdr:cNvGrpSpPr>
      </xdr:nvGrpSpPr>
      <xdr:grpSpPr bwMode="auto">
        <a:xfrm flipH="1">
          <a:off x="13639800" y="10850880"/>
          <a:ext cx="449580" cy="708660"/>
          <a:chOff x="256" y="29"/>
          <a:chExt cx="60" cy="46"/>
        </a:xfrm>
      </xdr:grpSpPr>
      <xdr:sp macro="" textlink="">
        <xdr:nvSpPr>
          <xdr:cNvPr id="2409" name="Freeform 979"/>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410" name="Line 98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102</xdr:row>
      <xdr:rowOff>60960</xdr:rowOff>
    </xdr:from>
    <xdr:to>
      <xdr:col>27</xdr:col>
      <xdr:colOff>449580</xdr:colOff>
      <xdr:row>110</xdr:row>
      <xdr:rowOff>38100</xdr:rowOff>
    </xdr:to>
    <xdr:grpSp>
      <xdr:nvGrpSpPr>
        <xdr:cNvPr id="2411" name="Group 981"/>
        <xdr:cNvGrpSpPr>
          <a:grpSpLocks/>
        </xdr:cNvGrpSpPr>
      </xdr:nvGrpSpPr>
      <xdr:grpSpPr bwMode="auto">
        <a:xfrm flipH="1">
          <a:off x="13639800" y="9387840"/>
          <a:ext cx="449580" cy="708660"/>
          <a:chOff x="256" y="29"/>
          <a:chExt cx="60" cy="46"/>
        </a:xfrm>
      </xdr:grpSpPr>
      <xdr:sp macro="" textlink="">
        <xdr:nvSpPr>
          <xdr:cNvPr id="2412" name="Freeform 982"/>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413" name="Line 98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86</xdr:row>
      <xdr:rowOff>60960</xdr:rowOff>
    </xdr:from>
    <xdr:to>
      <xdr:col>27</xdr:col>
      <xdr:colOff>449580</xdr:colOff>
      <xdr:row>94</xdr:row>
      <xdr:rowOff>38100</xdr:rowOff>
    </xdr:to>
    <xdr:grpSp>
      <xdr:nvGrpSpPr>
        <xdr:cNvPr id="2414" name="Group 984"/>
        <xdr:cNvGrpSpPr>
          <a:grpSpLocks/>
        </xdr:cNvGrpSpPr>
      </xdr:nvGrpSpPr>
      <xdr:grpSpPr bwMode="auto">
        <a:xfrm flipH="1">
          <a:off x="13639800" y="7924800"/>
          <a:ext cx="449580" cy="708660"/>
          <a:chOff x="256" y="29"/>
          <a:chExt cx="60" cy="46"/>
        </a:xfrm>
      </xdr:grpSpPr>
      <xdr:sp macro="" textlink="">
        <xdr:nvSpPr>
          <xdr:cNvPr id="2415" name="Freeform 985"/>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416" name="Line 98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70</xdr:row>
      <xdr:rowOff>60960</xdr:rowOff>
    </xdr:from>
    <xdr:to>
      <xdr:col>27</xdr:col>
      <xdr:colOff>449580</xdr:colOff>
      <xdr:row>78</xdr:row>
      <xdr:rowOff>38100</xdr:rowOff>
    </xdr:to>
    <xdr:grpSp>
      <xdr:nvGrpSpPr>
        <xdr:cNvPr id="2417" name="Group 987"/>
        <xdr:cNvGrpSpPr>
          <a:grpSpLocks/>
        </xdr:cNvGrpSpPr>
      </xdr:nvGrpSpPr>
      <xdr:grpSpPr bwMode="auto">
        <a:xfrm flipH="1">
          <a:off x="13639800" y="6461760"/>
          <a:ext cx="449580" cy="708660"/>
          <a:chOff x="256" y="29"/>
          <a:chExt cx="60" cy="46"/>
        </a:xfrm>
      </xdr:grpSpPr>
      <xdr:sp macro="" textlink="">
        <xdr:nvSpPr>
          <xdr:cNvPr id="2418" name="Freeform 988"/>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419" name="Line 98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52</xdr:row>
      <xdr:rowOff>60960</xdr:rowOff>
    </xdr:from>
    <xdr:to>
      <xdr:col>27</xdr:col>
      <xdr:colOff>449580</xdr:colOff>
      <xdr:row>60</xdr:row>
      <xdr:rowOff>38100</xdr:rowOff>
    </xdr:to>
    <xdr:grpSp>
      <xdr:nvGrpSpPr>
        <xdr:cNvPr id="2420" name="Group 990"/>
        <xdr:cNvGrpSpPr>
          <a:grpSpLocks/>
        </xdr:cNvGrpSpPr>
      </xdr:nvGrpSpPr>
      <xdr:grpSpPr bwMode="auto">
        <a:xfrm flipH="1">
          <a:off x="13639800" y="4815840"/>
          <a:ext cx="449580" cy="708660"/>
          <a:chOff x="256" y="29"/>
          <a:chExt cx="60" cy="46"/>
        </a:xfrm>
      </xdr:grpSpPr>
      <xdr:sp macro="" textlink="">
        <xdr:nvSpPr>
          <xdr:cNvPr id="2421" name="Freeform 991"/>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422" name="Line 99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36</xdr:row>
      <xdr:rowOff>60960</xdr:rowOff>
    </xdr:from>
    <xdr:to>
      <xdr:col>27</xdr:col>
      <xdr:colOff>449580</xdr:colOff>
      <xdr:row>44</xdr:row>
      <xdr:rowOff>38100</xdr:rowOff>
    </xdr:to>
    <xdr:grpSp>
      <xdr:nvGrpSpPr>
        <xdr:cNvPr id="2423" name="Group 993"/>
        <xdr:cNvGrpSpPr>
          <a:grpSpLocks/>
        </xdr:cNvGrpSpPr>
      </xdr:nvGrpSpPr>
      <xdr:grpSpPr bwMode="auto">
        <a:xfrm flipH="1">
          <a:off x="13639800" y="3352800"/>
          <a:ext cx="449580" cy="708660"/>
          <a:chOff x="256" y="29"/>
          <a:chExt cx="60" cy="46"/>
        </a:xfrm>
      </xdr:grpSpPr>
      <xdr:sp macro="" textlink="">
        <xdr:nvSpPr>
          <xdr:cNvPr id="2424" name="Freeform 994"/>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425" name="Line 99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20</xdr:row>
      <xdr:rowOff>60960</xdr:rowOff>
    </xdr:from>
    <xdr:to>
      <xdr:col>27</xdr:col>
      <xdr:colOff>449580</xdr:colOff>
      <xdr:row>28</xdr:row>
      <xdr:rowOff>38100</xdr:rowOff>
    </xdr:to>
    <xdr:grpSp>
      <xdr:nvGrpSpPr>
        <xdr:cNvPr id="2426" name="Group 996"/>
        <xdr:cNvGrpSpPr>
          <a:grpSpLocks/>
        </xdr:cNvGrpSpPr>
      </xdr:nvGrpSpPr>
      <xdr:grpSpPr bwMode="auto">
        <a:xfrm flipH="1">
          <a:off x="13639800" y="1889760"/>
          <a:ext cx="449580" cy="708660"/>
          <a:chOff x="256" y="29"/>
          <a:chExt cx="60" cy="46"/>
        </a:xfrm>
      </xdr:grpSpPr>
      <xdr:sp macro="" textlink="">
        <xdr:nvSpPr>
          <xdr:cNvPr id="2427" name="Freeform 997"/>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428" name="Line 99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4</xdr:row>
      <xdr:rowOff>60960</xdr:rowOff>
    </xdr:from>
    <xdr:to>
      <xdr:col>27</xdr:col>
      <xdr:colOff>449580</xdr:colOff>
      <xdr:row>12</xdr:row>
      <xdr:rowOff>38100</xdr:rowOff>
    </xdr:to>
    <xdr:grpSp>
      <xdr:nvGrpSpPr>
        <xdr:cNvPr id="2429" name="Group 999"/>
        <xdr:cNvGrpSpPr>
          <a:grpSpLocks/>
        </xdr:cNvGrpSpPr>
      </xdr:nvGrpSpPr>
      <xdr:grpSpPr bwMode="auto">
        <a:xfrm flipH="1">
          <a:off x="13639800" y="426720"/>
          <a:ext cx="449580" cy="708660"/>
          <a:chOff x="256" y="29"/>
          <a:chExt cx="60" cy="46"/>
        </a:xfrm>
      </xdr:grpSpPr>
      <xdr:sp macro="" textlink="">
        <xdr:nvSpPr>
          <xdr:cNvPr id="2430" name="Freeform 1000"/>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431" name="Line 100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70</xdr:row>
      <xdr:rowOff>60960</xdr:rowOff>
    </xdr:from>
    <xdr:to>
      <xdr:col>27</xdr:col>
      <xdr:colOff>449580</xdr:colOff>
      <xdr:row>78</xdr:row>
      <xdr:rowOff>38100</xdr:rowOff>
    </xdr:to>
    <xdr:grpSp>
      <xdr:nvGrpSpPr>
        <xdr:cNvPr id="2432" name="Group 1002"/>
        <xdr:cNvGrpSpPr>
          <a:grpSpLocks/>
        </xdr:cNvGrpSpPr>
      </xdr:nvGrpSpPr>
      <xdr:grpSpPr bwMode="auto">
        <a:xfrm flipH="1">
          <a:off x="13639800" y="6461760"/>
          <a:ext cx="449580" cy="708660"/>
          <a:chOff x="256" y="29"/>
          <a:chExt cx="60" cy="46"/>
        </a:xfrm>
      </xdr:grpSpPr>
      <xdr:sp macro="" textlink="">
        <xdr:nvSpPr>
          <xdr:cNvPr id="2433" name="Freeform 1003"/>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434" name="Line 100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52</xdr:row>
      <xdr:rowOff>60960</xdr:rowOff>
    </xdr:from>
    <xdr:to>
      <xdr:col>27</xdr:col>
      <xdr:colOff>449580</xdr:colOff>
      <xdr:row>60</xdr:row>
      <xdr:rowOff>38100</xdr:rowOff>
    </xdr:to>
    <xdr:grpSp>
      <xdr:nvGrpSpPr>
        <xdr:cNvPr id="2435" name="Group 1005"/>
        <xdr:cNvGrpSpPr>
          <a:grpSpLocks/>
        </xdr:cNvGrpSpPr>
      </xdr:nvGrpSpPr>
      <xdr:grpSpPr bwMode="auto">
        <a:xfrm flipH="1">
          <a:off x="13639800" y="4815840"/>
          <a:ext cx="449580" cy="708660"/>
          <a:chOff x="256" y="29"/>
          <a:chExt cx="60" cy="46"/>
        </a:xfrm>
      </xdr:grpSpPr>
      <xdr:sp macro="" textlink="">
        <xdr:nvSpPr>
          <xdr:cNvPr id="2436" name="Freeform 1006"/>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437" name="Line 100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52</xdr:row>
      <xdr:rowOff>60960</xdr:rowOff>
    </xdr:from>
    <xdr:to>
      <xdr:col>27</xdr:col>
      <xdr:colOff>449580</xdr:colOff>
      <xdr:row>60</xdr:row>
      <xdr:rowOff>38100</xdr:rowOff>
    </xdr:to>
    <xdr:grpSp>
      <xdr:nvGrpSpPr>
        <xdr:cNvPr id="2438" name="Group 1008"/>
        <xdr:cNvGrpSpPr>
          <a:grpSpLocks/>
        </xdr:cNvGrpSpPr>
      </xdr:nvGrpSpPr>
      <xdr:grpSpPr bwMode="auto">
        <a:xfrm flipH="1">
          <a:off x="13639800" y="4815840"/>
          <a:ext cx="449580" cy="708660"/>
          <a:chOff x="256" y="29"/>
          <a:chExt cx="60" cy="46"/>
        </a:xfrm>
      </xdr:grpSpPr>
      <xdr:sp macro="" textlink="">
        <xdr:nvSpPr>
          <xdr:cNvPr id="2439" name="Freeform 1009"/>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440" name="Line 101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36</xdr:row>
      <xdr:rowOff>60960</xdr:rowOff>
    </xdr:from>
    <xdr:to>
      <xdr:col>27</xdr:col>
      <xdr:colOff>449580</xdr:colOff>
      <xdr:row>44</xdr:row>
      <xdr:rowOff>38100</xdr:rowOff>
    </xdr:to>
    <xdr:grpSp>
      <xdr:nvGrpSpPr>
        <xdr:cNvPr id="2441" name="Group 1011"/>
        <xdr:cNvGrpSpPr>
          <a:grpSpLocks/>
        </xdr:cNvGrpSpPr>
      </xdr:nvGrpSpPr>
      <xdr:grpSpPr bwMode="auto">
        <a:xfrm flipH="1">
          <a:off x="13639800" y="3352800"/>
          <a:ext cx="449580" cy="708660"/>
          <a:chOff x="256" y="29"/>
          <a:chExt cx="60" cy="46"/>
        </a:xfrm>
      </xdr:grpSpPr>
      <xdr:sp macro="" textlink="">
        <xdr:nvSpPr>
          <xdr:cNvPr id="2442" name="Freeform 1012"/>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443" name="Line 101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36</xdr:row>
      <xdr:rowOff>60960</xdr:rowOff>
    </xdr:from>
    <xdr:to>
      <xdr:col>27</xdr:col>
      <xdr:colOff>449580</xdr:colOff>
      <xdr:row>44</xdr:row>
      <xdr:rowOff>38100</xdr:rowOff>
    </xdr:to>
    <xdr:grpSp>
      <xdr:nvGrpSpPr>
        <xdr:cNvPr id="2444" name="Group 1014"/>
        <xdr:cNvGrpSpPr>
          <a:grpSpLocks/>
        </xdr:cNvGrpSpPr>
      </xdr:nvGrpSpPr>
      <xdr:grpSpPr bwMode="auto">
        <a:xfrm flipH="1">
          <a:off x="13639800" y="3352800"/>
          <a:ext cx="449580" cy="708660"/>
          <a:chOff x="256" y="29"/>
          <a:chExt cx="60" cy="46"/>
        </a:xfrm>
      </xdr:grpSpPr>
      <xdr:sp macro="" textlink="">
        <xdr:nvSpPr>
          <xdr:cNvPr id="2445" name="Freeform 1015"/>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446" name="Line 101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20</xdr:row>
      <xdr:rowOff>60960</xdr:rowOff>
    </xdr:from>
    <xdr:to>
      <xdr:col>27</xdr:col>
      <xdr:colOff>449580</xdr:colOff>
      <xdr:row>28</xdr:row>
      <xdr:rowOff>38100</xdr:rowOff>
    </xdr:to>
    <xdr:grpSp>
      <xdr:nvGrpSpPr>
        <xdr:cNvPr id="2447" name="Group 1017"/>
        <xdr:cNvGrpSpPr>
          <a:grpSpLocks/>
        </xdr:cNvGrpSpPr>
      </xdr:nvGrpSpPr>
      <xdr:grpSpPr bwMode="auto">
        <a:xfrm flipH="1">
          <a:off x="13639800" y="1889760"/>
          <a:ext cx="449580" cy="708660"/>
          <a:chOff x="256" y="29"/>
          <a:chExt cx="60" cy="46"/>
        </a:xfrm>
      </xdr:grpSpPr>
      <xdr:sp macro="" textlink="">
        <xdr:nvSpPr>
          <xdr:cNvPr id="2448" name="Freeform 1018"/>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449" name="Line 101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20</xdr:row>
      <xdr:rowOff>60960</xdr:rowOff>
    </xdr:from>
    <xdr:to>
      <xdr:col>27</xdr:col>
      <xdr:colOff>449580</xdr:colOff>
      <xdr:row>28</xdr:row>
      <xdr:rowOff>38100</xdr:rowOff>
    </xdr:to>
    <xdr:grpSp>
      <xdr:nvGrpSpPr>
        <xdr:cNvPr id="2450" name="Group 1020"/>
        <xdr:cNvGrpSpPr>
          <a:grpSpLocks/>
        </xdr:cNvGrpSpPr>
      </xdr:nvGrpSpPr>
      <xdr:grpSpPr bwMode="auto">
        <a:xfrm flipH="1">
          <a:off x="13639800" y="1889760"/>
          <a:ext cx="449580" cy="708660"/>
          <a:chOff x="256" y="29"/>
          <a:chExt cx="60" cy="46"/>
        </a:xfrm>
      </xdr:grpSpPr>
      <xdr:sp macro="" textlink="">
        <xdr:nvSpPr>
          <xdr:cNvPr id="2451" name="Freeform 1021"/>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452" name="Line 102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4</xdr:row>
      <xdr:rowOff>60960</xdr:rowOff>
    </xdr:from>
    <xdr:to>
      <xdr:col>6</xdr:col>
      <xdr:colOff>449580</xdr:colOff>
      <xdr:row>12</xdr:row>
      <xdr:rowOff>38100</xdr:rowOff>
    </xdr:to>
    <xdr:grpSp>
      <xdr:nvGrpSpPr>
        <xdr:cNvPr id="2453" name="Group 1023"/>
        <xdr:cNvGrpSpPr>
          <a:grpSpLocks/>
        </xdr:cNvGrpSpPr>
      </xdr:nvGrpSpPr>
      <xdr:grpSpPr bwMode="auto">
        <a:xfrm>
          <a:off x="4038600" y="426720"/>
          <a:ext cx="449580" cy="708660"/>
          <a:chOff x="256" y="29"/>
          <a:chExt cx="60" cy="46"/>
        </a:xfrm>
      </xdr:grpSpPr>
      <xdr:sp macro="" textlink="">
        <xdr:nvSpPr>
          <xdr:cNvPr id="2454" name="Freeform 1024"/>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455" name="Line 102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20</xdr:row>
      <xdr:rowOff>60960</xdr:rowOff>
    </xdr:from>
    <xdr:to>
      <xdr:col>6</xdr:col>
      <xdr:colOff>449580</xdr:colOff>
      <xdr:row>28</xdr:row>
      <xdr:rowOff>38100</xdr:rowOff>
    </xdr:to>
    <xdr:grpSp>
      <xdr:nvGrpSpPr>
        <xdr:cNvPr id="2456" name="Group 1026"/>
        <xdr:cNvGrpSpPr>
          <a:grpSpLocks/>
        </xdr:cNvGrpSpPr>
      </xdr:nvGrpSpPr>
      <xdr:grpSpPr bwMode="auto">
        <a:xfrm>
          <a:off x="4038600" y="1889760"/>
          <a:ext cx="449580" cy="708660"/>
          <a:chOff x="256" y="29"/>
          <a:chExt cx="60" cy="46"/>
        </a:xfrm>
      </xdr:grpSpPr>
      <xdr:sp macro="" textlink="">
        <xdr:nvSpPr>
          <xdr:cNvPr id="2457" name="Freeform 1027"/>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458" name="Line 102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36</xdr:row>
      <xdr:rowOff>60960</xdr:rowOff>
    </xdr:from>
    <xdr:to>
      <xdr:col>6</xdr:col>
      <xdr:colOff>449580</xdr:colOff>
      <xdr:row>44</xdr:row>
      <xdr:rowOff>38100</xdr:rowOff>
    </xdr:to>
    <xdr:grpSp>
      <xdr:nvGrpSpPr>
        <xdr:cNvPr id="2459" name="Group 1029"/>
        <xdr:cNvGrpSpPr>
          <a:grpSpLocks/>
        </xdr:cNvGrpSpPr>
      </xdr:nvGrpSpPr>
      <xdr:grpSpPr bwMode="auto">
        <a:xfrm>
          <a:off x="4038600" y="3352800"/>
          <a:ext cx="449580" cy="708660"/>
          <a:chOff x="256" y="29"/>
          <a:chExt cx="60" cy="46"/>
        </a:xfrm>
      </xdr:grpSpPr>
      <xdr:sp macro="" textlink="">
        <xdr:nvSpPr>
          <xdr:cNvPr id="2460" name="Freeform 1030"/>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461" name="Line 103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52</xdr:row>
      <xdr:rowOff>60960</xdr:rowOff>
    </xdr:from>
    <xdr:to>
      <xdr:col>6</xdr:col>
      <xdr:colOff>449580</xdr:colOff>
      <xdr:row>60</xdr:row>
      <xdr:rowOff>38100</xdr:rowOff>
    </xdr:to>
    <xdr:grpSp>
      <xdr:nvGrpSpPr>
        <xdr:cNvPr id="2462" name="Group 1032"/>
        <xdr:cNvGrpSpPr>
          <a:grpSpLocks/>
        </xdr:cNvGrpSpPr>
      </xdr:nvGrpSpPr>
      <xdr:grpSpPr bwMode="auto">
        <a:xfrm>
          <a:off x="4038600" y="4815840"/>
          <a:ext cx="449580" cy="708660"/>
          <a:chOff x="256" y="29"/>
          <a:chExt cx="60" cy="46"/>
        </a:xfrm>
      </xdr:grpSpPr>
      <xdr:sp macro="" textlink="">
        <xdr:nvSpPr>
          <xdr:cNvPr id="2463" name="Freeform 1033"/>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464" name="Line 103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8</xdr:row>
      <xdr:rowOff>45720</xdr:rowOff>
    </xdr:from>
    <xdr:to>
      <xdr:col>9</xdr:col>
      <xdr:colOff>449580</xdr:colOff>
      <xdr:row>24</xdr:row>
      <xdr:rowOff>38100</xdr:rowOff>
    </xdr:to>
    <xdr:grpSp>
      <xdr:nvGrpSpPr>
        <xdr:cNvPr id="2465" name="Group 1035"/>
        <xdr:cNvGrpSpPr>
          <a:grpSpLocks/>
        </xdr:cNvGrpSpPr>
      </xdr:nvGrpSpPr>
      <xdr:grpSpPr bwMode="auto">
        <a:xfrm>
          <a:off x="5410200" y="777240"/>
          <a:ext cx="449580" cy="1455420"/>
          <a:chOff x="256" y="29"/>
          <a:chExt cx="60" cy="46"/>
        </a:xfrm>
      </xdr:grpSpPr>
      <xdr:sp macro="" textlink="">
        <xdr:nvSpPr>
          <xdr:cNvPr id="2466" name="Freeform 1036"/>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467" name="Line 103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40</xdr:row>
      <xdr:rowOff>45720</xdr:rowOff>
    </xdr:from>
    <xdr:to>
      <xdr:col>9</xdr:col>
      <xdr:colOff>449580</xdr:colOff>
      <xdr:row>56</xdr:row>
      <xdr:rowOff>38100</xdr:rowOff>
    </xdr:to>
    <xdr:grpSp>
      <xdr:nvGrpSpPr>
        <xdr:cNvPr id="2468" name="Group 1038"/>
        <xdr:cNvGrpSpPr>
          <a:grpSpLocks/>
        </xdr:cNvGrpSpPr>
      </xdr:nvGrpSpPr>
      <xdr:grpSpPr bwMode="auto">
        <a:xfrm>
          <a:off x="5410200" y="3703320"/>
          <a:ext cx="449580" cy="1455420"/>
          <a:chOff x="256" y="29"/>
          <a:chExt cx="60" cy="46"/>
        </a:xfrm>
      </xdr:grpSpPr>
      <xdr:sp macro="" textlink="">
        <xdr:nvSpPr>
          <xdr:cNvPr id="2469" name="Freeform 1039"/>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470" name="Line 104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16</xdr:row>
      <xdr:rowOff>45720</xdr:rowOff>
    </xdr:from>
    <xdr:to>
      <xdr:col>12</xdr:col>
      <xdr:colOff>449580</xdr:colOff>
      <xdr:row>48</xdr:row>
      <xdr:rowOff>38100</xdr:rowOff>
    </xdr:to>
    <xdr:grpSp>
      <xdr:nvGrpSpPr>
        <xdr:cNvPr id="2471" name="Group 1041"/>
        <xdr:cNvGrpSpPr>
          <a:grpSpLocks/>
        </xdr:cNvGrpSpPr>
      </xdr:nvGrpSpPr>
      <xdr:grpSpPr bwMode="auto">
        <a:xfrm>
          <a:off x="6781800" y="1508760"/>
          <a:ext cx="449580" cy="2918460"/>
          <a:chOff x="256" y="29"/>
          <a:chExt cx="60" cy="46"/>
        </a:xfrm>
      </xdr:grpSpPr>
      <xdr:sp macro="" textlink="">
        <xdr:nvSpPr>
          <xdr:cNvPr id="2472" name="Freeform 1042"/>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473" name="Line 104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70</xdr:row>
      <xdr:rowOff>60960</xdr:rowOff>
    </xdr:from>
    <xdr:to>
      <xdr:col>6</xdr:col>
      <xdr:colOff>449580</xdr:colOff>
      <xdr:row>78</xdr:row>
      <xdr:rowOff>38100</xdr:rowOff>
    </xdr:to>
    <xdr:grpSp>
      <xdr:nvGrpSpPr>
        <xdr:cNvPr id="2474" name="Group 1044"/>
        <xdr:cNvGrpSpPr>
          <a:grpSpLocks/>
        </xdr:cNvGrpSpPr>
      </xdr:nvGrpSpPr>
      <xdr:grpSpPr bwMode="auto">
        <a:xfrm>
          <a:off x="4038600" y="6461760"/>
          <a:ext cx="449580" cy="708660"/>
          <a:chOff x="256" y="29"/>
          <a:chExt cx="60" cy="46"/>
        </a:xfrm>
      </xdr:grpSpPr>
      <xdr:sp macro="" textlink="">
        <xdr:nvSpPr>
          <xdr:cNvPr id="2475" name="Freeform 1045"/>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476" name="Line 104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86</xdr:row>
      <xdr:rowOff>60960</xdr:rowOff>
    </xdr:from>
    <xdr:to>
      <xdr:col>6</xdr:col>
      <xdr:colOff>449580</xdr:colOff>
      <xdr:row>94</xdr:row>
      <xdr:rowOff>38100</xdr:rowOff>
    </xdr:to>
    <xdr:grpSp>
      <xdr:nvGrpSpPr>
        <xdr:cNvPr id="2477" name="Group 1047"/>
        <xdr:cNvGrpSpPr>
          <a:grpSpLocks/>
        </xdr:cNvGrpSpPr>
      </xdr:nvGrpSpPr>
      <xdr:grpSpPr bwMode="auto">
        <a:xfrm>
          <a:off x="4038600" y="7924800"/>
          <a:ext cx="449580" cy="708660"/>
          <a:chOff x="256" y="29"/>
          <a:chExt cx="60" cy="46"/>
        </a:xfrm>
      </xdr:grpSpPr>
      <xdr:sp macro="" textlink="">
        <xdr:nvSpPr>
          <xdr:cNvPr id="2478" name="Freeform 1048"/>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479" name="Line 104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102</xdr:row>
      <xdr:rowOff>60960</xdr:rowOff>
    </xdr:from>
    <xdr:to>
      <xdr:col>6</xdr:col>
      <xdr:colOff>449580</xdr:colOff>
      <xdr:row>110</xdr:row>
      <xdr:rowOff>38100</xdr:rowOff>
    </xdr:to>
    <xdr:grpSp>
      <xdr:nvGrpSpPr>
        <xdr:cNvPr id="2480" name="Group 1050"/>
        <xdr:cNvGrpSpPr>
          <a:grpSpLocks/>
        </xdr:cNvGrpSpPr>
      </xdr:nvGrpSpPr>
      <xdr:grpSpPr bwMode="auto">
        <a:xfrm>
          <a:off x="4038600" y="9387840"/>
          <a:ext cx="449580" cy="708660"/>
          <a:chOff x="256" y="29"/>
          <a:chExt cx="60" cy="46"/>
        </a:xfrm>
      </xdr:grpSpPr>
      <xdr:sp macro="" textlink="">
        <xdr:nvSpPr>
          <xdr:cNvPr id="2481" name="Freeform 1051"/>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482" name="Line 105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118</xdr:row>
      <xdr:rowOff>60960</xdr:rowOff>
    </xdr:from>
    <xdr:to>
      <xdr:col>6</xdr:col>
      <xdr:colOff>449580</xdr:colOff>
      <xdr:row>126</xdr:row>
      <xdr:rowOff>38100</xdr:rowOff>
    </xdr:to>
    <xdr:grpSp>
      <xdr:nvGrpSpPr>
        <xdr:cNvPr id="2483" name="Group 1053"/>
        <xdr:cNvGrpSpPr>
          <a:grpSpLocks/>
        </xdr:cNvGrpSpPr>
      </xdr:nvGrpSpPr>
      <xdr:grpSpPr bwMode="auto">
        <a:xfrm>
          <a:off x="4038600" y="10850880"/>
          <a:ext cx="449580" cy="708660"/>
          <a:chOff x="256" y="29"/>
          <a:chExt cx="60" cy="46"/>
        </a:xfrm>
      </xdr:grpSpPr>
      <xdr:sp macro="" textlink="">
        <xdr:nvSpPr>
          <xdr:cNvPr id="2484" name="Freeform 1054"/>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485" name="Line 105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74</xdr:row>
      <xdr:rowOff>45720</xdr:rowOff>
    </xdr:from>
    <xdr:to>
      <xdr:col>9</xdr:col>
      <xdr:colOff>449580</xdr:colOff>
      <xdr:row>90</xdr:row>
      <xdr:rowOff>38100</xdr:rowOff>
    </xdr:to>
    <xdr:grpSp>
      <xdr:nvGrpSpPr>
        <xdr:cNvPr id="2486" name="Group 1056"/>
        <xdr:cNvGrpSpPr>
          <a:grpSpLocks/>
        </xdr:cNvGrpSpPr>
      </xdr:nvGrpSpPr>
      <xdr:grpSpPr bwMode="auto">
        <a:xfrm>
          <a:off x="5410200" y="6812280"/>
          <a:ext cx="449580" cy="1455420"/>
          <a:chOff x="256" y="29"/>
          <a:chExt cx="60" cy="46"/>
        </a:xfrm>
      </xdr:grpSpPr>
      <xdr:sp macro="" textlink="">
        <xdr:nvSpPr>
          <xdr:cNvPr id="2487" name="Freeform 1057"/>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488" name="Line 105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106</xdr:row>
      <xdr:rowOff>45720</xdr:rowOff>
    </xdr:from>
    <xdr:to>
      <xdr:col>9</xdr:col>
      <xdr:colOff>449580</xdr:colOff>
      <xdr:row>122</xdr:row>
      <xdr:rowOff>38100</xdr:rowOff>
    </xdr:to>
    <xdr:grpSp>
      <xdr:nvGrpSpPr>
        <xdr:cNvPr id="2489" name="Group 1059"/>
        <xdr:cNvGrpSpPr>
          <a:grpSpLocks/>
        </xdr:cNvGrpSpPr>
      </xdr:nvGrpSpPr>
      <xdr:grpSpPr bwMode="auto">
        <a:xfrm>
          <a:off x="5410200" y="9738360"/>
          <a:ext cx="449580" cy="1455420"/>
          <a:chOff x="256" y="29"/>
          <a:chExt cx="60" cy="46"/>
        </a:xfrm>
      </xdr:grpSpPr>
      <xdr:sp macro="" textlink="">
        <xdr:nvSpPr>
          <xdr:cNvPr id="2490" name="Freeform 1060"/>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491" name="Line 106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82</xdr:row>
      <xdr:rowOff>45720</xdr:rowOff>
    </xdr:from>
    <xdr:to>
      <xdr:col>12</xdr:col>
      <xdr:colOff>449580</xdr:colOff>
      <xdr:row>114</xdr:row>
      <xdr:rowOff>38100</xdr:rowOff>
    </xdr:to>
    <xdr:grpSp>
      <xdr:nvGrpSpPr>
        <xdr:cNvPr id="2492" name="Group 1062"/>
        <xdr:cNvGrpSpPr>
          <a:grpSpLocks/>
        </xdr:cNvGrpSpPr>
      </xdr:nvGrpSpPr>
      <xdr:grpSpPr bwMode="auto">
        <a:xfrm>
          <a:off x="6781800" y="7543800"/>
          <a:ext cx="449580" cy="2918460"/>
          <a:chOff x="256" y="29"/>
          <a:chExt cx="60" cy="46"/>
        </a:xfrm>
      </xdr:grpSpPr>
      <xdr:sp macro="" textlink="">
        <xdr:nvSpPr>
          <xdr:cNvPr id="2493" name="Freeform 1063"/>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494" name="Line 106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15</xdr:col>
      <xdr:colOff>0</xdr:colOff>
      <xdr:row>32</xdr:row>
      <xdr:rowOff>45720</xdr:rowOff>
    </xdr:from>
    <xdr:to>
      <xdr:col>15</xdr:col>
      <xdr:colOff>342900</xdr:colOff>
      <xdr:row>98</xdr:row>
      <xdr:rowOff>45720</xdr:rowOff>
    </xdr:to>
    <xdr:sp macro="" textlink="">
      <xdr:nvSpPr>
        <xdr:cNvPr id="2495" name="Freeform 1065"/>
        <xdr:cNvSpPr>
          <a:spLocks/>
        </xdr:cNvSpPr>
      </xdr:nvSpPr>
      <xdr:spPr bwMode="auto">
        <a:xfrm>
          <a:off x="8145780" y="2727960"/>
          <a:ext cx="342900" cy="5532120"/>
        </a:xfrm>
        <a:custGeom>
          <a:avLst/>
          <a:gdLst>
            <a:gd name="T0" fmla="*/ 0 w 64"/>
            <a:gd name="T1" fmla="*/ 0 h 91"/>
            <a:gd name="T2" fmla="*/ 1837193700 w 64"/>
            <a:gd name="T3" fmla="*/ 0 h 91"/>
            <a:gd name="T4" fmla="*/ 1837193700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15</xdr:col>
      <xdr:colOff>342900</xdr:colOff>
      <xdr:row>48</xdr:row>
      <xdr:rowOff>45720</xdr:rowOff>
    </xdr:from>
    <xdr:to>
      <xdr:col>15</xdr:col>
      <xdr:colOff>449580</xdr:colOff>
      <xdr:row>48</xdr:row>
      <xdr:rowOff>45720</xdr:rowOff>
    </xdr:to>
    <xdr:sp macro="" textlink="">
      <xdr:nvSpPr>
        <xdr:cNvPr id="2496" name="Line 1066"/>
        <xdr:cNvSpPr>
          <a:spLocks noChangeShapeType="1"/>
        </xdr:cNvSpPr>
      </xdr:nvSpPr>
      <xdr:spPr bwMode="auto">
        <a:xfrm flipH="1">
          <a:off x="8488680" y="4069080"/>
          <a:ext cx="106680" cy="0"/>
        </a:xfrm>
        <a:prstGeom prst="line">
          <a:avLst/>
        </a:prstGeom>
        <a:noFill/>
        <a:ln w="9525">
          <a:solidFill>
            <a:srgbClr val="000000"/>
          </a:solidFill>
          <a:round/>
          <a:headEnd/>
          <a:tailEnd/>
        </a:ln>
      </xdr:spPr>
    </xdr:sp>
    <xdr:clientData/>
  </xdr:twoCellAnchor>
  <xdr:twoCellAnchor>
    <xdr:from>
      <xdr:col>17</xdr:col>
      <xdr:colOff>0</xdr:colOff>
      <xdr:row>49</xdr:row>
      <xdr:rowOff>83820</xdr:rowOff>
    </xdr:from>
    <xdr:to>
      <xdr:col>17</xdr:col>
      <xdr:colOff>0</xdr:colOff>
      <xdr:row>63</xdr:row>
      <xdr:rowOff>0</xdr:rowOff>
    </xdr:to>
    <xdr:sp macro="" textlink="">
      <xdr:nvSpPr>
        <xdr:cNvPr id="2497" name="Line 1067"/>
        <xdr:cNvSpPr>
          <a:spLocks noChangeShapeType="1"/>
        </xdr:cNvSpPr>
      </xdr:nvSpPr>
      <xdr:spPr bwMode="auto">
        <a:xfrm>
          <a:off x="9060180" y="4191000"/>
          <a:ext cx="0" cy="1089660"/>
        </a:xfrm>
        <a:prstGeom prst="line">
          <a:avLst/>
        </a:prstGeom>
        <a:noFill/>
        <a:ln w="9525">
          <a:solidFill>
            <a:srgbClr val="000000"/>
          </a:solidFill>
          <a:round/>
          <a:headEnd/>
          <a:tailEnd/>
        </a:ln>
      </xdr:spPr>
    </xdr:sp>
    <xdr:clientData/>
  </xdr:twoCellAnchor>
  <xdr:twoCellAnchor>
    <xdr:from>
      <xdr:col>17</xdr:col>
      <xdr:colOff>0</xdr:colOff>
      <xdr:row>67</xdr:row>
      <xdr:rowOff>83820</xdr:rowOff>
    </xdr:from>
    <xdr:to>
      <xdr:col>17</xdr:col>
      <xdr:colOff>0</xdr:colOff>
      <xdr:row>81</xdr:row>
      <xdr:rowOff>0</xdr:rowOff>
    </xdr:to>
    <xdr:sp macro="" textlink="">
      <xdr:nvSpPr>
        <xdr:cNvPr id="2498" name="Line 1068"/>
        <xdr:cNvSpPr>
          <a:spLocks noChangeShapeType="1"/>
        </xdr:cNvSpPr>
      </xdr:nvSpPr>
      <xdr:spPr bwMode="auto">
        <a:xfrm>
          <a:off x="9060180" y="5699760"/>
          <a:ext cx="0" cy="1089660"/>
        </a:xfrm>
        <a:prstGeom prst="line">
          <a:avLst/>
        </a:prstGeom>
        <a:noFill/>
        <a:ln w="9525">
          <a:solidFill>
            <a:srgbClr val="000000"/>
          </a:solidFill>
          <a:round/>
          <a:headEnd/>
          <a:tailEnd/>
        </a:ln>
      </xdr:spPr>
    </xdr:sp>
    <xdr:clientData/>
  </xdr:twoCellAnchor>
  <xdr:twoCellAnchor>
    <xdr:from>
      <xdr:col>18</xdr:col>
      <xdr:colOff>106680</xdr:colOff>
      <xdr:row>32</xdr:row>
      <xdr:rowOff>45720</xdr:rowOff>
    </xdr:from>
    <xdr:to>
      <xdr:col>18</xdr:col>
      <xdr:colOff>449580</xdr:colOff>
      <xdr:row>98</xdr:row>
      <xdr:rowOff>45720</xdr:rowOff>
    </xdr:to>
    <xdr:sp macro="" textlink="">
      <xdr:nvSpPr>
        <xdr:cNvPr id="2499" name="Freeform 1069"/>
        <xdr:cNvSpPr>
          <a:spLocks/>
        </xdr:cNvSpPr>
      </xdr:nvSpPr>
      <xdr:spPr bwMode="auto">
        <a:xfrm flipH="1">
          <a:off x="9624060" y="2727960"/>
          <a:ext cx="342900" cy="5532120"/>
        </a:xfrm>
        <a:custGeom>
          <a:avLst/>
          <a:gdLst>
            <a:gd name="T0" fmla="*/ 0 w 64"/>
            <a:gd name="T1" fmla="*/ 0 h 91"/>
            <a:gd name="T2" fmla="*/ 1837193700 w 64"/>
            <a:gd name="T3" fmla="*/ 0 h 91"/>
            <a:gd name="T4" fmla="*/ 1837193700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18</xdr:col>
      <xdr:colOff>0</xdr:colOff>
      <xdr:row>82</xdr:row>
      <xdr:rowOff>45720</xdr:rowOff>
    </xdr:from>
    <xdr:to>
      <xdr:col>18</xdr:col>
      <xdr:colOff>106680</xdr:colOff>
      <xdr:row>82</xdr:row>
      <xdr:rowOff>45720</xdr:rowOff>
    </xdr:to>
    <xdr:sp macro="" textlink="">
      <xdr:nvSpPr>
        <xdr:cNvPr id="2500" name="Line 1070"/>
        <xdr:cNvSpPr>
          <a:spLocks noChangeShapeType="1"/>
        </xdr:cNvSpPr>
      </xdr:nvSpPr>
      <xdr:spPr bwMode="auto">
        <a:xfrm flipH="1">
          <a:off x="9517380" y="6918960"/>
          <a:ext cx="106680" cy="0"/>
        </a:xfrm>
        <a:prstGeom prst="line">
          <a:avLst/>
        </a:prstGeom>
        <a:noFill/>
        <a:ln w="9525">
          <a:solidFill>
            <a:srgbClr val="000000"/>
          </a:solidFill>
          <a:round/>
          <a:headEnd/>
          <a:tailEnd/>
        </a:ln>
      </xdr:spPr>
    </xdr:sp>
    <xdr:clientData/>
  </xdr:twoCellAnchor>
  <xdr:twoCellAnchor>
    <xdr:from>
      <xdr:col>21</xdr:col>
      <xdr:colOff>0</xdr:colOff>
      <xdr:row>82</xdr:row>
      <xdr:rowOff>45720</xdr:rowOff>
    </xdr:from>
    <xdr:to>
      <xdr:col>21</xdr:col>
      <xdr:colOff>449580</xdr:colOff>
      <xdr:row>114</xdr:row>
      <xdr:rowOff>38100</xdr:rowOff>
    </xdr:to>
    <xdr:grpSp>
      <xdr:nvGrpSpPr>
        <xdr:cNvPr id="2501" name="Group 1071"/>
        <xdr:cNvGrpSpPr>
          <a:grpSpLocks/>
        </xdr:cNvGrpSpPr>
      </xdr:nvGrpSpPr>
      <xdr:grpSpPr bwMode="auto">
        <a:xfrm flipH="1">
          <a:off x="10896600" y="7543800"/>
          <a:ext cx="449580" cy="2918460"/>
          <a:chOff x="256" y="29"/>
          <a:chExt cx="60" cy="46"/>
        </a:xfrm>
      </xdr:grpSpPr>
      <xdr:sp macro="" textlink="">
        <xdr:nvSpPr>
          <xdr:cNvPr id="2502" name="Freeform 1072"/>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503" name="Line 107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21</xdr:col>
      <xdr:colOff>0</xdr:colOff>
      <xdr:row>16</xdr:row>
      <xdr:rowOff>45720</xdr:rowOff>
    </xdr:from>
    <xdr:to>
      <xdr:col>21</xdr:col>
      <xdr:colOff>449580</xdr:colOff>
      <xdr:row>48</xdr:row>
      <xdr:rowOff>38100</xdr:rowOff>
    </xdr:to>
    <xdr:grpSp>
      <xdr:nvGrpSpPr>
        <xdr:cNvPr id="2504" name="Group 1074"/>
        <xdr:cNvGrpSpPr>
          <a:grpSpLocks/>
        </xdr:cNvGrpSpPr>
      </xdr:nvGrpSpPr>
      <xdr:grpSpPr bwMode="auto">
        <a:xfrm flipH="1">
          <a:off x="10896600" y="1508760"/>
          <a:ext cx="449580" cy="2918460"/>
          <a:chOff x="256" y="29"/>
          <a:chExt cx="60" cy="46"/>
        </a:xfrm>
      </xdr:grpSpPr>
      <xdr:sp macro="" textlink="">
        <xdr:nvSpPr>
          <xdr:cNvPr id="2505" name="Freeform 1075"/>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506" name="Line 107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106</xdr:row>
      <xdr:rowOff>45720</xdr:rowOff>
    </xdr:from>
    <xdr:to>
      <xdr:col>24</xdr:col>
      <xdr:colOff>449580</xdr:colOff>
      <xdr:row>122</xdr:row>
      <xdr:rowOff>38100</xdr:rowOff>
    </xdr:to>
    <xdr:grpSp>
      <xdr:nvGrpSpPr>
        <xdr:cNvPr id="2507" name="Group 1077"/>
        <xdr:cNvGrpSpPr>
          <a:grpSpLocks/>
        </xdr:cNvGrpSpPr>
      </xdr:nvGrpSpPr>
      <xdr:grpSpPr bwMode="auto">
        <a:xfrm flipH="1">
          <a:off x="12268200" y="9738360"/>
          <a:ext cx="449580" cy="1455420"/>
          <a:chOff x="256" y="29"/>
          <a:chExt cx="60" cy="46"/>
        </a:xfrm>
      </xdr:grpSpPr>
      <xdr:sp macro="" textlink="">
        <xdr:nvSpPr>
          <xdr:cNvPr id="2508" name="Freeform 1078"/>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509" name="Line 107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74</xdr:row>
      <xdr:rowOff>45720</xdr:rowOff>
    </xdr:from>
    <xdr:to>
      <xdr:col>24</xdr:col>
      <xdr:colOff>449580</xdr:colOff>
      <xdr:row>90</xdr:row>
      <xdr:rowOff>38100</xdr:rowOff>
    </xdr:to>
    <xdr:grpSp>
      <xdr:nvGrpSpPr>
        <xdr:cNvPr id="2510" name="Group 1080"/>
        <xdr:cNvGrpSpPr>
          <a:grpSpLocks/>
        </xdr:cNvGrpSpPr>
      </xdr:nvGrpSpPr>
      <xdr:grpSpPr bwMode="auto">
        <a:xfrm flipH="1">
          <a:off x="12268200" y="6812280"/>
          <a:ext cx="449580" cy="1455420"/>
          <a:chOff x="256" y="29"/>
          <a:chExt cx="60" cy="46"/>
        </a:xfrm>
      </xdr:grpSpPr>
      <xdr:sp macro="" textlink="">
        <xdr:nvSpPr>
          <xdr:cNvPr id="2511" name="Freeform 1081"/>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512" name="Line 108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40</xdr:row>
      <xdr:rowOff>45720</xdr:rowOff>
    </xdr:from>
    <xdr:to>
      <xdr:col>24</xdr:col>
      <xdr:colOff>449580</xdr:colOff>
      <xdr:row>56</xdr:row>
      <xdr:rowOff>38100</xdr:rowOff>
    </xdr:to>
    <xdr:grpSp>
      <xdr:nvGrpSpPr>
        <xdr:cNvPr id="2513" name="Group 1083"/>
        <xdr:cNvGrpSpPr>
          <a:grpSpLocks/>
        </xdr:cNvGrpSpPr>
      </xdr:nvGrpSpPr>
      <xdr:grpSpPr bwMode="auto">
        <a:xfrm flipH="1">
          <a:off x="12268200" y="3703320"/>
          <a:ext cx="449580" cy="1455420"/>
          <a:chOff x="256" y="29"/>
          <a:chExt cx="60" cy="46"/>
        </a:xfrm>
      </xdr:grpSpPr>
      <xdr:sp macro="" textlink="">
        <xdr:nvSpPr>
          <xdr:cNvPr id="2514" name="Freeform 1084"/>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515" name="Line 108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8</xdr:row>
      <xdr:rowOff>45720</xdr:rowOff>
    </xdr:from>
    <xdr:to>
      <xdr:col>24</xdr:col>
      <xdr:colOff>449580</xdr:colOff>
      <xdr:row>24</xdr:row>
      <xdr:rowOff>38100</xdr:rowOff>
    </xdr:to>
    <xdr:grpSp>
      <xdr:nvGrpSpPr>
        <xdr:cNvPr id="2516" name="Group 1086"/>
        <xdr:cNvGrpSpPr>
          <a:grpSpLocks/>
        </xdr:cNvGrpSpPr>
      </xdr:nvGrpSpPr>
      <xdr:grpSpPr bwMode="auto">
        <a:xfrm flipH="1">
          <a:off x="12268200" y="777240"/>
          <a:ext cx="449580" cy="1455420"/>
          <a:chOff x="256" y="29"/>
          <a:chExt cx="60" cy="46"/>
        </a:xfrm>
      </xdr:grpSpPr>
      <xdr:sp macro="" textlink="">
        <xdr:nvSpPr>
          <xdr:cNvPr id="2517" name="Freeform 1087"/>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518" name="Line 108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118</xdr:row>
      <xdr:rowOff>60960</xdr:rowOff>
    </xdr:from>
    <xdr:to>
      <xdr:col>27</xdr:col>
      <xdr:colOff>449580</xdr:colOff>
      <xdr:row>126</xdr:row>
      <xdr:rowOff>38100</xdr:rowOff>
    </xdr:to>
    <xdr:grpSp>
      <xdr:nvGrpSpPr>
        <xdr:cNvPr id="2519" name="Group 1089"/>
        <xdr:cNvGrpSpPr>
          <a:grpSpLocks/>
        </xdr:cNvGrpSpPr>
      </xdr:nvGrpSpPr>
      <xdr:grpSpPr bwMode="auto">
        <a:xfrm flipH="1">
          <a:off x="13639800" y="10850880"/>
          <a:ext cx="449580" cy="708660"/>
          <a:chOff x="256" y="29"/>
          <a:chExt cx="60" cy="46"/>
        </a:xfrm>
      </xdr:grpSpPr>
      <xdr:sp macro="" textlink="">
        <xdr:nvSpPr>
          <xdr:cNvPr id="2520" name="Freeform 1090"/>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521" name="Line 109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102</xdr:row>
      <xdr:rowOff>60960</xdr:rowOff>
    </xdr:from>
    <xdr:to>
      <xdr:col>27</xdr:col>
      <xdr:colOff>449580</xdr:colOff>
      <xdr:row>110</xdr:row>
      <xdr:rowOff>38100</xdr:rowOff>
    </xdr:to>
    <xdr:grpSp>
      <xdr:nvGrpSpPr>
        <xdr:cNvPr id="2522" name="Group 1092"/>
        <xdr:cNvGrpSpPr>
          <a:grpSpLocks/>
        </xdr:cNvGrpSpPr>
      </xdr:nvGrpSpPr>
      <xdr:grpSpPr bwMode="auto">
        <a:xfrm flipH="1">
          <a:off x="13639800" y="9387840"/>
          <a:ext cx="449580" cy="708660"/>
          <a:chOff x="256" y="29"/>
          <a:chExt cx="60" cy="46"/>
        </a:xfrm>
      </xdr:grpSpPr>
      <xdr:sp macro="" textlink="">
        <xdr:nvSpPr>
          <xdr:cNvPr id="2523" name="Freeform 1093"/>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524" name="Line 109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86</xdr:row>
      <xdr:rowOff>60960</xdr:rowOff>
    </xdr:from>
    <xdr:to>
      <xdr:col>27</xdr:col>
      <xdr:colOff>449580</xdr:colOff>
      <xdr:row>94</xdr:row>
      <xdr:rowOff>38100</xdr:rowOff>
    </xdr:to>
    <xdr:grpSp>
      <xdr:nvGrpSpPr>
        <xdr:cNvPr id="2525" name="Group 1095"/>
        <xdr:cNvGrpSpPr>
          <a:grpSpLocks/>
        </xdr:cNvGrpSpPr>
      </xdr:nvGrpSpPr>
      <xdr:grpSpPr bwMode="auto">
        <a:xfrm flipH="1">
          <a:off x="13639800" y="7924800"/>
          <a:ext cx="449580" cy="708660"/>
          <a:chOff x="256" y="29"/>
          <a:chExt cx="60" cy="46"/>
        </a:xfrm>
      </xdr:grpSpPr>
      <xdr:sp macro="" textlink="">
        <xdr:nvSpPr>
          <xdr:cNvPr id="2526" name="Freeform 1096"/>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527" name="Line 109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70</xdr:row>
      <xdr:rowOff>60960</xdr:rowOff>
    </xdr:from>
    <xdr:to>
      <xdr:col>27</xdr:col>
      <xdr:colOff>449580</xdr:colOff>
      <xdr:row>78</xdr:row>
      <xdr:rowOff>38100</xdr:rowOff>
    </xdr:to>
    <xdr:grpSp>
      <xdr:nvGrpSpPr>
        <xdr:cNvPr id="2528" name="Group 1098"/>
        <xdr:cNvGrpSpPr>
          <a:grpSpLocks/>
        </xdr:cNvGrpSpPr>
      </xdr:nvGrpSpPr>
      <xdr:grpSpPr bwMode="auto">
        <a:xfrm flipH="1">
          <a:off x="13639800" y="6461760"/>
          <a:ext cx="449580" cy="708660"/>
          <a:chOff x="256" y="29"/>
          <a:chExt cx="60" cy="46"/>
        </a:xfrm>
      </xdr:grpSpPr>
      <xdr:sp macro="" textlink="">
        <xdr:nvSpPr>
          <xdr:cNvPr id="2529" name="Freeform 1099"/>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530" name="Line 110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52</xdr:row>
      <xdr:rowOff>60960</xdr:rowOff>
    </xdr:from>
    <xdr:to>
      <xdr:col>27</xdr:col>
      <xdr:colOff>449580</xdr:colOff>
      <xdr:row>60</xdr:row>
      <xdr:rowOff>38100</xdr:rowOff>
    </xdr:to>
    <xdr:grpSp>
      <xdr:nvGrpSpPr>
        <xdr:cNvPr id="2531" name="Group 1101"/>
        <xdr:cNvGrpSpPr>
          <a:grpSpLocks/>
        </xdr:cNvGrpSpPr>
      </xdr:nvGrpSpPr>
      <xdr:grpSpPr bwMode="auto">
        <a:xfrm flipH="1">
          <a:off x="13639800" y="4815840"/>
          <a:ext cx="449580" cy="708660"/>
          <a:chOff x="256" y="29"/>
          <a:chExt cx="60" cy="46"/>
        </a:xfrm>
      </xdr:grpSpPr>
      <xdr:sp macro="" textlink="">
        <xdr:nvSpPr>
          <xdr:cNvPr id="2532" name="Freeform 1102"/>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533" name="Line 110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36</xdr:row>
      <xdr:rowOff>60960</xdr:rowOff>
    </xdr:from>
    <xdr:to>
      <xdr:col>27</xdr:col>
      <xdr:colOff>449580</xdr:colOff>
      <xdr:row>44</xdr:row>
      <xdr:rowOff>38100</xdr:rowOff>
    </xdr:to>
    <xdr:grpSp>
      <xdr:nvGrpSpPr>
        <xdr:cNvPr id="2534" name="Group 1104"/>
        <xdr:cNvGrpSpPr>
          <a:grpSpLocks/>
        </xdr:cNvGrpSpPr>
      </xdr:nvGrpSpPr>
      <xdr:grpSpPr bwMode="auto">
        <a:xfrm flipH="1">
          <a:off x="13639800" y="3352800"/>
          <a:ext cx="449580" cy="708660"/>
          <a:chOff x="256" y="29"/>
          <a:chExt cx="60" cy="46"/>
        </a:xfrm>
      </xdr:grpSpPr>
      <xdr:sp macro="" textlink="">
        <xdr:nvSpPr>
          <xdr:cNvPr id="2535" name="Freeform 1105"/>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536" name="Line 110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20</xdr:row>
      <xdr:rowOff>60960</xdr:rowOff>
    </xdr:from>
    <xdr:to>
      <xdr:col>27</xdr:col>
      <xdr:colOff>449580</xdr:colOff>
      <xdr:row>28</xdr:row>
      <xdr:rowOff>38100</xdr:rowOff>
    </xdr:to>
    <xdr:grpSp>
      <xdr:nvGrpSpPr>
        <xdr:cNvPr id="2537" name="Group 1107"/>
        <xdr:cNvGrpSpPr>
          <a:grpSpLocks/>
        </xdr:cNvGrpSpPr>
      </xdr:nvGrpSpPr>
      <xdr:grpSpPr bwMode="auto">
        <a:xfrm flipH="1">
          <a:off x="13639800" y="1889760"/>
          <a:ext cx="449580" cy="708660"/>
          <a:chOff x="256" y="29"/>
          <a:chExt cx="60" cy="46"/>
        </a:xfrm>
      </xdr:grpSpPr>
      <xdr:sp macro="" textlink="">
        <xdr:nvSpPr>
          <xdr:cNvPr id="2538" name="Freeform 1108"/>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539" name="Line 110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4</xdr:row>
      <xdr:rowOff>60960</xdr:rowOff>
    </xdr:from>
    <xdr:to>
      <xdr:col>27</xdr:col>
      <xdr:colOff>449580</xdr:colOff>
      <xdr:row>12</xdr:row>
      <xdr:rowOff>38100</xdr:rowOff>
    </xdr:to>
    <xdr:grpSp>
      <xdr:nvGrpSpPr>
        <xdr:cNvPr id="2540" name="Group 1110"/>
        <xdr:cNvGrpSpPr>
          <a:grpSpLocks/>
        </xdr:cNvGrpSpPr>
      </xdr:nvGrpSpPr>
      <xdr:grpSpPr bwMode="auto">
        <a:xfrm flipH="1">
          <a:off x="13639800" y="426720"/>
          <a:ext cx="449580" cy="708660"/>
          <a:chOff x="256" y="29"/>
          <a:chExt cx="60" cy="46"/>
        </a:xfrm>
      </xdr:grpSpPr>
      <xdr:sp macro="" textlink="">
        <xdr:nvSpPr>
          <xdr:cNvPr id="2541" name="Freeform 1111"/>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542" name="Line 111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70</xdr:row>
      <xdr:rowOff>60960</xdr:rowOff>
    </xdr:from>
    <xdr:to>
      <xdr:col>27</xdr:col>
      <xdr:colOff>449580</xdr:colOff>
      <xdr:row>78</xdr:row>
      <xdr:rowOff>38100</xdr:rowOff>
    </xdr:to>
    <xdr:grpSp>
      <xdr:nvGrpSpPr>
        <xdr:cNvPr id="2543" name="Group 1113"/>
        <xdr:cNvGrpSpPr>
          <a:grpSpLocks/>
        </xdr:cNvGrpSpPr>
      </xdr:nvGrpSpPr>
      <xdr:grpSpPr bwMode="auto">
        <a:xfrm flipH="1">
          <a:off x="13639800" y="6461760"/>
          <a:ext cx="449580" cy="708660"/>
          <a:chOff x="256" y="29"/>
          <a:chExt cx="60" cy="46"/>
        </a:xfrm>
      </xdr:grpSpPr>
      <xdr:sp macro="" textlink="">
        <xdr:nvSpPr>
          <xdr:cNvPr id="2544" name="Freeform 1114"/>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545" name="Line 111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52</xdr:row>
      <xdr:rowOff>60960</xdr:rowOff>
    </xdr:from>
    <xdr:to>
      <xdr:col>27</xdr:col>
      <xdr:colOff>449580</xdr:colOff>
      <xdr:row>60</xdr:row>
      <xdr:rowOff>38100</xdr:rowOff>
    </xdr:to>
    <xdr:grpSp>
      <xdr:nvGrpSpPr>
        <xdr:cNvPr id="2546" name="Group 1116"/>
        <xdr:cNvGrpSpPr>
          <a:grpSpLocks/>
        </xdr:cNvGrpSpPr>
      </xdr:nvGrpSpPr>
      <xdr:grpSpPr bwMode="auto">
        <a:xfrm flipH="1">
          <a:off x="13639800" y="4815840"/>
          <a:ext cx="449580" cy="708660"/>
          <a:chOff x="256" y="29"/>
          <a:chExt cx="60" cy="46"/>
        </a:xfrm>
      </xdr:grpSpPr>
      <xdr:sp macro="" textlink="">
        <xdr:nvSpPr>
          <xdr:cNvPr id="2547" name="Freeform 1117"/>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548" name="Line 111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52</xdr:row>
      <xdr:rowOff>60960</xdr:rowOff>
    </xdr:from>
    <xdr:to>
      <xdr:col>27</xdr:col>
      <xdr:colOff>449580</xdr:colOff>
      <xdr:row>60</xdr:row>
      <xdr:rowOff>38100</xdr:rowOff>
    </xdr:to>
    <xdr:grpSp>
      <xdr:nvGrpSpPr>
        <xdr:cNvPr id="2549" name="Group 1119"/>
        <xdr:cNvGrpSpPr>
          <a:grpSpLocks/>
        </xdr:cNvGrpSpPr>
      </xdr:nvGrpSpPr>
      <xdr:grpSpPr bwMode="auto">
        <a:xfrm flipH="1">
          <a:off x="13639800" y="4815840"/>
          <a:ext cx="449580" cy="708660"/>
          <a:chOff x="256" y="29"/>
          <a:chExt cx="60" cy="46"/>
        </a:xfrm>
      </xdr:grpSpPr>
      <xdr:sp macro="" textlink="">
        <xdr:nvSpPr>
          <xdr:cNvPr id="2550" name="Freeform 1120"/>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551" name="Line 112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36</xdr:row>
      <xdr:rowOff>60960</xdr:rowOff>
    </xdr:from>
    <xdr:to>
      <xdr:col>27</xdr:col>
      <xdr:colOff>449580</xdr:colOff>
      <xdr:row>44</xdr:row>
      <xdr:rowOff>38100</xdr:rowOff>
    </xdr:to>
    <xdr:grpSp>
      <xdr:nvGrpSpPr>
        <xdr:cNvPr id="2552" name="Group 1122"/>
        <xdr:cNvGrpSpPr>
          <a:grpSpLocks/>
        </xdr:cNvGrpSpPr>
      </xdr:nvGrpSpPr>
      <xdr:grpSpPr bwMode="auto">
        <a:xfrm flipH="1">
          <a:off x="13639800" y="3352800"/>
          <a:ext cx="449580" cy="708660"/>
          <a:chOff x="256" y="29"/>
          <a:chExt cx="60" cy="46"/>
        </a:xfrm>
      </xdr:grpSpPr>
      <xdr:sp macro="" textlink="">
        <xdr:nvSpPr>
          <xdr:cNvPr id="2553" name="Freeform 1123"/>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554" name="Line 112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36</xdr:row>
      <xdr:rowOff>60960</xdr:rowOff>
    </xdr:from>
    <xdr:to>
      <xdr:col>27</xdr:col>
      <xdr:colOff>449580</xdr:colOff>
      <xdr:row>44</xdr:row>
      <xdr:rowOff>38100</xdr:rowOff>
    </xdr:to>
    <xdr:grpSp>
      <xdr:nvGrpSpPr>
        <xdr:cNvPr id="2555" name="Group 1125"/>
        <xdr:cNvGrpSpPr>
          <a:grpSpLocks/>
        </xdr:cNvGrpSpPr>
      </xdr:nvGrpSpPr>
      <xdr:grpSpPr bwMode="auto">
        <a:xfrm flipH="1">
          <a:off x="13639800" y="3352800"/>
          <a:ext cx="449580" cy="708660"/>
          <a:chOff x="256" y="29"/>
          <a:chExt cx="60" cy="46"/>
        </a:xfrm>
      </xdr:grpSpPr>
      <xdr:sp macro="" textlink="">
        <xdr:nvSpPr>
          <xdr:cNvPr id="2556" name="Freeform 1126"/>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557" name="Line 112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20</xdr:row>
      <xdr:rowOff>60960</xdr:rowOff>
    </xdr:from>
    <xdr:to>
      <xdr:col>27</xdr:col>
      <xdr:colOff>449580</xdr:colOff>
      <xdr:row>28</xdr:row>
      <xdr:rowOff>38100</xdr:rowOff>
    </xdr:to>
    <xdr:grpSp>
      <xdr:nvGrpSpPr>
        <xdr:cNvPr id="2558" name="Group 1128"/>
        <xdr:cNvGrpSpPr>
          <a:grpSpLocks/>
        </xdr:cNvGrpSpPr>
      </xdr:nvGrpSpPr>
      <xdr:grpSpPr bwMode="auto">
        <a:xfrm flipH="1">
          <a:off x="13639800" y="1889760"/>
          <a:ext cx="449580" cy="708660"/>
          <a:chOff x="256" y="29"/>
          <a:chExt cx="60" cy="46"/>
        </a:xfrm>
      </xdr:grpSpPr>
      <xdr:sp macro="" textlink="">
        <xdr:nvSpPr>
          <xdr:cNvPr id="2559" name="Freeform 1129"/>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560" name="Line 113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20</xdr:row>
      <xdr:rowOff>60960</xdr:rowOff>
    </xdr:from>
    <xdr:to>
      <xdr:col>27</xdr:col>
      <xdr:colOff>449580</xdr:colOff>
      <xdr:row>28</xdr:row>
      <xdr:rowOff>38100</xdr:rowOff>
    </xdr:to>
    <xdr:grpSp>
      <xdr:nvGrpSpPr>
        <xdr:cNvPr id="2561" name="Group 1131"/>
        <xdr:cNvGrpSpPr>
          <a:grpSpLocks/>
        </xdr:cNvGrpSpPr>
      </xdr:nvGrpSpPr>
      <xdr:grpSpPr bwMode="auto">
        <a:xfrm flipH="1">
          <a:off x="13639800" y="1889760"/>
          <a:ext cx="449580" cy="708660"/>
          <a:chOff x="256" y="29"/>
          <a:chExt cx="60" cy="46"/>
        </a:xfrm>
      </xdr:grpSpPr>
      <xdr:sp macro="" textlink="">
        <xdr:nvSpPr>
          <xdr:cNvPr id="2562" name="Freeform 1132"/>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563" name="Line 113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4</xdr:row>
      <xdr:rowOff>60960</xdr:rowOff>
    </xdr:from>
    <xdr:to>
      <xdr:col>6</xdr:col>
      <xdr:colOff>449580</xdr:colOff>
      <xdr:row>12</xdr:row>
      <xdr:rowOff>38100</xdr:rowOff>
    </xdr:to>
    <xdr:grpSp>
      <xdr:nvGrpSpPr>
        <xdr:cNvPr id="2564" name="Group 1134"/>
        <xdr:cNvGrpSpPr>
          <a:grpSpLocks/>
        </xdr:cNvGrpSpPr>
      </xdr:nvGrpSpPr>
      <xdr:grpSpPr bwMode="auto">
        <a:xfrm>
          <a:off x="4038600" y="426720"/>
          <a:ext cx="449580" cy="708660"/>
          <a:chOff x="256" y="29"/>
          <a:chExt cx="60" cy="46"/>
        </a:xfrm>
      </xdr:grpSpPr>
      <xdr:sp macro="" textlink="">
        <xdr:nvSpPr>
          <xdr:cNvPr id="2565" name="Freeform 1135"/>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566" name="Line 113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20</xdr:row>
      <xdr:rowOff>60960</xdr:rowOff>
    </xdr:from>
    <xdr:to>
      <xdr:col>6</xdr:col>
      <xdr:colOff>449580</xdr:colOff>
      <xdr:row>28</xdr:row>
      <xdr:rowOff>38100</xdr:rowOff>
    </xdr:to>
    <xdr:grpSp>
      <xdr:nvGrpSpPr>
        <xdr:cNvPr id="2567" name="Group 1137"/>
        <xdr:cNvGrpSpPr>
          <a:grpSpLocks/>
        </xdr:cNvGrpSpPr>
      </xdr:nvGrpSpPr>
      <xdr:grpSpPr bwMode="auto">
        <a:xfrm>
          <a:off x="4038600" y="1889760"/>
          <a:ext cx="449580" cy="708660"/>
          <a:chOff x="256" y="29"/>
          <a:chExt cx="60" cy="46"/>
        </a:xfrm>
      </xdr:grpSpPr>
      <xdr:sp macro="" textlink="">
        <xdr:nvSpPr>
          <xdr:cNvPr id="2568" name="Freeform 1138"/>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569" name="Line 113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36</xdr:row>
      <xdr:rowOff>60960</xdr:rowOff>
    </xdr:from>
    <xdr:to>
      <xdr:col>6</xdr:col>
      <xdr:colOff>449580</xdr:colOff>
      <xdr:row>44</xdr:row>
      <xdr:rowOff>38100</xdr:rowOff>
    </xdr:to>
    <xdr:grpSp>
      <xdr:nvGrpSpPr>
        <xdr:cNvPr id="2570" name="Group 1140"/>
        <xdr:cNvGrpSpPr>
          <a:grpSpLocks/>
        </xdr:cNvGrpSpPr>
      </xdr:nvGrpSpPr>
      <xdr:grpSpPr bwMode="auto">
        <a:xfrm>
          <a:off x="4038600" y="3352800"/>
          <a:ext cx="449580" cy="708660"/>
          <a:chOff x="256" y="29"/>
          <a:chExt cx="60" cy="46"/>
        </a:xfrm>
      </xdr:grpSpPr>
      <xdr:sp macro="" textlink="">
        <xdr:nvSpPr>
          <xdr:cNvPr id="2571" name="Freeform 1141"/>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572" name="Line 114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52</xdr:row>
      <xdr:rowOff>60960</xdr:rowOff>
    </xdr:from>
    <xdr:to>
      <xdr:col>6</xdr:col>
      <xdr:colOff>449580</xdr:colOff>
      <xdr:row>60</xdr:row>
      <xdr:rowOff>38100</xdr:rowOff>
    </xdr:to>
    <xdr:grpSp>
      <xdr:nvGrpSpPr>
        <xdr:cNvPr id="2573" name="Group 1143"/>
        <xdr:cNvGrpSpPr>
          <a:grpSpLocks/>
        </xdr:cNvGrpSpPr>
      </xdr:nvGrpSpPr>
      <xdr:grpSpPr bwMode="auto">
        <a:xfrm>
          <a:off x="4038600" y="4815840"/>
          <a:ext cx="449580" cy="708660"/>
          <a:chOff x="256" y="29"/>
          <a:chExt cx="60" cy="46"/>
        </a:xfrm>
      </xdr:grpSpPr>
      <xdr:sp macro="" textlink="">
        <xdr:nvSpPr>
          <xdr:cNvPr id="2574" name="Freeform 1144"/>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575" name="Line 114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8</xdr:row>
      <xdr:rowOff>45720</xdr:rowOff>
    </xdr:from>
    <xdr:to>
      <xdr:col>9</xdr:col>
      <xdr:colOff>449580</xdr:colOff>
      <xdr:row>24</xdr:row>
      <xdr:rowOff>38100</xdr:rowOff>
    </xdr:to>
    <xdr:grpSp>
      <xdr:nvGrpSpPr>
        <xdr:cNvPr id="2576" name="Group 1146"/>
        <xdr:cNvGrpSpPr>
          <a:grpSpLocks/>
        </xdr:cNvGrpSpPr>
      </xdr:nvGrpSpPr>
      <xdr:grpSpPr bwMode="auto">
        <a:xfrm>
          <a:off x="5410200" y="777240"/>
          <a:ext cx="449580" cy="1455420"/>
          <a:chOff x="256" y="29"/>
          <a:chExt cx="60" cy="46"/>
        </a:xfrm>
      </xdr:grpSpPr>
      <xdr:sp macro="" textlink="">
        <xdr:nvSpPr>
          <xdr:cNvPr id="2577" name="Freeform 1147"/>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578" name="Line 114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40</xdr:row>
      <xdr:rowOff>45720</xdr:rowOff>
    </xdr:from>
    <xdr:to>
      <xdr:col>9</xdr:col>
      <xdr:colOff>449580</xdr:colOff>
      <xdr:row>56</xdr:row>
      <xdr:rowOff>38100</xdr:rowOff>
    </xdr:to>
    <xdr:grpSp>
      <xdr:nvGrpSpPr>
        <xdr:cNvPr id="2579" name="Group 1149"/>
        <xdr:cNvGrpSpPr>
          <a:grpSpLocks/>
        </xdr:cNvGrpSpPr>
      </xdr:nvGrpSpPr>
      <xdr:grpSpPr bwMode="auto">
        <a:xfrm>
          <a:off x="5410200" y="3703320"/>
          <a:ext cx="449580" cy="1455420"/>
          <a:chOff x="256" y="29"/>
          <a:chExt cx="60" cy="46"/>
        </a:xfrm>
      </xdr:grpSpPr>
      <xdr:sp macro="" textlink="">
        <xdr:nvSpPr>
          <xdr:cNvPr id="2580" name="Freeform 1150"/>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581" name="Line 115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16</xdr:row>
      <xdr:rowOff>45720</xdr:rowOff>
    </xdr:from>
    <xdr:to>
      <xdr:col>12</xdr:col>
      <xdr:colOff>449580</xdr:colOff>
      <xdr:row>48</xdr:row>
      <xdr:rowOff>38100</xdr:rowOff>
    </xdr:to>
    <xdr:grpSp>
      <xdr:nvGrpSpPr>
        <xdr:cNvPr id="2582" name="Group 1152"/>
        <xdr:cNvGrpSpPr>
          <a:grpSpLocks/>
        </xdr:cNvGrpSpPr>
      </xdr:nvGrpSpPr>
      <xdr:grpSpPr bwMode="auto">
        <a:xfrm>
          <a:off x="6781800" y="1508760"/>
          <a:ext cx="449580" cy="2918460"/>
          <a:chOff x="256" y="29"/>
          <a:chExt cx="60" cy="46"/>
        </a:xfrm>
      </xdr:grpSpPr>
      <xdr:sp macro="" textlink="">
        <xdr:nvSpPr>
          <xdr:cNvPr id="2583" name="Freeform 1153"/>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584" name="Line 115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70</xdr:row>
      <xdr:rowOff>60960</xdr:rowOff>
    </xdr:from>
    <xdr:to>
      <xdr:col>6</xdr:col>
      <xdr:colOff>449580</xdr:colOff>
      <xdr:row>78</xdr:row>
      <xdr:rowOff>38100</xdr:rowOff>
    </xdr:to>
    <xdr:grpSp>
      <xdr:nvGrpSpPr>
        <xdr:cNvPr id="2585" name="Group 1155"/>
        <xdr:cNvGrpSpPr>
          <a:grpSpLocks/>
        </xdr:cNvGrpSpPr>
      </xdr:nvGrpSpPr>
      <xdr:grpSpPr bwMode="auto">
        <a:xfrm>
          <a:off x="4038600" y="6461760"/>
          <a:ext cx="449580" cy="708660"/>
          <a:chOff x="256" y="29"/>
          <a:chExt cx="60" cy="46"/>
        </a:xfrm>
      </xdr:grpSpPr>
      <xdr:sp macro="" textlink="">
        <xdr:nvSpPr>
          <xdr:cNvPr id="2586" name="Freeform 1156"/>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587" name="Line 115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86</xdr:row>
      <xdr:rowOff>60960</xdr:rowOff>
    </xdr:from>
    <xdr:to>
      <xdr:col>6</xdr:col>
      <xdr:colOff>449580</xdr:colOff>
      <xdr:row>94</xdr:row>
      <xdr:rowOff>38100</xdr:rowOff>
    </xdr:to>
    <xdr:grpSp>
      <xdr:nvGrpSpPr>
        <xdr:cNvPr id="2588" name="Group 1158"/>
        <xdr:cNvGrpSpPr>
          <a:grpSpLocks/>
        </xdr:cNvGrpSpPr>
      </xdr:nvGrpSpPr>
      <xdr:grpSpPr bwMode="auto">
        <a:xfrm>
          <a:off x="4038600" y="7924800"/>
          <a:ext cx="449580" cy="708660"/>
          <a:chOff x="256" y="29"/>
          <a:chExt cx="60" cy="46"/>
        </a:xfrm>
      </xdr:grpSpPr>
      <xdr:sp macro="" textlink="">
        <xdr:nvSpPr>
          <xdr:cNvPr id="2589" name="Freeform 1159"/>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590" name="Line 116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102</xdr:row>
      <xdr:rowOff>60960</xdr:rowOff>
    </xdr:from>
    <xdr:to>
      <xdr:col>6</xdr:col>
      <xdr:colOff>449580</xdr:colOff>
      <xdr:row>110</xdr:row>
      <xdr:rowOff>38100</xdr:rowOff>
    </xdr:to>
    <xdr:grpSp>
      <xdr:nvGrpSpPr>
        <xdr:cNvPr id="2591" name="Group 1161"/>
        <xdr:cNvGrpSpPr>
          <a:grpSpLocks/>
        </xdr:cNvGrpSpPr>
      </xdr:nvGrpSpPr>
      <xdr:grpSpPr bwMode="auto">
        <a:xfrm>
          <a:off x="4038600" y="9387840"/>
          <a:ext cx="449580" cy="708660"/>
          <a:chOff x="256" y="29"/>
          <a:chExt cx="60" cy="46"/>
        </a:xfrm>
      </xdr:grpSpPr>
      <xdr:sp macro="" textlink="">
        <xdr:nvSpPr>
          <xdr:cNvPr id="2592" name="Freeform 1162"/>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593" name="Line 116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118</xdr:row>
      <xdr:rowOff>60960</xdr:rowOff>
    </xdr:from>
    <xdr:to>
      <xdr:col>6</xdr:col>
      <xdr:colOff>449580</xdr:colOff>
      <xdr:row>126</xdr:row>
      <xdr:rowOff>38100</xdr:rowOff>
    </xdr:to>
    <xdr:grpSp>
      <xdr:nvGrpSpPr>
        <xdr:cNvPr id="2594" name="Group 1164"/>
        <xdr:cNvGrpSpPr>
          <a:grpSpLocks/>
        </xdr:cNvGrpSpPr>
      </xdr:nvGrpSpPr>
      <xdr:grpSpPr bwMode="auto">
        <a:xfrm>
          <a:off x="4038600" y="10850880"/>
          <a:ext cx="449580" cy="708660"/>
          <a:chOff x="256" y="29"/>
          <a:chExt cx="60" cy="46"/>
        </a:xfrm>
      </xdr:grpSpPr>
      <xdr:sp macro="" textlink="">
        <xdr:nvSpPr>
          <xdr:cNvPr id="2595" name="Freeform 1165"/>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596" name="Line 116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74</xdr:row>
      <xdr:rowOff>45720</xdr:rowOff>
    </xdr:from>
    <xdr:to>
      <xdr:col>9</xdr:col>
      <xdr:colOff>449580</xdr:colOff>
      <xdr:row>90</xdr:row>
      <xdr:rowOff>38100</xdr:rowOff>
    </xdr:to>
    <xdr:grpSp>
      <xdr:nvGrpSpPr>
        <xdr:cNvPr id="2597" name="Group 1167"/>
        <xdr:cNvGrpSpPr>
          <a:grpSpLocks/>
        </xdr:cNvGrpSpPr>
      </xdr:nvGrpSpPr>
      <xdr:grpSpPr bwMode="auto">
        <a:xfrm>
          <a:off x="5410200" y="6812280"/>
          <a:ext cx="449580" cy="1455420"/>
          <a:chOff x="256" y="29"/>
          <a:chExt cx="60" cy="46"/>
        </a:xfrm>
      </xdr:grpSpPr>
      <xdr:sp macro="" textlink="">
        <xdr:nvSpPr>
          <xdr:cNvPr id="2598" name="Freeform 1168"/>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599" name="Line 116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106</xdr:row>
      <xdr:rowOff>45720</xdr:rowOff>
    </xdr:from>
    <xdr:to>
      <xdr:col>9</xdr:col>
      <xdr:colOff>449580</xdr:colOff>
      <xdr:row>122</xdr:row>
      <xdr:rowOff>38100</xdr:rowOff>
    </xdr:to>
    <xdr:grpSp>
      <xdr:nvGrpSpPr>
        <xdr:cNvPr id="2600" name="Group 1170"/>
        <xdr:cNvGrpSpPr>
          <a:grpSpLocks/>
        </xdr:cNvGrpSpPr>
      </xdr:nvGrpSpPr>
      <xdr:grpSpPr bwMode="auto">
        <a:xfrm>
          <a:off x="5410200" y="9738360"/>
          <a:ext cx="449580" cy="1455420"/>
          <a:chOff x="256" y="29"/>
          <a:chExt cx="60" cy="46"/>
        </a:xfrm>
      </xdr:grpSpPr>
      <xdr:sp macro="" textlink="">
        <xdr:nvSpPr>
          <xdr:cNvPr id="2601" name="Freeform 1171"/>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602" name="Line 117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82</xdr:row>
      <xdr:rowOff>45720</xdr:rowOff>
    </xdr:from>
    <xdr:to>
      <xdr:col>12</xdr:col>
      <xdr:colOff>449580</xdr:colOff>
      <xdr:row>114</xdr:row>
      <xdr:rowOff>38100</xdr:rowOff>
    </xdr:to>
    <xdr:grpSp>
      <xdr:nvGrpSpPr>
        <xdr:cNvPr id="2603" name="Group 1173"/>
        <xdr:cNvGrpSpPr>
          <a:grpSpLocks/>
        </xdr:cNvGrpSpPr>
      </xdr:nvGrpSpPr>
      <xdr:grpSpPr bwMode="auto">
        <a:xfrm>
          <a:off x="6781800" y="7543800"/>
          <a:ext cx="449580" cy="2918460"/>
          <a:chOff x="256" y="29"/>
          <a:chExt cx="60" cy="46"/>
        </a:xfrm>
      </xdr:grpSpPr>
      <xdr:sp macro="" textlink="">
        <xdr:nvSpPr>
          <xdr:cNvPr id="2604" name="Freeform 1174"/>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605" name="Line 117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15</xdr:col>
      <xdr:colOff>0</xdr:colOff>
      <xdr:row>32</xdr:row>
      <xdr:rowOff>45720</xdr:rowOff>
    </xdr:from>
    <xdr:to>
      <xdr:col>15</xdr:col>
      <xdr:colOff>342900</xdr:colOff>
      <xdr:row>98</xdr:row>
      <xdr:rowOff>45720</xdr:rowOff>
    </xdr:to>
    <xdr:sp macro="" textlink="">
      <xdr:nvSpPr>
        <xdr:cNvPr id="2606" name="Freeform 1176"/>
        <xdr:cNvSpPr>
          <a:spLocks/>
        </xdr:cNvSpPr>
      </xdr:nvSpPr>
      <xdr:spPr bwMode="auto">
        <a:xfrm>
          <a:off x="8145780" y="2727960"/>
          <a:ext cx="342900" cy="5532120"/>
        </a:xfrm>
        <a:custGeom>
          <a:avLst/>
          <a:gdLst>
            <a:gd name="T0" fmla="*/ 0 w 64"/>
            <a:gd name="T1" fmla="*/ 0 h 91"/>
            <a:gd name="T2" fmla="*/ 1837193700 w 64"/>
            <a:gd name="T3" fmla="*/ 0 h 91"/>
            <a:gd name="T4" fmla="*/ 1837193700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15</xdr:col>
      <xdr:colOff>342900</xdr:colOff>
      <xdr:row>48</xdr:row>
      <xdr:rowOff>45720</xdr:rowOff>
    </xdr:from>
    <xdr:to>
      <xdr:col>15</xdr:col>
      <xdr:colOff>449580</xdr:colOff>
      <xdr:row>48</xdr:row>
      <xdr:rowOff>45720</xdr:rowOff>
    </xdr:to>
    <xdr:sp macro="" textlink="">
      <xdr:nvSpPr>
        <xdr:cNvPr id="2607" name="Line 1177"/>
        <xdr:cNvSpPr>
          <a:spLocks noChangeShapeType="1"/>
        </xdr:cNvSpPr>
      </xdr:nvSpPr>
      <xdr:spPr bwMode="auto">
        <a:xfrm flipH="1">
          <a:off x="8488680" y="4069080"/>
          <a:ext cx="106680" cy="0"/>
        </a:xfrm>
        <a:prstGeom prst="line">
          <a:avLst/>
        </a:prstGeom>
        <a:noFill/>
        <a:ln w="9525">
          <a:solidFill>
            <a:srgbClr val="000000"/>
          </a:solidFill>
          <a:round/>
          <a:headEnd/>
          <a:tailEnd/>
        </a:ln>
      </xdr:spPr>
    </xdr:sp>
    <xdr:clientData/>
  </xdr:twoCellAnchor>
  <xdr:twoCellAnchor>
    <xdr:from>
      <xdr:col>17</xdr:col>
      <xdr:colOff>0</xdr:colOff>
      <xdr:row>49</xdr:row>
      <xdr:rowOff>83820</xdr:rowOff>
    </xdr:from>
    <xdr:to>
      <xdr:col>17</xdr:col>
      <xdr:colOff>0</xdr:colOff>
      <xdr:row>63</xdr:row>
      <xdr:rowOff>0</xdr:rowOff>
    </xdr:to>
    <xdr:sp macro="" textlink="">
      <xdr:nvSpPr>
        <xdr:cNvPr id="2608" name="Line 1178"/>
        <xdr:cNvSpPr>
          <a:spLocks noChangeShapeType="1"/>
        </xdr:cNvSpPr>
      </xdr:nvSpPr>
      <xdr:spPr bwMode="auto">
        <a:xfrm>
          <a:off x="9060180" y="4191000"/>
          <a:ext cx="0" cy="1089660"/>
        </a:xfrm>
        <a:prstGeom prst="line">
          <a:avLst/>
        </a:prstGeom>
        <a:noFill/>
        <a:ln w="9525">
          <a:solidFill>
            <a:srgbClr val="000000"/>
          </a:solidFill>
          <a:round/>
          <a:headEnd/>
          <a:tailEnd/>
        </a:ln>
      </xdr:spPr>
    </xdr:sp>
    <xdr:clientData/>
  </xdr:twoCellAnchor>
  <xdr:twoCellAnchor>
    <xdr:from>
      <xdr:col>17</xdr:col>
      <xdr:colOff>0</xdr:colOff>
      <xdr:row>67</xdr:row>
      <xdr:rowOff>83820</xdr:rowOff>
    </xdr:from>
    <xdr:to>
      <xdr:col>17</xdr:col>
      <xdr:colOff>0</xdr:colOff>
      <xdr:row>81</xdr:row>
      <xdr:rowOff>0</xdr:rowOff>
    </xdr:to>
    <xdr:sp macro="" textlink="">
      <xdr:nvSpPr>
        <xdr:cNvPr id="2609" name="Line 1179"/>
        <xdr:cNvSpPr>
          <a:spLocks noChangeShapeType="1"/>
        </xdr:cNvSpPr>
      </xdr:nvSpPr>
      <xdr:spPr bwMode="auto">
        <a:xfrm>
          <a:off x="9060180" y="5699760"/>
          <a:ext cx="0" cy="1089660"/>
        </a:xfrm>
        <a:prstGeom prst="line">
          <a:avLst/>
        </a:prstGeom>
        <a:noFill/>
        <a:ln w="9525">
          <a:solidFill>
            <a:srgbClr val="000000"/>
          </a:solidFill>
          <a:round/>
          <a:headEnd/>
          <a:tailEnd/>
        </a:ln>
      </xdr:spPr>
    </xdr:sp>
    <xdr:clientData/>
  </xdr:twoCellAnchor>
  <xdr:twoCellAnchor>
    <xdr:from>
      <xdr:col>18</xdr:col>
      <xdr:colOff>106680</xdr:colOff>
      <xdr:row>32</xdr:row>
      <xdr:rowOff>45720</xdr:rowOff>
    </xdr:from>
    <xdr:to>
      <xdr:col>18</xdr:col>
      <xdr:colOff>449580</xdr:colOff>
      <xdr:row>98</xdr:row>
      <xdr:rowOff>45720</xdr:rowOff>
    </xdr:to>
    <xdr:sp macro="" textlink="">
      <xdr:nvSpPr>
        <xdr:cNvPr id="2610" name="Freeform 1180"/>
        <xdr:cNvSpPr>
          <a:spLocks/>
        </xdr:cNvSpPr>
      </xdr:nvSpPr>
      <xdr:spPr bwMode="auto">
        <a:xfrm flipH="1">
          <a:off x="9624060" y="2727960"/>
          <a:ext cx="342900" cy="5532120"/>
        </a:xfrm>
        <a:custGeom>
          <a:avLst/>
          <a:gdLst>
            <a:gd name="T0" fmla="*/ 0 w 64"/>
            <a:gd name="T1" fmla="*/ 0 h 91"/>
            <a:gd name="T2" fmla="*/ 1837193700 w 64"/>
            <a:gd name="T3" fmla="*/ 0 h 91"/>
            <a:gd name="T4" fmla="*/ 1837193700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18</xdr:col>
      <xdr:colOff>0</xdr:colOff>
      <xdr:row>82</xdr:row>
      <xdr:rowOff>45720</xdr:rowOff>
    </xdr:from>
    <xdr:to>
      <xdr:col>18</xdr:col>
      <xdr:colOff>106680</xdr:colOff>
      <xdr:row>82</xdr:row>
      <xdr:rowOff>45720</xdr:rowOff>
    </xdr:to>
    <xdr:sp macro="" textlink="">
      <xdr:nvSpPr>
        <xdr:cNvPr id="2611" name="Line 1181"/>
        <xdr:cNvSpPr>
          <a:spLocks noChangeShapeType="1"/>
        </xdr:cNvSpPr>
      </xdr:nvSpPr>
      <xdr:spPr bwMode="auto">
        <a:xfrm flipH="1">
          <a:off x="9517380" y="6918960"/>
          <a:ext cx="106680" cy="0"/>
        </a:xfrm>
        <a:prstGeom prst="line">
          <a:avLst/>
        </a:prstGeom>
        <a:noFill/>
        <a:ln w="9525">
          <a:solidFill>
            <a:srgbClr val="000000"/>
          </a:solidFill>
          <a:round/>
          <a:headEnd/>
          <a:tailEnd/>
        </a:ln>
      </xdr:spPr>
    </xdr:sp>
    <xdr:clientData/>
  </xdr:twoCellAnchor>
  <xdr:twoCellAnchor>
    <xdr:from>
      <xdr:col>21</xdr:col>
      <xdr:colOff>0</xdr:colOff>
      <xdr:row>82</xdr:row>
      <xdr:rowOff>45720</xdr:rowOff>
    </xdr:from>
    <xdr:to>
      <xdr:col>21</xdr:col>
      <xdr:colOff>449580</xdr:colOff>
      <xdr:row>114</xdr:row>
      <xdr:rowOff>38100</xdr:rowOff>
    </xdr:to>
    <xdr:grpSp>
      <xdr:nvGrpSpPr>
        <xdr:cNvPr id="2612" name="Group 1182"/>
        <xdr:cNvGrpSpPr>
          <a:grpSpLocks/>
        </xdr:cNvGrpSpPr>
      </xdr:nvGrpSpPr>
      <xdr:grpSpPr bwMode="auto">
        <a:xfrm flipH="1">
          <a:off x="10896600" y="7543800"/>
          <a:ext cx="449580" cy="2918460"/>
          <a:chOff x="256" y="29"/>
          <a:chExt cx="60" cy="46"/>
        </a:xfrm>
      </xdr:grpSpPr>
      <xdr:sp macro="" textlink="">
        <xdr:nvSpPr>
          <xdr:cNvPr id="2613" name="Freeform 1183"/>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614" name="Line 118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21</xdr:col>
      <xdr:colOff>0</xdr:colOff>
      <xdr:row>16</xdr:row>
      <xdr:rowOff>45720</xdr:rowOff>
    </xdr:from>
    <xdr:to>
      <xdr:col>21</xdr:col>
      <xdr:colOff>449580</xdr:colOff>
      <xdr:row>48</xdr:row>
      <xdr:rowOff>38100</xdr:rowOff>
    </xdr:to>
    <xdr:grpSp>
      <xdr:nvGrpSpPr>
        <xdr:cNvPr id="2615" name="Group 1185"/>
        <xdr:cNvGrpSpPr>
          <a:grpSpLocks/>
        </xdr:cNvGrpSpPr>
      </xdr:nvGrpSpPr>
      <xdr:grpSpPr bwMode="auto">
        <a:xfrm flipH="1">
          <a:off x="10896600" y="1508760"/>
          <a:ext cx="449580" cy="2918460"/>
          <a:chOff x="256" y="29"/>
          <a:chExt cx="60" cy="46"/>
        </a:xfrm>
      </xdr:grpSpPr>
      <xdr:sp macro="" textlink="">
        <xdr:nvSpPr>
          <xdr:cNvPr id="2616" name="Freeform 1186"/>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617" name="Line 118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106</xdr:row>
      <xdr:rowOff>45720</xdr:rowOff>
    </xdr:from>
    <xdr:to>
      <xdr:col>24</xdr:col>
      <xdr:colOff>449580</xdr:colOff>
      <xdr:row>122</xdr:row>
      <xdr:rowOff>38100</xdr:rowOff>
    </xdr:to>
    <xdr:grpSp>
      <xdr:nvGrpSpPr>
        <xdr:cNvPr id="2618" name="Group 1188"/>
        <xdr:cNvGrpSpPr>
          <a:grpSpLocks/>
        </xdr:cNvGrpSpPr>
      </xdr:nvGrpSpPr>
      <xdr:grpSpPr bwMode="auto">
        <a:xfrm flipH="1">
          <a:off x="12268200" y="9738360"/>
          <a:ext cx="449580" cy="1455420"/>
          <a:chOff x="256" y="29"/>
          <a:chExt cx="60" cy="46"/>
        </a:xfrm>
      </xdr:grpSpPr>
      <xdr:sp macro="" textlink="">
        <xdr:nvSpPr>
          <xdr:cNvPr id="2619" name="Freeform 1189"/>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620" name="Line 119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74</xdr:row>
      <xdr:rowOff>45720</xdr:rowOff>
    </xdr:from>
    <xdr:to>
      <xdr:col>24</xdr:col>
      <xdr:colOff>449580</xdr:colOff>
      <xdr:row>90</xdr:row>
      <xdr:rowOff>38100</xdr:rowOff>
    </xdr:to>
    <xdr:grpSp>
      <xdr:nvGrpSpPr>
        <xdr:cNvPr id="2621" name="Group 1191"/>
        <xdr:cNvGrpSpPr>
          <a:grpSpLocks/>
        </xdr:cNvGrpSpPr>
      </xdr:nvGrpSpPr>
      <xdr:grpSpPr bwMode="auto">
        <a:xfrm flipH="1">
          <a:off x="12268200" y="6812280"/>
          <a:ext cx="449580" cy="1455420"/>
          <a:chOff x="256" y="29"/>
          <a:chExt cx="60" cy="46"/>
        </a:xfrm>
      </xdr:grpSpPr>
      <xdr:sp macro="" textlink="">
        <xdr:nvSpPr>
          <xdr:cNvPr id="2622" name="Freeform 1192"/>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623" name="Line 119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40</xdr:row>
      <xdr:rowOff>45720</xdr:rowOff>
    </xdr:from>
    <xdr:to>
      <xdr:col>24</xdr:col>
      <xdr:colOff>449580</xdr:colOff>
      <xdr:row>56</xdr:row>
      <xdr:rowOff>38100</xdr:rowOff>
    </xdr:to>
    <xdr:grpSp>
      <xdr:nvGrpSpPr>
        <xdr:cNvPr id="2624" name="Group 1194"/>
        <xdr:cNvGrpSpPr>
          <a:grpSpLocks/>
        </xdr:cNvGrpSpPr>
      </xdr:nvGrpSpPr>
      <xdr:grpSpPr bwMode="auto">
        <a:xfrm flipH="1">
          <a:off x="12268200" y="3703320"/>
          <a:ext cx="449580" cy="1455420"/>
          <a:chOff x="256" y="29"/>
          <a:chExt cx="60" cy="46"/>
        </a:xfrm>
      </xdr:grpSpPr>
      <xdr:sp macro="" textlink="">
        <xdr:nvSpPr>
          <xdr:cNvPr id="2625" name="Freeform 1195"/>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626" name="Line 119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8</xdr:row>
      <xdr:rowOff>45720</xdr:rowOff>
    </xdr:from>
    <xdr:to>
      <xdr:col>24</xdr:col>
      <xdr:colOff>449580</xdr:colOff>
      <xdr:row>24</xdr:row>
      <xdr:rowOff>38100</xdr:rowOff>
    </xdr:to>
    <xdr:grpSp>
      <xdr:nvGrpSpPr>
        <xdr:cNvPr id="2627" name="Group 1197"/>
        <xdr:cNvGrpSpPr>
          <a:grpSpLocks/>
        </xdr:cNvGrpSpPr>
      </xdr:nvGrpSpPr>
      <xdr:grpSpPr bwMode="auto">
        <a:xfrm flipH="1">
          <a:off x="12268200" y="777240"/>
          <a:ext cx="449580" cy="1455420"/>
          <a:chOff x="256" y="29"/>
          <a:chExt cx="60" cy="46"/>
        </a:xfrm>
      </xdr:grpSpPr>
      <xdr:sp macro="" textlink="">
        <xdr:nvSpPr>
          <xdr:cNvPr id="2628" name="Freeform 1198"/>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629" name="Line 119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118</xdr:row>
      <xdr:rowOff>60960</xdr:rowOff>
    </xdr:from>
    <xdr:to>
      <xdr:col>27</xdr:col>
      <xdr:colOff>449580</xdr:colOff>
      <xdr:row>126</xdr:row>
      <xdr:rowOff>38100</xdr:rowOff>
    </xdr:to>
    <xdr:grpSp>
      <xdr:nvGrpSpPr>
        <xdr:cNvPr id="2630" name="Group 1200"/>
        <xdr:cNvGrpSpPr>
          <a:grpSpLocks/>
        </xdr:cNvGrpSpPr>
      </xdr:nvGrpSpPr>
      <xdr:grpSpPr bwMode="auto">
        <a:xfrm flipH="1">
          <a:off x="13639800" y="10850880"/>
          <a:ext cx="449580" cy="708660"/>
          <a:chOff x="256" y="29"/>
          <a:chExt cx="60" cy="46"/>
        </a:xfrm>
      </xdr:grpSpPr>
      <xdr:sp macro="" textlink="">
        <xdr:nvSpPr>
          <xdr:cNvPr id="2631" name="Freeform 1201"/>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632" name="Line 120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102</xdr:row>
      <xdr:rowOff>60960</xdr:rowOff>
    </xdr:from>
    <xdr:to>
      <xdr:col>27</xdr:col>
      <xdr:colOff>449580</xdr:colOff>
      <xdr:row>110</xdr:row>
      <xdr:rowOff>38100</xdr:rowOff>
    </xdr:to>
    <xdr:grpSp>
      <xdr:nvGrpSpPr>
        <xdr:cNvPr id="2633" name="Group 1203"/>
        <xdr:cNvGrpSpPr>
          <a:grpSpLocks/>
        </xdr:cNvGrpSpPr>
      </xdr:nvGrpSpPr>
      <xdr:grpSpPr bwMode="auto">
        <a:xfrm flipH="1">
          <a:off x="13639800" y="9387840"/>
          <a:ext cx="449580" cy="708660"/>
          <a:chOff x="256" y="29"/>
          <a:chExt cx="60" cy="46"/>
        </a:xfrm>
      </xdr:grpSpPr>
      <xdr:sp macro="" textlink="">
        <xdr:nvSpPr>
          <xdr:cNvPr id="2634" name="Freeform 1204"/>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635" name="Line 120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86</xdr:row>
      <xdr:rowOff>60960</xdr:rowOff>
    </xdr:from>
    <xdr:to>
      <xdr:col>27</xdr:col>
      <xdr:colOff>449580</xdr:colOff>
      <xdr:row>94</xdr:row>
      <xdr:rowOff>38100</xdr:rowOff>
    </xdr:to>
    <xdr:grpSp>
      <xdr:nvGrpSpPr>
        <xdr:cNvPr id="2636" name="Group 1206"/>
        <xdr:cNvGrpSpPr>
          <a:grpSpLocks/>
        </xdr:cNvGrpSpPr>
      </xdr:nvGrpSpPr>
      <xdr:grpSpPr bwMode="auto">
        <a:xfrm flipH="1">
          <a:off x="13639800" y="7924800"/>
          <a:ext cx="449580" cy="708660"/>
          <a:chOff x="256" y="29"/>
          <a:chExt cx="60" cy="46"/>
        </a:xfrm>
      </xdr:grpSpPr>
      <xdr:sp macro="" textlink="">
        <xdr:nvSpPr>
          <xdr:cNvPr id="2637" name="Freeform 1207"/>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638" name="Line 120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70</xdr:row>
      <xdr:rowOff>60960</xdr:rowOff>
    </xdr:from>
    <xdr:to>
      <xdr:col>27</xdr:col>
      <xdr:colOff>449580</xdr:colOff>
      <xdr:row>78</xdr:row>
      <xdr:rowOff>38100</xdr:rowOff>
    </xdr:to>
    <xdr:grpSp>
      <xdr:nvGrpSpPr>
        <xdr:cNvPr id="2639" name="Group 1209"/>
        <xdr:cNvGrpSpPr>
          <a:grpSpLocks/>
        </xdr:cNvGrpSpPr>
      </xdr:nvGrpSpPr>
      <xdr:grpSpPr bwMode="auto">
        <a:xfrm flipH="1">
          <a:off x="13639800" y="6461760"/>
          <a:ext cx="449580" cy="708660"/>
          <a:chOff x="256" y="29"/>
          <a:chExt cx="60" cy="46"/>
        </a:xfrm>
      </xdr:grpSpPr>
      <xdr:sp macro="" textlink="">
        <xdr:nvSpPr>
          <xdr:cNvPr id="2640" name="Freeform 1210"/>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641" name="Line 121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52</xdr:row>
      <xdr:rowOff>60960</xdr:rowOff>
    </xdr:from>
    <xdr:to>
      <xdr:col>27</xdr:col>
      <xdr:colOff>449580</xdr:colOff>
      <xdr:row>60</xdr:row>
      <xdr:rowOff>38100</xdr:rowOff>
    </xdr:to>
    <xdr:grpSp>
      <xdr:nvGrpSpPr>
        <xdr:cNvPr id="2642" name="Group 1212"/>
        <xdr:cNvGrpSpPr>
          <a:grpSpLocks/>
        </xdr:cNvGrpSpPr>
      </xdr:nvGrpSpPr>
      <xdr:grpSpPr bwMode="auto">
        <a:xfrm flipH="1">
          <a:off x="13639800" y="4815840"/>
          <a:ext cx="449580" cy="708660"/>
          <a:chOff x="256" y="29"/>
          <a:chExt cx="60" cy="46"/>
        </a:xfrm>
      </xdr:grpSpPr>
      <xdr:sp macro="" textlink="">
        <xdr:nvSpPr>
          <xdr:cNvPr id="2643" name="Freeform 1213"/>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644" name="Line 121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36</xdr:row>
      <xdr:rowOff>60960</xdr:rowOff>
    </xdr:from>
    <xdr:to>
      <xdr:col>27</xdr:col>
      <xdr:colOff>449580</xdr:colOff>
      <xdr:row>44</xdr:row>
      <xdr:rowOff>38100</xdr:rowOff>
    </xdr:to>
    <xdr:grpSp>
      <xdr:nvGrpSpPr>
        <xdr:cNvPr id="2645" name="Group 1215"/>
        <xdr:cNvGrpSpPr>
          <a:grpSpLocks/>
        </xdr:cNvGrpSpPr>
      </xdr:nvGrpSpPr>
      <xdr:grpSpPr bwMode="auto">
        <a:xfrm flipH="1">
          <a:off x="13639800" y="3352800"/>
          <a:ext cx="449580" cy="708660"/>
          <a:chOff x="256" y="29"/>
          <a:chExt cx="60" cy="46"/>
        </a:xfrm>
      </xdr:grpSpPr>
      <xdr:sp macro="" textlink="">
        <xdr:nvSpPr>
          <xdr:cNvPr id="2646" name="Freeform 1216"/>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647" name="Line 121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20</xdr:row>
      <xdr:rowOff>60960</xdr:rowOff>
    </xdr:from>
    <xdr:to>
      <xdr:col>27</xdr:col>
      <xdr:colOff>449580</xdr:colOff>
      <xdr:row>28</xdr:row>
      <xdr:rowOff>38100</xdr:rowOff>
    </xdr:to>
    <xdr:grpSp>
      <xdr:nvGrpSpPr>
        <xdr:cNvPr id="2648" name="Group 1218"/>
        <xdr:cNvGrpSpPr>
          <a:grpSpLocks/>
        </xdr:cNvGrpSpPr>
      </xdr:nvGrpSpPr>
      <xdr:grpSpPr bwMode="auto">
        <a:xfrm flipH="1">
          <a:off x="13639800" y="1889760"/>
          <a:ext cx="449580" cy="708660"/>
          <a:chOff x="256" y="29"/>
          <a:chExt cx="60" cy="46"/>
        </a:xfrm>
      </xdr:grpSpPr>
      <xdr:sp macro="" textlink="">
        <xdr:nvSpPr>
          <xdr:cNvPr id="2649" name="Freeform 1219"/>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650" name="Line 122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4</xdr:row>
      <xdr:rowOff>60960</xdr:rowOff>
    </xdr:from>
    <xdr:to>
      <xdr:col>27</xdr:col>
      <xdr:colOff>449580</xdr:colOff>
      <xdr:row>12</xdr:row>
      <xdr:rowOff>38100</xdr:rowOff>
    </xdr:to>
    <xdr:grpSp>
      <xdr:nvGrpSpPr>
        <xdr:cNvPr id="2651" name="Group 1221"/>
        <xdr:cNvGrpSpPr>
          <a:grpSpLocks/>
        </xdr:cNvGrpSpPr>
      </xdr:nvGrpSpPr>
      <xdr:grpSpPr bwMode="auto">
        <a:xfrm flipH="1">
          <a:off x="13639800" y="426720"/>
          <a:ext cx="449580" cy="708660"/>
          <a:chOff x="256" y="29"/>
          <a:chExt cx="60" cy="46"/>
        </a:xfrm>
      </xdr:grpSpPr>
      <xdr:sp macro="" textlink="">
        <xdr:nvSpPr>
          <xdr:cNvPr id="2652" name="Freeform 1222"/>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653" name="Line 122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70</xdr:row>
      <xdr:rowOff>60960</xdr:rowOff>
    </xdr:from>
    <xdr:to>
      <xdr:col>27</xdr:col>
      <xdr:colOff>449580</xdr:colOff>
      <xdr:row>78</xdr:row>
      <xdr:rowOff>38100</xdr:rowOff>
    </xdr:to>
    <xdr:grpSp>
      <xdr:nvGrpSpPr>
        <xdr:cNvPr id="2654" name="Group 1224"/>
        <xdr:cNvGrpSpPr>
          <a:grpSpLocks/>
        </xdr:cNvGrpSpPr>
      </xdr:nvGrpSpPr>
      <xdr:grpSpPr bwMode="auto">
        <a:xfrm flipH="1">
          <a:off x="13639800" y="6461760"/>
          <a:ext cx="449580" cy="708660"/>
          <a:chOff x="256" y="29"/>
          <a:chExt cx="60" cy="46"/>
        </a:xfrm>
      </xdr:grpSpPr>
      <xdr:sp macro="" textlink="">
        <xdr:nvSpPr>
          <xdr:cNvPr id="2655" name="Freeform 1225"/>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656" name="Line 122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52</xdr:row>
      <xdr:rowOff>60960</xdr:rowOff>
    </xdr:from>
    <xdr:to>
      <xdr:col>27</xdr:col>
      <xdr:colOff>449580</xdr:colOff>
      <xdr:row>60</xdr:row>
      <xdr:rowOff>38100</xdr:rowOff>
    </xdr:to>
    <xdr:grpSp>
      <xdr:nvGrpSpPr>
        <xdr:cNvPr id="2657" name="Group 1227"/>
        <xdr:cNvGrpSpPr>
          <a:grpSpLocks/>
        </xdr:cNvGrpSpPr>
      </xdr:nvGrpSpPr>
      <xdr:grpSpPr bwMode="auto">
        <a:xfrm flipH="1">
          <a:off x="13639800" y="4815840"/>
          <a:ext cx="449580" cy="708660"/>
          <a:chOff x="256" y="29"/>
          <a:chExt cx="60" cy="46"/>
        </a:xfrm>
      </xdr:grpSpPr>
      <xdr:sp macro="" textlink="">
        <xdr:nvSpPr>
          <xdr:cNvPr id="2658" name="Freeform 1228"/>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659" name="Line 122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52</xdr:row>
      <xdr:rowOff>60960</xdr:rowOff>
    </xdr:from>
    <xdr:to>
      <xdr:col>27</xdr:col>
      <xdr:colOff>449580</xdr:colOff>
      <xdr:row>60</xdr:row>
      <xdr:rowOff>38100</xdr:rowOff>
    </xdr:to>
    <xdr:grpSp>
      <xdr:nvGrpSpPr>
        <xdr:cNvPr id="2660" name="Group 1230"/>
        <xdr:cNvGrpSpPr>
          <a:grpSpLocks/>
        </xdr:cNvGrpSpPr>
      </xdr:nvGrpSpPr>
      <xdr:grpSpPr bwMode="auto">
        <a:xfrm flipH="1">
          <a:off x="13639800" y="4815840"/>
          <a:ext cx="449580" cy="708660"/>
          <a:chOff x="256" y="29"/>
          <a:chExt cx="60" cy="46"/>
        </a:xfrm>
      </xdr:grpSpPr>
      <xdr:sp macro="" textlink="">
        <xdr:nvSpPr>
          <xdr:cNvPr id="2661" name="Freeform 1231"/>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662" name="Line 123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36</xdr:row>
      <xdr:rowOff>60960</xdr:rowOff>
    </xdr:from>
    <xdr:to>
      <xdr:col>27</xdr:col>
      <xdr:colOff>449580</xdr:colOff>
      <xdr:row>44</xdr:row>
      <xdr:rowOff>38100</xdr:rowOff>
    </xdr:to>
    <xdr:grpSp>
      <xdr:nvGrpSpPr>
        <xdr:cNvPr id="2663" name="Group 1233"/>
        <xdr:cNvGrpSpPr>
          <a:grpSpLocks/>
        </xdr:cNvGrpSpPr>
      </xdr:nvGrpSpPr>
      <xdr:grpSpPr bwMode="auto">
        <a:xfrm flipH="1">
          <a:off x="13639800" y="3352800"/>
          <a:ext cx="449580" cy="708660"/>
          <a:chOff x="256" y="29"/>
          <a:chExt cx="60" cy="46"/>
        </a:xfrm>
      </xdr:grpSpPr>
      <xdr:sp macro="" textlink="">
        <xdr:nvSpPr>
          <xdr:cNvPr id="2664" name="Freeform 1234"/>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665" name="Line 123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36</xdr:row>
      <xdr:rowOff>60960</xdr:rowOff>
    </xdr:from>
    <xdr:to>
      <xdr:col>27</xdr:col>
      <xdr:colOff>449580</xdr:colOff>
      <xdr:row>44</xdr:row>
      <xdr:rowOff>38100</xdr:rowOff>
    </xdr:to>
    <xdr:grpSp>
      <xdr:nvGrpSpPr>
        <xdr:cNvPr id="2666" name="Group 1236"/>
        <xdr:cNvGrpSpPr>
          <a:grpSpLocks/>
        </xdr:cNvGrpSpPr>
      </xdr:nvGrpSpPr>
      <xdr:grpSpPr bwMode="auto">
        <a:xfrm flipH="1">
          <a:off x="13639800" y="3352800"/>
          <a:ext cx="449580" cy="708660"/>
          <a:chOff x="256" y="29"/>
          <a:chExt cx="60" cy="46"/>
        </a:xfrm>
      </xdr:grpSpPr>
      <xdr:sp macro="" textlink="">
        <xdr:nvSpPr>
          <xdr:cNvPr id="2667" name="Freeform 1237"/>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668" name="Line 123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20</xdr:row>
      <xdr:rowOff>60960</xdr:rowOff>
    </xdr:from>
    <xdr:to>
      <xdr:col>27</xdr:col>
      <xdr:colOff>449580</xdr:colOff>
      <xdr:row>28</xdr:row>
      <xdr:rowOff>38100</xdr:rowOff>
    </xdr:to>
    <xdr:grpSp>
      <xdr:nvGrpSpPr>
        <xdr:cNvPr id="2669" name="Group 1239"/>
        <xdr:cNvGrpSpPr>
          <a:grpSpLocks/>
        </xdr:cNvGrpSpPr>
      </xdr:nvGrpSpPr>
      <xdr:grpSpPr bwMode="auto">
        <a:xfrm flipH="1">
          <a:off x="13639800" y="1889760"/>
          <a:ext cx="449580" cy="708660"/>
          <a:chOff x="256" y="29"/>
          <a:chExt cx="60" cy="46"/>
        </a:xfrm>
      </xdr:grpSpPr>
      <xdr:sp macro="" textlink="">
        <xdr:nvSpPr>
          <xdr:cNvPr id="2670" name="Freeform 1240"/>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671" name="Line 124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20</xdr:row>
      <xdr:rowOff>60960</xdr:rowOff>
    </xdr:from>
    <xdr:to>
      <xdr:col>27</xdr:col>
      <xdr:colOff>449580</xdr:colOff>
      <xdr:row>28</xdr:row>
      <xdr:rowOff>38100</xdr:rowOff>
    </xdr:to>
    <xdr:grpSp>
      <xdr:nvGrpSpPr>
        <xdr:cNvPr id="2672" name="Group 1242"/>
        <xdr:cNvGrpSpPr>
          <a:grpSpLocks/>
        </xdr:cNvGrpSpPr>
      </xdr:nvGrpSpPr>
      <xdr:grpSpPr bwMode="auto">
        <a:xfrm flipH="1">
          <a:off x="13639800" y="1889760"/>
          <a:ext cx="449580" cy="708660"/>
          <a:chOff x="256" y="29"/>
          <a:chExt cx="60" cy="46"/>
        </a:xfrm>
      </xdr:grpSpPr>
      <xdr:sp macro="" textlink="">
        <xdr:nvSpPr>
          <xdr:cNvPr id="2673" name="Freeform 1243"/>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674" name="Line 124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4</xdr:row>
      <xdr:rowOff>60960</xdr:rowOff>
    </xdr:from>
    <xdr:to>
      <xdr:col>6</xdr:col>
      <xdr:colOff>449580</xdr:colOff>
      <xdr:row>12</xdr:row>
      <xdr:rowOff>38100</xdr:rowOff>
    </xdr:to>
    <xdr:grpSp>
      <xdr:nvGrpSpPr>
        <xdr:cNvPr id="2675" name="Group 1245"/>
        <xdr:cNvGrpSpPr>
          <a:grpSpLocks/>
        </xdr:cNvGrpSpPr>
      </xdr:nvGrpSpPr>
      <xdr:grpSpPr bwMode="auto">
        <a:xfrm>
          <a:off x="4038600" y="426720"/>
          <a:ext cx="449580" cy="708660"/>
          <a:chOff x="256" y="29"/>
          <a:chExt cx="60" cy="46"/>
        </a:xfrm>
      </xdr:grpSpPr>
      <xdr:sp macro="" textlink="">
        <xdr:nvSpPr>
          <xdr:cNvPr id="2676" name="Freeform 1246"/>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677" name="Line 124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20</xdr:row>
      <xdr:rowOff>60960</xdr:rowOff>
    </xdr:from>
    <xdr:to>
      <xdr:col>6</xdr:col>
      <xdr:colOff>449580</xdr:colOff>
      <xdr:row>28</xdr:row>
      <xdr:rowOff>38100</xdr:rowOff>
    </xdr:to>
    <xdr:grpSp>
      <xdr:nvGrpSpPr>
        <xdr:cNvPr id="2678" name="Group 1248"/>
        <xdr:cNvGrpSpPr>
          <a:grpSpLocks/>
        </xdr:cNvGrpSpPr>
      </xdr:nvGrpSpPr>
      <xdr:grpSpPr bwMode="auto">
        <a:xfrm>
          <a:off x="4038600" y="1889760"/>
          <a:ext cx="449580" cy="708660"/>
          <a:chOff x="256" y="29"/>
          <a:chExt cx="60" cy="46"/>
        </a:xfrm>
      </xdr:grpSpPr>
      <xdr:sp macro="" textlink="">
        <xdr:nvSpPr>
          <xdr:cNvPr id="2679" name="Freeform 1249"/>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680" name="Line 125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36</xdr:row>
      <xdr:rowOff>60960</xdr:rowOff>
    </xdr:from>
    <xdr:to>
      <xdr:col>6</xdr:col>
      <xdr:colOff>449580</xdr:colOff>
      <xdr:row>44</xdr:row>
      <xdr:rowOff>38100</xdr:rowOff>
    </xdr:to>
    <xdr:grpSp>
      <xdr:nvGrpSpPr>
        <xdr:cNvPr id="2681" name="Group 1251"/>
        <xdr:cNvGrpSpPr>
          <a:grpSpLocks/>
        </xdr:cNvGrpSpPr>
      </xdr:nvGrpSpPr>
      <xdr:grpSpPr bwMode="auto">
        <a:xfrm>
          <a:off x="4038600" y="3352800"/>
          <a:ext cx="449580" cy="708660"/>
          <a:chOff x="256" y="29"/>
          <a:chExt cx="60" cy="46"/>
        </a:xfrm>
      </xdr:grpSpPr>
      <xdr:sp macro="" textlink="">
        <xdr:nvSpPr>
          <xdr:cNvPr id="2682" name="Freeform 1252"/>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683" name="Line 125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52</xdr:row>
      <xdr:rowOff>60960</xdr:rowOff>
    </xdr:from>
    <xdr:to>
      <xdr:col>6</xdr:col>
      <xdr:colOff>449580</xdr:colOff>
      <xdr:row>60</xdr:row>
      <xdr:rowOff>38100</xdr:rowOff>
    </xdr:to>
    <xdr:grpSp>
      <xdr:nvGrpSpPr>
        <xdr:cNvPr id="2684" name="Group 1254"/>
        <xdr:cNvGrpSpPr>
          <a:grpSpLocks/>
        </xdr:cNvGrpSpPr>
      </xdr:nvGrpSpPr>
      <xdr:grpSpPr bwMode="auto">
        <a:xfrm>
          <a:off x="4038600" y="4815840"/>
          <a:ext cx="449580" cy="708660"/>
          <a:chOff x="256" y="29"/>
          <a:chExt cx="60" cy="46"/>
        </a:xfrm>
      </xdr:grpSpPr>
      <xdr:sp macro="" textlink="">
        <xdr:nvSpPr>
          <xdr:cNvPr id="2685" name="Freeform 1255"/>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686" name="Line 125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8</xdr:row>
      <xdr:rowOff>45720</xdr:rowOff>
    </xdr:from>
    <xdr:to>
      <xdr:col>9</xdr:col>
      <xdr:colOff>449580</xdr:colOff>
      <xdr:row>24</xdr:row>
      <xdr:rowOff>38100</xdr:rowOff>
    </xdr:to>
    <xdr:grpSp>
      <xdr:nvGrpSpPr>
        <xdr:cNvPr id="2687" name="Group 1257"/>
        <xdr:cNvGrpSpPr>
          <a:grpSpLocks/>
        </xdr:cNvGrpSpPr>
      </xdr:nvGrpSpPr>
      <xdr:grpSpPr bwMode="auto">
        <a:xfrm>
          <a:off x="5410200" y="777240"/>
          <a:ext cx="449580" cy="1455420"/>
          <a:chOff x="256" y="29"/>
          <a:chExt cx="60" cy="46"/>
        </a:xfrm>
      </xdr:grpSpPr>
      <xdr:sp macro="" textlink="">
        <xdr:nvSpPr>
          <xdr:cNvPr id="2688" name="Freeform 1258"/>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689" name="Line 125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40</xdr:row>
      <xdr:rowOff>45720</xdr:rowOff>
    </xdr:from>
    <xdr:to>
      <xdr:col>9</xdr:col>
      <xdr:colOff>449580</xdr:colOff>
      <xdr:row>56</xdr:row>
      <xdr:rowOff>38100</xdr:rowOff>
    </xdr:to>
    <xdr:grpSp>
      <xdr:nvGrpSpPr>
        <xdr:cNvPr id="2690" name="Group 1260"/>
        <xdr:cNvGrpSpPr>
          <a:grpSpLocks/>
        </xdr:cNvGrpSpPr>
      </xdr:nvGrpSpPr>
      <xdr:grpSpPr bwMode="auto">
        <a:xfrm>
          <a:off x="5410200" y="3703320"/>
          <a:ext cx="449580" cy="1455420"/>
          <a:chOff x="256" y="29"/>
          <a:chExt cx="60" cy="46"/>
        </a:xfrm>
      </xdr:grpSpPr>
      <xdr:sp macro="" textlink="">
        <xdr:nvSpPr>
          <xdr:cNvPr id="2691" name="Freeform 1261"/>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692" name="Line 126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16</xdr:row>
      <xdr:rowOff>45720</xdr:rowOff>
    </xdr:from>
    <xdr:to>
      <xdr:col>12</xdr:col>
      <xdr:colOff>449580</xdr:colOff>
      <xdr:row>48</xdr:row>
      <xdr:rowOff>38100</xdr:rowOff>
    </xdr:to>
    <xdr:grpSp>
      <xdr:nvGrpSpPr>
        <xdr:cNvPr id="2693" name="Group 1263"/>
        <xdr:cNvGrpSpPr>
          <a:grpSpLocks/>
        </xdr:cNvGrpSpPr>
      </xdr:nvGrpSpPr>
      <xdr:grpSpPr bwMode="auto">
        <a:xfrm>
          <a:off x="6781800" y="1508760"/>
          <a:ext cx="449580" cy="2918460"/>
          <a:chOff x="256" y="29"/>
          <a:chExt cx="60" cy="46"/>
        </a:xfrm>
      </xdr:grpSpPr>
      <xdr:sp macro="" textlink="">
        <xdr:nvSpPr>
          <xdr:cNvPr id="2694" name="Freeform 1264"/>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695" name="Line 126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70</xdr:row>
      <xdr:rowOff>60960</xdr:rowOff>
    </xdr:from>
    <xdr:to>
      <xdr:col>6</xdr:col>
      <xdr:colOff>449580</xdr:colOff>
      <xdr:row>78</xdr:row>
      <xdr:rowOff>38100</xdr:rowOff>
    </xdr:to>
    <xdr:grpSp>
      <xdr:nvGrpSpPr>
        <xdr:cNvPr id="2696" name="Group 1266"/>
        <xdr:cNvGrpSpPr>
          <a:grpSpLocks/>
        </xdr:cNvGrpSpPr>
      </xdr:nvGrpSpPr>
      <xdr:grpSpPr bwMode="auto">
        <a:xfrm>
          <a:off x="4038600" y="6461760"/>
          <a:ext cx="449580" cy="708660"/>
          <a:chOff x="256" y="29"/>
          <a:chExt cx="60" cy="46"/>
        </a:xfrm>
      </xdr:grpSpPr>
      <xdr:sp macro="" textlink="">
        <xdr:nvSpPr>
          <xdr:cNvPr id="2697" name="Freeform 1267"/>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698" name="Line 126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86</xdr:row>
      <xdr:rowOff>60960</xdr:rowOff>
    </xdr:from>
    <xdr:to>
      <xdr:col>6</xdr:col>
      <xdr:colOff>449580</xdr:colOff>
      <xdr:row>94</xdr:row>
      <xdr:rowOff>38100</xdr:rowOff>
    </xdr:to>
    <xdr:grpSp>
      <xdr:nvGrpSpPr>
        <xdr:cNvPr id="2699" name="Group 1269"/>
        <xdr:cNvGrpSpPr>
          <a:grpSpLocks/>
        </xdr:cNvGrpSpPr>
      </xdr:nvGrpSpPr>
      <xdr:grpSpPr bwMode="auto">
        <a:xfrm>
          <a:off x="4038600" y="7924800"/>
          <a:ext cx="449580" cy="708660"/>
          <a:chOff x="256" y="29"/>
          <a:chExt cx="60" cy="46"/>
        </a:xfrm>
      </xdr:grpSpPr>
      <xdr:sp macro="" textlink="">
        <xdr:nvSpPr>
          <xdr:cNvPr id="2700" name="Freeform 1270"/>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701" name="Line 127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102</xdr:row>
      <xdr:rowOff>60960</xdr:rowOff>
    </xdr:from>
    <xdr:to>
      <xdr:col>6</xdr:col>
      <xdr:colOff>449580</xdr:colOff>
      <xdr:row>110</xdr:row>
      <xdr:rowOff>38100</xdr:rowOff>
    </xdr:to>
    <xdr:grpSp>
      <xdr:nvGrpSpPr>
        <xdr:cNvPr id="2702" name="Group 1272"/>
        <xdr:cNvGrpSpPr>
          <a:grpSpLocks/>
        </xdr:cNvGrpSpPr>
      </xdr:nvGrpSpPr>
      <xdr:grpSpPr bwMode="auto">
        <a:xfrm>
          <a:off x="4038600" y="9387840"/>
          <a:ext cx="449580" cy="708660"/>
          <a:chOff x="256" y="29"/>
          <a:chExt cx="60" cy="46"/>
        </a:xfrm>
      </xdr:grpSpPr>
      <xdr:sp macro="" textlink="">
        <xdr:nvSpPr>
          <xdr:cNvPr id="2703" name="Freeform 1273"/>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704" name="Line 127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6</xdr:col>
      <xdr:colOff>0</xdr:colOff>
      <xdr:row>118</xdr:row>
      <xdr:rowOff>60960</xdr:rowOff>
    </xdr:from>
    <xdr:to>
      <xdr:col>6</xdr:col>
      <xdr:colOff>449580</xdr:colOff>
      <xdr:row>126</xdr:row>
      <xdr:rowOff>38100</xdr:rowOff>
    </xdr:to>
    <xdr:grpSp>
      <xdr:nvGrpSpPr>
        <xdr:cNvPr id="2705" name="Group 1275"/>
        <xdr:cNvGrpSpPr>
          <a:grpSpLocks/>
        </xdr:cNvGrpSpPr>
      </xdr:nvGrpSpPr>
      <xdr:grpSpPr bwMode="auto">
        <a:xfrm>
          <a:off x="4038600" y="10850880"/>
          <a:ext cx="449580" cy="708660"/>
          <a:chOff x="256" y="29"/>
          <a:chExt cx="60" cy="46"/>
        </a:xfrm>
      </xdr:grpSpPr>
      <xdr:sp macro="" textlink="">
        <xdr:nvSpPr>
          <xdr:cNvPr id="2706" name="Freeform 1276"/>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707" name="Line 127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74</xdr:row>
      <xdr:rowOff>45720</xdr:rowOff>
    </xdr:from>
    <xdr:to>
      <xdr:col>9</xdr:col>
      <xdr:colOff>449580</xdr:colOff>
      <xdr:row>90</xdr:row>
      <xdr:rowOff>38100</xdr:rowOff>
    </xdr:to>
    <xdr:grpSp>
      <xdr:nvGrpSpPr>
        <xdr:cNvPr id="2708" name="Group 1278"/>
        <xdr:cNvGrpSpPr>
          <a:grpSpLocks/>
        </xdr:cNvGrpSpPr>
      </xdr:nvGrpSpPr>
      <xdr:grpSpPr bwMode="auto">
        <a:xfrm>
          <a:off x="5410200" y="6812280"/>
          <a:ext cx="449580" cy="1455420"/>
          <a:chOff x="256" y="29"/>
          <a:chExt cx="60" cy="46"/>
        </a:xfrm>
      </xdr:grpSpPr>
      <xdr:sp macro="" textlink="">
        <xdr:nvSpPr>
          <xdr:cNvPr id="2709" name="Freeform 1279"/>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710" name="Line 128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106</xdr:row>
      <xdr:rowOff>45720</xdr:rowOff>
    </xdr:from>
    <xdr:to>
      <xdr:col>9</xdr:col>
      <xdr:colOff>449580</xdr:colOff>
      <xdr:row>122</xdr:row>
      <xdr:rowOff>38100</xdr:rowOff>
    </xdr:to>
    <xdr:grpSp>
      <xdr:nvGrpSpPr>
        <xdr:cNvPr id="2711" name="Group 1281"/>
        <xdr:cNvGrpSpPr>
          <a:grpSpLocks/>
        </xdr:cNvGrpSpPr>
      </xdr:nvGrpSpPr>
      <xdr:grpSpPr bwMode="auto">
        <a:xfrm>
          <a:off x="5410200" y="9738360"/>
          <a:ext cx="449580" cy="1455420"/>
          <a:chOff x="256" y="29"/>
          <a:chExt cx="60" cy="46"/>
        </a:xfrm>
      </xdr:grpSpPr>
      <xdr:sp macro="" textlink="">
        <xdr:nvSpPr>
          <xdr:cNvPr id="2712" name="Freeform 1282"/>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713" name="Line 128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82</xdr:row>
      <xdr:rowOff>45720</xdr:rowOff>
    </xdr:from>
    <xdr:to>
      <xdr:col>12</xdr:col>
      <xdr:colOff>449580</xdr:colOff>
      <xdr:row>114</xdr:row>
      <xdr:rowOff>38100</xdr:rowOff>
    </xdr:to>
    <xdr:grpSp>
      <xdr:nvGrpSpPr>
        <xdr:cNvPr id="2714" name="Group 1284"/>
        <xdr:cNvGrpSpPr>
          <a:grpSpLocks/>
        </xdr:cNvGrpSpPr>
      </xdr:nvGrpSpPr>
      <xdr:grpSpPr bwMode="auto">
        <a:xfrm>
          <a:off x="6781800" y="7543800"/>
          <a:ext cx="449580" cy="2918460"/>
          <a:chOff x="256" y="29"/>
          <a:chExt cx="60" cy="46"/>
        </a:xfrm>
      </xdr:grpSpPr>
      <xdr:sp macro="" textlink="">
        <xdr:nvSpPr>
          <xdr:cNvPr id="2715" name="Freeform 1285"/>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716" name="Line 128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15</xdr:col>
      <xdr:colOff>0</xdr:colOff>
      <xdr:row>32</xdr:row>
      <xdr:rowOff>45720</xdr:rowOff>
    </xdr:from>
    <xdr:to>
      <xdr:col>15</xdr:col>
      <xdr:colOff>342900</xdr:colOff>
      <xdr:row>98</xdr:row>
      <xdr:rowOff>45720</xdr:rowOff>
    </xdr:to>
    <xdr:sp macro="" textlink="">
      <xdr:nvSpPr>
        <xdr:cNvPr id="2717" name="Freeform 1287"/>
        <xdr:cNvSpPr>
          <a:spLocks/>
        </xdr:cNvSpPr>
      </xdr:nvSpPr>
      <xdr:spPr bwMode="auto">
        <a:xfrm>
          <a:off x="8145780" y="2727960"/>
          <a:ext cx="342900" cy="5532120"/>
        </a:xfrm>
        <a:custGeom>
          <a:avLst/>
          <a:gdLst>
            <a:gd name="T0" fmla="*/ 0 w 64"/>
            <a:gd name="T1" fmla="*/ 0 h 91"/>
            <a:gd name="T2" fmla="*/ 1837193700 w 64"/>
            <a:gd name="T3" fmla="*/ 0 h 91"/>
            <a:gd name="T4" fmla="*/ 1837193700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15</xdr:col>
      <xdr:colOff>342900</xdr:colOff>
      <xdr:row>48</xdr:row>
      <xdr:rowOff>45720</xdr:rowOff>
    </xdr:from>
    <xdr:to>
      <xdr:col>15</xdr:col>
      <xdr:colOff>449580</xdr:colOff>
      <xdr:row>48</xdr:row>
      <xdr:rowOff>45720</xdr:rowOff>
    </xdr:to>
    <xdr:sp macro="" textlink="">
      <xdr:nvSpPr>
        <xdr:cNvPr id="2718" name="Line 1288"/>
        <xdr:cNvSpPr>
          <a:spLocks noChangeShapeType="1"/>
        </xdr:cNvSpPr>
      </xdr:nvSpPr>
      <xdr:spPr bwMode="auto">
        <a:xfrm flipH="1">
          <a:off x="8488680" y="4069080"/>
          <a:ext cx="106680" cy="0"/>
        </a:xfrm>
        <a:prstGeom prst="line">
          <a:avLst/>
        </a:prstGeom>
        <a:noFill/>
        <a:ln w="9525">
          <a:solidFill>
            <a:srgbClr val="000000"/>
          </a:solidFill>
          <a:round/>
          <a:headEnd/>
          <a:tailEnd/>
        </a:ln>
      </xdr:spPr>
    </xdr:sp>
    <xdr:clientData/>
  </xdr:twoCellAnchor>
  <xdr:twoCellAnchor>
    <xdr:from>
      <xdr:col>17</xdr:col>
      <xdr:colOff>0</xdr:colOff>
      <xdr:row>49</xdr:row>
      <xdr:rowOff>83820</xdr:rowOff>
    </xdr:from>
    <xdr:to>
      <xdr:col>17</xdr:col>
      <xdr:colOff>0</xdr:colOff>
      <xdr:row>63</xdr:row>
      <xdr:rowOff>0</xdr:rowOff>
    </xdr:to>
    <xdr:sp macro="" textlink="">
      <xdr:nvSpPr>
        <xdr:cNvPr id="2719" name="Line 1289"/>
        <xdr:cNvSpPr>
          <a:spLocks noChangeShapeType="1"/>
        </xdr:cNvSpPr>
      </xdr:nvSpPr>
      <xdr:spPr bwMode="auto">
        <a:xfrm>
          <a:off x="9060180" y="4191000"/>
          <a:ext cx="0" cy="1089660"/>
        </a:xfrm>
        <a:prstGeom prst="line">
          <a:avLst/>
        </a:prstGeom>
        <a:noFill/>
        <a:ln w="9525">
          <a:solidFill>
            <a:srgbClr val="000000"/>
          </a:solidFill>
          <a:round/>
          <a:headEnd/>
          <a:tailEnd/>
        </a:ln>
      </xdr:spPr>
    </xdr:sp>
    <xdr:clientData/>
  </xdr:twoCellAnchor>
  <xdr:twoCellAnchor>
    <xdr:from>
      <xdr:col>17</xdr:col>
      <xdr:colOff>0</xdr:colOff>
      <xdr:row>67</xdr:row>
      <xdr:rowOff>83820</xdr:rowOff>
    </xdr:from>
    <xdr:to>
      <xdr:col>17</xdr:col>
      <xdr:colOff>0</xdr:colOff>
      <xdr:row>81</xdr:row>
      <xdr:rowOff>0</xdr:rowOff>
    </xdr:to>
    <xdr:sp macro="" textlink="">
      <xdr:nvSpPr>
        <xdr:cNvPr id="2720" name="Line 1290"/>
        <xdr:cNvSpPr>
          <a:spLocks noChangeShapeType="1"/>
        </xdr:cNvSpPr>
      </xdr:nvSpPr>
      <xdr:spPr bwMode="auto">
        <a:xfrm>
          <a:off x="9060180" y="5699760"/>
          <a:ext cx="0" cy="1089660"/>
        </a:xfrm>
        <a:prstGeom prst="line">
          <a:avLst/>
        </a:prstGeom>
        <a:noFill/>
        <a:ln w="9525">
          <a:solidFill>
            <a:srgbClr val="000000"/>
          </a:solidFill>
          <a:round/>
          <a:headEnd/>
          <a:tailEnd/>
        </a:ln>
      </xdr:spPr>
    </xdr:sp>
    <xdr:clientData/>
  </xdr:twoCellAnchor>
  <xdr:twoCellAnchor>
    <xdr:from>
      <xdr:col>18</xdr:col>
      <xdr:colOff>106680</xdr:colOff>
      <xdr:row>32</xdr:row>
      <xdr:rowOff>45720</xdr:rowOff>
    </xdr:from>
    <xdr:to>
      <xdr:col>18</xdr:col>
      <xdr:colOff>449580</xdr:colOff>
      <xdr:row>98</xdr:row>
      <xdr:rowOff>45720</xdr:rowOff>
    </xdr:to>
    <xdr:sp macro="" textlink="">
      <xdr:nvSpPr>
        <xdr:cNvPr id="2721" name="Freeform 1291"/>
        <xdr:cNvSpPr>
          <a:spLocks/>
        </xdr:cNvSpPr>
      </xdr:nvSpPr>
      <xdr:spPr bwMode="auto">
        <a:xfrm flipH="1">
          <a:off x="9624060" y="2727960"/>
          <a:ext cx="342900" cy="5532120"/>
        </a:xfrm>
        <a:custGeom>
          <a:avLst/>
          <a:gdLst>
            <a:gd name="T0" fmla="*/ 0 w 64"/>
            <a:gd name="T1" fmla="*/ 0 h 91"/>
            <a:gd name="T2" fmla="*/ 1837193700 w 64"/>
            <a:gd name="T3" fmla="*/ 0 h 91"/>
            <a:gd name="T4" fmla="*/ 1837193700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18</xdr:col>
      <xdr:colOff>0</xdr:colOff>
      <xdr:row>82</xdr:row>
      <xdr:rowOff>45720</xdr:rowOff>
    </xdr:from>
    <xdr:to>
      <xdr:col>18</xdr:col>
      <xdr:colOff>106680</xdr:colOff>
      <xdr:row>82</xdr:row>
      <xdr:rowOff>45720</xdr:rowOff>
    </xdr:to>
    <xdr:sp macro="" textlink="">
      <xdr:nvSpPr>
        <xdr:cNvPr id="2722" name="Line 1292"/>
        <xdr:cNvSpPr>
          <a:spLocks noChangeShapeType="1"/>
        </xdr:cNvSpPr>
      </xdr:nvSpPr>
      <xdr:spPr bwMode="auto">
        <a:xfrm flipH="1">
          <a:off x="9517380" y="6918960"/>
          <a:ext cx="106680" cy="0"/>
        </a:xfrm>
        <a:prstGeom prst="line">
          <a:avLst/>
        </a:prstGeom>
        <a:noFill/>
        <a:ln w="9525">
          <a:solidFill>
            <a:srgbClr val="000000"/>
          </a:solidFill>
          <a:round/>
          <a:headEnd/>
          <a:tailEnd/>
        </a:ln>
      </xdr:spPr>
    </xdr:sp>
    <xdr:clientData/>
  </xdr:twoCellAnchor>
  <xdr:twoCellAnchor>
    <xdr:from>
      <xdr:col>21</xdr:col>
      <xdr:colOff>0</xdr:colOff>
      <xdr:row>82</xdr:row>
      <xdr:rowOff>45720</xdr:rowOff>
    </xdr:from>
    <xdr:to>
      <xdr:col>21</xdr:col>
      <xdr:colOff>449580</xdr:colOff>
      <xdr:row>114</xdr:row>
      <xdr:rowOff>38100</xdr:rowOff>
    </xdr:to>
    <xdr:grpSp>
      <xdr:nvGrpSpPr>
        <xdr:cNvPr id="2723" name="Group 1293"/>
        <xdr:cNvGrpSpPr>
          <a:grpSpLocks/>
        </xdr:cNvGrpSpPr>
      </xdr:nvGrpSpPr>
      <xdr:grpSpPr bwMode="auto">
        <a:xfrm flipH="1">
          <a:off x="10896600" y="7543800"/>
          <a:ext cx="449580" cy="2918460"/>
          <a:chOff x="256" y="29"/>
          <a:chExt cx="60" cy="46"/>
        </a:xfrm>
      </xdr:grpSpPr>
      <xdr:sp macro="" textlink="">
        <xdr:nvSpPr>
          <xdr:cNvPr id="2724" name="Freeform 1294"/>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725" name="Line 129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21</xdr:col>
      <xdr:colOff>0</xdr:colOff>
      <xdr:row>16</xdr:row>
      <xdr:rowOff>45720</xdr:rowOff>
    </xdr:from>
    <xdr:to>
      <xdr:col>21</xdr:col>
      <xdr:colOff>449580</xdr:colOff>
      <xdr:row>48</xdr:row>
      <xdr:rowOff>38100</xdr:rowOff>
    </xdr:to>
    <xdr:grpSp>
      <xdr:nvGrpSpPr>
        <xdr:cNvPr id="2726" name="Group 1296"/>
        <xdr:cNvGrpSpPr>
          <a:grpSpLocks/>
        </xdr:cNvGrpSpPr>
      </xdr:nvGrpSpPr>
      <xdr:grpSpPr bwMode="auto">
        <a:xfrm flipH="1">
          <a:off x="10896600" y="1508760"/>
          <a:ext cx="449580" cy="2918460"/>
          <a:chOff x="256" y="29"/>
          <a:chExt cx="60" cy="46"/>
        </a:xfrm>
      </xdr:grpSpPr>
      <xdr:sp macro="" textlink="">
        <xdr:nvSpPr>
          <xdr:cNvPr id="2727" name="Freeform 1297"/>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728" name="Line 129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106</xdr:row>
      <xdr:rowOff>45720</xdr:rowOff>
    </xdr:from>
    <xdr:to>
      <xdr:col>24</xdr:col>
      <xdr:colOff>449580</xdr:colOff>
      <xdr:row>122</xdr:row>
      <xdr:rowOff>38100</xdr:rowOff>
    </xdr:to>
    <xdr:grpSp>
      <xdr:nvGrpSpPr>
        <xdr:cNvPr id="2729" name="Group 1299"/>
        <xdr:cNvGrpSpPr>
          <a:grpSpLocks/>
        </xdr:cNvGrpSpPr>
      </xdr:nvGrpSpPr>
      <xdr:grpSpPr bwMode="auto">
        <a:xfrm flipH="1">
          <a:off x="12268200" y="9738360"/>
          <a:ext cx="449580" cy="1455420"/>
          <a:chOff x="256" y="29"/>
          <a:chExt cx="60" cy="46"/>
        </a:xfrm>
      </xdr:grpSpPr>
      <xdr:sp macro="" textlink="">
        <xdr:nvSpPr>
          <xdr:cNvPr id="2730" name="Freeform 1300"/>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731" name="Line 130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74</xdr:row>
      <xdr:rowOff>45720</xdr:rowOff>
    </xdr:from>
    <xdr:to>
      <xdr:col>24</xdr:col>
      <xdr:colOff>449580</xdr:colOff>
      <xdr:row>90</xdr:row>
      <xdr:rowOff>38100</xdr:rowOff>
    </xdr:to>
    <xdr:grpSp>
      <xdr:nvGrpSpPr>
        <xdr:cNvPr id="2732" name="Group 1302"/>
        <xdr:cNvGrpSpPr>
          <a:grpSpLocks/>
        </xdr:cNvGrpSpPr>
      </xdr:nvGrpSpPr>
      <xdr:grpSpPr bwMode="auto">
        <a:xfrm flipH="1">
          <a:off x="12268200" y="6812280"/>
          <a:ext cx="449580" cy="1455420"/>
          <a:chOff x="256" y="29"/>
          <a:chExt cx="60" cy="46"/>
        </a:xfrm>
      </xdr:grpSpPr>
      <xdr:sp macro="" textlink="">
        <xdr:nvSpPr>
          <xdr:cNvPr id="2733" name="Freeform 1303"/>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734" name="Line 130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40</xdr:row>
      <xdr:rowOff>45720</xdr:rowOff>
    </xdr:from>
    <xdr:to>
      <xdr:col>24</xdr:col>
      <xdr:colOff>449580</xdr:colOff>
      <xdr:row>56</xdr:row>
      <xdr:rowOff>38100</xdr:rowOff>
    </xdr:to>
    <xdr:grpSp>
      <xdr:nvGrpSpPr>
        <xdr:cNvPr id="2735" name="Group 1305"/>
        <xdr:cNvGrpSpPr>
          <a:grpSpLocks/>
        </xdr:cNvGrpSpPr>
      </xdr:nvGrpSpPr>
      <xdr:grpSpPr bwMode="auto">
        <a:xfrm flipH="1">
          <a:off x="12268200" y="3703320"/>
          <a:ext cx="449580" cy="1455420"/>
          <a:chOff x="256" y="29"/>
          <a:chExt cx="60" cy="46"/>
        </a:xfrm>
      </xdr:grpSpPr>
      <xdr:sp macro="" textlink="">
        <xdr:nvSpPr>
          <xdr:cNvPr id="2736" name="Freeform 1306"/>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737" name="Line 130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8</xdr:row>
      <xdr:rowOff>45720</xdr:rowOff>
    </xdr:from>
    <xdr:to>
      <xdr:col>24</xdr:col>
      <xdr:colOff>449580</xdr:colOff>
      <xdr:row>24</xdr:row>
      <xdr:rowOff>38100</xdr:rowOff>
    </xdr:to>
    <xdr:grpSp>
      <xdr:nvGrpSpPr>
        <xdr:cNvPr id="2738" name="Group 1308"/>
        <xdr:cNvGrpSpPr>
          <a:grpSpLocks/>
        </xdr:cNvGrpSpPr>
      </xdr:nvGrpSpPr>
      <xdr:grpSpPr bwMode="auto">
        <a:xfrm flipH="1">
          <a:off x="12268200" y="777240"/>
          <a:ext cx="449580" cy="1455420"/>
          <a:chOff x="256" y="29"/>
          <a:chExt cx="60" cy="46"/>
        </a:xfrm>
      </xdr:grpSpPr>
      <xdr:sp macro="" textlink="">
        <xdr:nvSpPr>
          <xdr:cNvPr id="2739" name="Freeform 1309"/>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740" name="Line 131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118</xdr:row>
      <xdr:rowOff>60960</xdr:rowOff>
    </xdr:from>
    <xdr:to>
      <xdr:col>27</xdr:col>
      <xdr:colOff>449580</xdr:colOff>
      <xdr:row>126</xdr:row>
      <xdr:rowOff>38100</xdr:rowOff>
    </xdr:to>
    <xdr:grpSp>
      <xdr:nvGrpSpPr>
        <xdr:cNvPr id="2741" name="Group 1311"/>
        <xdr:cNvGrpSpPr>
          <a:grpSpLocks/>
        </xdr:cNvGrpSpPr>
      </xdr:nvGrpSpPr>
      <xdr:grpSpPr bwMode="auto">
        <a:xfrm flipH="1">
          <a:off x="13639800" y="10850880"/>
          <a:ext cx="449580" cy="708660"/>
          <a:chOff x="256" y="29"/>
          <a:chExt cx="60" cy="46"/>
        </a:xfrm>
      </xdr:grpSpPr>
      <xdr:sp macro="" textlink="">
        <xdr:nvSpPr>
          <xdr:cNvPr id="2742" name="Freeform 1312"/>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743" name="Line 131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102</xdr:row>
      <xdr:rowOff>60960</xdr:rowOff>
    </xdr:from>
    <xdr:to>
      <xdr:col>27</xdr:col>
      <xdr:colOff>449580</xdr:colOff>
      <xdr:row>110</xdr:row>
      <xdr:rowOff>38100</xdr:rowOff>
    </xdr:to>
    <xdr:grpSp>
      <xdr:nvGrpSpPr>
        <xdr:cNvPr id="2744" name="Group 1314"/>
        <xdr:cNvGrpSpPr>
          <a:grpSpLocks/>
        </xdr:cNvGrpSpPr>
      </xdr:nvGrpSpPr>
      <xdr:grpSpPr bwMode="auto">
        <a:xfrm flipH="1">
          <a:off x="13639800" y="9387840"/>
          <a:ext cx="449580" cy="708660"/>
          <a:chOff x="256" y="29"/>
          <a:chExt cx="60" cy="46"/>
        </a:xfrm>
      </xdr:grpSpPr>
      <xdr:sp macro="" textlink="">
        <xdr:nvSpPr>
          <xdr:cNvPr id="2745" name="Freeform 1315"/>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746" name="Line 131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86</xdr:row>
      <xdr:rowOff>60960</xdr:rowOff>
    </xdr:from>
    <xdr:to>
      <xdr:col>27</xdr:col>
      <xdr:colOff>449580</xdr:colOff>
      <xdr:row>94</xdr:row>
      <xdr:rowOff>38100</xdr:rowOff>
    </xdr:to>
    <xdr:grpSp>
      <xdr:nvGrpSpPr>
        <xdr:cNvPr id="2747" name="Group 1317"/>
        <xdr:cNvGrpSpPr>
          <a:grpSpLocks/>
        </xdr:cNvGrpSpPr>
      </xdr:nvGrpSpPr>
      <xdr:grpSpPr bwMode="auto">
        <a:xfrm flipH="1">
          <a:off x="13639800" y="7924800"/>
          <a:ext cx="449580" cy="708660"/>
          <a:chOff x="256" y="29"/>
          <a:chExt cx="60" cy="46"/>
        </a:xfrm>
      </xdr:grpSpPr>
      <xdr:sp macro="" textlink="">
        <xdr:nvSpPr>
          <xdr:cNvPr id="2748" name="Freeform 1318"/>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749" name="Line 131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70</xdr:row>
      <xdr:rowOff>60960</xdr:rowOff>
    </xdr:from>
    <xdr:to>
      <xdr:col>27</xdr:col>
      <xdr:colOff>449580</xdr:colOff>
      <xdr:row>78</xdr:row>
      <xdr:rowOff>38100</xdr:rowOff>
    </xdr:to>
    <xdr:grpSp>
      <xdr:nvGrpSpPr>
        <xdr:cNvPr id="2750" name="Group 1320"/>
        <xdr:cNvGrpSpPr>
          <a:grpSpLocks/>
        </xdr:cNvGrpSpPr>
      </xdr:nvGrpSpPr>
      <xdr:grpSpPr bwMode="auto">
        <a:xfrm flipH="1">
          <a:off x="13639800" y="6461760"/>
          <a:ext cx="449580" cy="708660"/>
          <a:chOff x="256" y="29"/>
          <a:chExt cx="60" cy="46"/>
        </a:xfrm>
      </xdr:grpSpPr>
      <xdr:sp macro="" textlink="">
        <xdr:nvSpPr>
          <xdr:cNvPr id="2751" name="Freeform 1321"/>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752" name="Line 132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52</xdr:row>
      <xdr:rowOff>60960</xdr:rowOff>
    </xdr:from>
    <xdr:to>
      <xdr:col>27</xdr:col>
      <xdr:colOff>449580</xdr:colOff>
      <xdr:row>60</xdr:row>
      <xdr:rowOff>38100</xdr:rowOff>
    </xdr:to>
    <xdr:grpSp>
      <xdr:nvGrpSpPr>
        <xdr:cNvPr id="2753" name="Group 1323"/>
        <xdr:cNvGrpSpPr>
          <a:grpSpLocks/>
        </xdr:cNvGrpSpPr>
      </xdr:nvGrpSpPr>
      <xdr:grpSpPr bwMode="auto">
        <a:xfrm flipH="1">
          <a:off x="13639800" y="4815840"/>
          <a:ext cx="449580" cy="708660"/>
          <a:chOff x="256" y="29"/>
          <a:chExt cx="60" cy="46"/>
        </a:xfrm>
      </xdr:grpSpPr>
      <xdr:sp macro="" textlink="">
        <xdr:nvSpPr>
          <xdr:cNvPr id="2754" name="Freeform 1324"/>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755" name="Line 132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36</xdr:row>
      <xdr:rowOff>60960</xdr:rowOff>
    </xdr:from>
    <xdr:to>
      <xdr:col>27</xdr:col>
      <xdr:colOff>449580</xdr:colOff>
      <xdr:row>44</xdr:row>
      <xdr:rowOff>38100</xdr:rowOff>
    </xdr:to>
    <xdr:grpSp>
      <xdr:nvGrpSpPr>
        <xdr:cNvPr id="2756" name="Group 1326"/>
        <xdr:cNvGrpSpPr>
          <a:grpSpLocks/>
        </xdr:cNvGrpSpPr>
      </xdr:nvGrpSpPr>
      <xdr:grpSpPr bwMode="auto">
        <a:xfrm flipH="1">
          <a:off x="13639800" y="3352800"/>
          <a:ext cx="449580" cy="708660"/>
          <a:chOff x="256" y="29"/>
          <a:chExt cx="60" cy="46"/>
        </a:xfrm>
      </xdr:grpSpPr>
      <xdr:sp macro="" textlink="">
        <xdr:nvSpPr>
          <xdr:cNvPr id="2757" name="Freeform 1327"/>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758" name="Line 132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20</xdr:row>
      <xdr:rowOff>60960</xdr:rowOff>
    </xdr:from>
    <xdr:to>
      <xdr:col>27</xdr:col>
      <xdr:colOff>449580</xdr:colOff>
      <xdr:row>28</xdr:row>
      <xdr:rowOff>38100</xdr:rowOff>
    </xdr:to>
    <xdr:grpSp>
      <xdr:nvGrpSpPr>
        <xdr:cNvPr id="2759" name="Group 1329"/>
        <xdr:cNvGrpSpPr>
          <a:grpSpLocks/>
        </xdr:cNvGrpSpPr>
      </xdr:nvGrpSpPr>
      <xdr:grpSpPr bwMode="auto">
        <a:xfrm flipH="1">
          <a:off x="13639800" y="1889760"/>
          <a:ext cx="449580" cy="708660"/>
          <a:chOff x="256" y="29"/>
          <a:chExt cx="60" cy="46"/>
        </a:xfrm>
      </xdr:grpSpPr>
      <xdr:sp macro="" textlink="">
        <xdr:nvSpPr>
          <xdr:cNvPr id="2760" name="Freeform 1330"/>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761" name="Line 133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4</xdr:row>
      <xdr:rowOff>60960</xdr:rowOff>
    </xdr:from>
    <xdr:to>
      <xdr:col>27</xdr:col>
      <xdr:colOff>449580</xdr:colOff>
      <xdr:row>12</xdr:row>
      <xdr:rowOff>38100</xdr:rowOff>
    </xdr:to>
    <xdr:grpSp>
      <xdr:nvGrpSpPr>
        <xdr:cNvPr id="2762" name="Group 1332"/>
        <xdr:cNvGrpSpPr>
          <a:grpSpLocks/>
        </xdr:cNvGrpSpPr>
      </xdr:nvGrpSpPr>
      <xdr:grpSpPr bwMode="auto">
        <a:xfrm flipH="1">
          <a:off x="13639800" y="426720"/>
          <a:ext cx="449580" cy="708660"/>
          <a:chOff x="256" y="29"/>
          <a:chExt cx="60" cy="46"/>
        </a:xfrm>
      </xdr:grpSpPr>
      <xdr:sp macro="" textlink="">
        <xdr:nvSpPr>
          <xdr:cNvPr id="2763" name="Freeform 1333"/>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764" name="Line 133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70</xdr:row>
      <xdr:rowOff>60960</xdr:rowOff>
    </xdr:from>
    <xdr:to>
      <xdr:col>27</xdr:col>
      <xdr:colOff>449580</xdr:colOff>
      <xdr:row>78</xdr:row>
      <xdr:rowOff>38100</xdr:rowOff>
    </xdr:to>
    <xdr:grpSp>
      <xdr:nvGrpSpPr>
        <xdr:cNvPr id="2765" name="Group 1335"/>
        <xdr:cNvGrpSpPr>
          <a:grpSpLocks/>
        </xdr:cNvGrpSpPr>
      </xdr:nvGrpSpPr>
      <xdr:grpSpPr bwMode="auto">
        <a:xfrm flipH="1">
          <a:off x="13639800" y="6461760"/>
          <a:ext cx="449580" cy="708660"/>
          <a:chOff x="256" y="29"/>
          <a:chExt cx="60" cy="46"/>
        </a:xfrm>
      </xdr:grpSpPr>
      <xdr:sp macro="" textlink="">
        <xdr:nvSpPr>
          <xdr:cNvPr id="2766" name="Freeform 1336"/>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767" name="Line 133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52</xdr:row>
      <xdr:rowOff>60960</xdr:rowOff>
    </xdr:from>
    <xdr:to>
      <xdr:col>27</xdr:col>
      <xdr:colOff>449580</xdr:colOff>
      <xdr:row>60</xdr:row>
      <xdr:rowOff>38100</xdr:rowOff>
    </xdr:to>
    <xdr:grpSp>
      <xdr:nvGrpSpPr>
        <xdr:cNvPr id="2768" name="Group 1338"/>
        <xdr:cNvGrpSpPr>
          <a:grpSpLocks/>
        </xdr:cNvGrpSpPr>
      </xdr:nvGrpSpPr>
      <xdr:grpSpPr bwMode="auto">
        <a:xfrm flipH="1">
          <a:off x="13639800" y="4815840"/>
          <a:ext cx="449580" cy="708660"/>
          <a:chOff x="256" y="29"/>
          <a:chExt cx="60" cy="46"/>
        </a:xfrm>
      </xdr:grpSpPr>
      <xdr:sp macro="" textlink="">
        <xdr:nvSpPr>
          <xdr:cNvPr id="2769" name="Freeform 1339"/>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770" name="Line 134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52</xdr:row>
      <xdr:rowOff>60960</xdr:rowOff>
    </xdr:from>
    <xdr:to>
      <xdr:col>27</xdr:col>
      <xdr:colOff>449580</xdr:colOff>
      <xdr:row>60</xdr:row>
      <xdr:rowOff>38100</xdr:rowOff>
    </xdr:to>
    <xdr:grpSp>
      <xdr:nvGrpSpPr>
        <xdr:cNvPr id="2771" name="Group 1341"/>
        <xdr:cNvGrpSpPr>
          <a:grpSpLocks/>
        </xdr:cNvGrpSpPr>
      </xdr:nvGrpSpPr>
      <xdr:grpSpPr bwMode="auto">
        <a:xfrm flipH="1">
          <a:off x="13639800" y="4815840"/>
          <a:ext cx="449580" cy="708660"/>
          <a:chOff x="256" y="29"/>
          <a:chExt cx="60" cy="46"/>
        </a:xfrm>
      </xdr:grpSpPr>
      <xdr:sp macro="" textlink="">
        <xdr:nvSpPr>
          <xdr:cNvPr id="2772" name="Freeform 1342"/>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773" name="Line 134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36</xdr:row>
      <xdr:rowOff>60960</xdr:rowOff>
    </xdr:from>
    <xdr:to>
      <xdr:col>27</xdr:col>
      <xdr:colOff>449580</xdr:colOff>
      <xdr:row>44</xdr:row>
      <xdr:rowOff>38100</xdr:rowOff>
    </xdr:to>
    <xdr:grpSp>
      <xdr:nvGrpSpPr>
        <xdr:cNvPr id="2774" name="Group 1344"/>
        <xdr:cNvGrpSpPr>
          <a:grpSpLocks/>
        </xdr:cNvGrpSpPr>
      </xdr:nvGrpSpPr>
      <xdr:grpSpPr bwMode="auto">
        <a:xfrm flipH="1">
          <a:off x="13639800" y="3352800"/>
          <a:ext cx="449580" cy="708660"/>
          <a:chOff x="256" y="29"/>
          <a:chExt cx="60" cy="46"/>
        </a:xfrm>
      </xdr:grpSpPr>
      <xdr:sp macro="" textlink="">
        <xdr:nvSpPr>
          <xdr:cNvPr id="2775" name="Freeform 1345"/>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776" name="Line 134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36</xdr:row>
      <xdr:rowOff>60960</xdr:rowOff>
    </xdr:from>
    <xdr:to>
      <xdr:col>27</xdr:col>
      <xdr:colOff>449580</xdr:colOff>
      <xdr:row>44</xdr:row>
      <xdr:rowOff>38100</xdr:rowOff>
    </xdr:to>
    <xdr:grpSp>
      <xdr:nvGrpSpPr>
        <xdr:cNvPr id="2777" name="Group 1347"/>
        <xdr:cNvGrpSpPr>
          <a:grpSpLocks/>
        </xdr:cNvGrpSpPr>
      </xdr:nvGrpSpPr>
      <xdr:grpSpPr bwMode="auto">
        <a:xfrm flipH="1">
          <a:off x="13639800" y="3352800"/>
          <a:ext cx="449580" cy="708660"/>
          <a:chOff x="256" y="29"/>
          <a:chExt cx="60" cy="46"/>
        </a:xfrm>
      </xdr:grpSpPr>
      <xdr:sp macro="" textlink="">
        <xdr:nvSpPr>
          <xdr:cNvPr id="2778" name="Freeform 1348"/>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779" name="Line 134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20</xdr:row>
      <xdr:rowOff>60960</xdr:rowOff>
    </xdr:from>
    <xdr:to>
      <xdr:col>27</xdr:col>
      <xdr:colOff>449580</xdr:colOff>
      <xdr:row>28</xdr:row>
      <xdr:rowOff>38100</xdr:rowOff>
    </xdr:to>
    <xdr:grpSp>
      <xdr:nvGrpSpPr>
        <xdr:cNvPr id="2780" name="Group 1350"/>
        <xdr:cNvGrpSpPr>
          <a:grpSpLocks/>
        </xdr:cNvGrpSpPr>
      </xdr:nvGrpSpPr>
      <xdr:grpSpPr bwMode="auto">
        <a:xfrm flipH="1">
          <a:off x="13639800" y="1889760"/>
          <a:ext cx="449580" cy="708660"/>
          <a:chOff x="256" y="29"/>
          <a:chExt cx="60" cy="46"/>
        </a:xfrm>
      </xdr:grpSpPr>
      <xdr:sp macro="" textlink="">
        <xdr:nvSpPr>
          <xdr:cNvPr id="2781" name="Freeform 1351"/>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782" name="Line 135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27</xdr:col>
      <xdr:colOff>0</xdr:colOff>
      <xdr:row>20</xdr:row>
      <xdr:rowOff>60960</xdr:rowOff>
    </xdr:from>
    <xdr:to>
      <xdr:col>27</xdr:col>
      <xdr:colOff>449580</xdr:colOff>
      <xdr:row>28</xdr:row>
      <xdr:rowOff>38100</xdr:rowOff>
    </xdr:to>
    <xdr:grpSp>
      <xdr:nvGrpSpPr>
        <xdr:cNvPr id="2783" name="Group 1353"/>
        <xdr:cNvGrpSpPr>
          <a:grpSpLocks/>
        </xdr:cNvGrpSpPr>
      </xdr:nvGrpSpPr>
      <xdr:grpSpPr bwMode="auto">
        <a:xfrm flipH="1">
          <a:off x="13639800" y="1889760"/>
          <a:ext cx="449580" cy="708660"/>
          <a:chOff x="256" y="29"/>
          <a:chExt cx="60" cy="46"/>
        </a:xfrm>
      </xdr:grpSpPr>
      <xdr:sp macro="" textlink="">
        <xdr:nvSpPr>
          <xdr:cNvPr id="2784" name="Freeform 1354"/>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785" name="Line 135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8</xdr:row>
      <xdr:rowOff>45720</xdr:rowOff>
    </xdr:from>
    <xdr:to>
      <xdr:col>9</xdr:col>
      <xdr:colOff>449580</xdr:colOff>
      <xdr:row>24</xdr:row>
      <xdr:rowOff>38100</xdr:rowOff>
    </xdr:to>
    <xdr:grpSp>
      <xdr:nvGrpSpPr>
        <xdr:cNvPr id="2786" name="Group 1356"/>
        <xdr:cNvGrpSpPr>
          <a:grpSpLocks/>
        </xdr:cNvGrpSpPr>
      </xdr:nvGrpSpPr>
      <xdr:grpSpPr bwMode="auto">
        <a:xfrm>
          <a:off x="5410200" y="777240"/>
          <a:ext cx="449580" cy="1455420"/>
          <a:chOff x="256" y="29"/>
          <a:chExt cx="60" cy="46"/>
        </a:xfrm>
      </xdr:grpSpPr>
      <xdr:sp macro="" textlink="">
        <xdr:nvSpPr>
          <xdr:cNvPr id="2787" name="Freeform 1357"/>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788" name="Line 135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40</xdr:row>
      <xdr:rowOff>45720</xdr:rowOff>
    </xdr:from>
    <xdr:to>
      <xdr:col>9</xdr:col>
      <xdr:colOff>449580</xdr:colOff>
      <xdr:row>56</xdr:row>
      <xdr:rowOff>38100</xdr:rowOff>
    </xdr:to>
    <xdr:grpSp>
      <xdr:nvGrpSpPr>
        <xdr:cNvPr id="2789" name="Group 1359"/>
        <xdr:cNvGrpSpPr>
          <a:grpSpLocks/>
        </xdr:cNvGrpSpPr>
      </xdr:nvGrpSpPr>
      <xdr:grpSpPr bwMode="auto">
        <a:xfrm>
          <a:off x="5410200" y="3703320"/>
          <a:ext cx="449580" cy="1455420"/>
          <a:chOff x="256" y="29"/>
          <a:chExt cx="60" cy="46"/>
        </a:xfrm>
      </xdr:grpSpPr>
      <xdr:sp macro="" textlink="">
        <xdr:nvSpPr>
          <xdr:cNvPr id="2790" name="Freeform 1360"/>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791" name="Line 136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16</xdr:row>
      <xdr:rowOff>45720</xdr:rowOff>
    </xdr:from>
    <xdr:to>
      <xdr:col>12</xdr:col>
      <xdr:colOff>449580</xdr:colOff>
      <xdr:row>48</xdr:row>
      <xdr:rowOff>38100</xdr:rowOff>
    </xdr:to>
    <xdr:grpSp>
      <xdr:nvGrpSpPr>
        <xdr:cNvPr id="2792" name="Group 1362"/>
        <xdr:cNvGrpSpPr>
          <a:grpSpLocks/>
        </xdr:cNvGrpSpPr>
      </xdr:nvGrpSpPr>
      <xdr:grpSpPr bwMode="auto">
        <a:xfrm>
          <a:off x="6781800" y="1508760"/>
          <a:ext cx="449580" cy="2918460"/>
          <a:chOff x="256" y="29"/>
          <a:chExt cx="60" cy="46"/>
        </a:xfrm>
      </xdr:grpSpPr>
      <xdr:sp macro="" textlink="">
        <xdr:nvSpPr>
          <xdr:cNvPr id="2793" name="Freeform 1363"/>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794" name="Line 136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74</xdr:row>
      <xdr:rowOff>45720</xdr:rowOff>
    </xdr:from>
    <xdr:to>
      <xdr:col>9</xdr:col>
      <xdr:colOff>449580</xdr:colOff>
      <xdr:row>90</xdr:row>
      <xdr:rowOff>38100</xdr:rowOff>
    </xdr:to>
    <xdr:grpSp>
      <xdr:nvGrpSpPr>
        <xdr:cNvPr id="2795" name="Group 1365"/>
        <xdr:cNvGrpSpPr>
          <a:grpSpLocks/>
        </xdr:cNvGrpSpPr>
      </xdr:nvGrpSpPr>
      <xdr:grpSpPr bwMode="auto">
        <a:xfrm>
          <a:off x="5410200" y="6812280"/>
          <a:ext cx="449580" cy="1455420"/>
          <a:chOff x="256" y="29"/>
          <a:chExt cx="60" cy="46"/>
        </a:xfrm>
      </xdr:grpSpPr>
      <xdr:sp macro="" textlink="">
        <xdr:nvSpPr>
          <xdr:cNvPr id="2796" name="Freeform 1366"/>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797" name="Line 136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106</xdr:row>
      <xdr:rowOff>45720</xdr:rowOff>
    </xdr:from>
    <xdr:to>
      <xdr:col>9</xdr:col>
      <xdr:colOff>449580</xdr:colOff>
      <xdr:row>122</xdr:row>
      <xdr:rowOff>38100</xdr:rowOff>
    </xdr:to>
    <xdr:grpSp>
      <xdr:nvGrpSpPr>
        <xdr:cNvPr id="2798" name="Group 1368"/>
        <xdr:cNvGrpSpPr>
          <a:grpSpLocks/>
        </xdr:cNvGrpSpPr>
      </xdr:nvGrpSpPr>
      <xdr:grpSpPr bwMode="auto">
        <a:xfrm>
          <a:off x="5410200" y="9738360"/>
          <a:ext cx="449580" cy="1455420"/>
          <a:chOff x="256" y="29"/>
          <a:chExt cx="60" cy="46"/>
        </a:xfrm>
      </xdr:grpSpPr>
      <xdr:sp macro="" textlink="">
        <xdr:nvSpPr>
          <xdr:cNvPr id="2799" name="Freeform 1369"/>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800" name="Line 137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82</xdr:row>
      <xdr:rowOff>45720</xdr:rowOff>
    </xdr:from>
    <xdr:to>
      <xdr:col>12</xdr:col>
      <xdr:colOff>449580</xdr:colOff>
      <xdr:row>114</xdr:row>
      <xdr:rowOff>38100</xdr:rowOff>
    </xdr:to>
    <xdr:grpSp>
      <xdr:nvGrpSpPr>
        <xdr:cNvPr id="2801" name="Group 1371"/>
        <xdr:cNvGrpSpPr>
          <a:grpSpLocks/>
        </xdr:cNvGrpSpPr>
      </xdr:nvGrpSpPr>
      <xdr:grpSpPr bwMode="auto">
        <a:xfrm>
          <a:off x="6781800" y="7543800"/>
          <a:ext cx="449580" cy="2918460"/>
          <a:chOff x="256" y="29"/>
          <a:chExt cx="60" cy="46"/>
        </a:xfrm>
      </xdr:grpSpPr>
      <xdr:sp macro="" textlink="">
        <xdr:nvSpPr>
          <xdr:cNvPr id="2802" name="Freeform 1372"/>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803" name="Line 137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15</xdr:col>
      <xdr:colOff>0</xdr:colOff>
      <xdr:row>32</xdr:row>
      <xdr:rowOff>45720</xdr:rowOff>
    </xdr:from>
    <xdr:to>
      <xdr:col>15</xdr:col>
      <xdr:colOff>342900</xdr:colOff>
      <xdr:row>98</xdr:row>
      <xdr:rowOff>45720</xdr:rowOff>
    </xdr:to>
    <xdr:sp macro="" textlink="">
      <xdr:nvSpPr>
        <xdr:cNvPr id="2804" name="Freeform 1374"/>
        <xdr:cNvSpPr>
          <a:spLocks/>
        </xdr:cNvSpPr>
      </xdr:nvSpPr>
      <xdr:spPr bwMode="auto">
        <a:xfrm>
          <a:off x="8145780" y="2727960"/>
          <a:ext cx="342900" cy="5532120"/>
        </a:xfrm>
        <a:custGeom>
          <a:avLst/>
          <a:gdLst>
            <a:gd name="T0" fmla="*/ 0 w 64"/>
            <a:gd name="T1" fmla="*/ 0 h 91"/>
            <a:gd name="T2" fmla="*/ 1837193700 w 64"/>
            <a:gd name="T3" fmla="*/ 0 h 91"/>
            <a:gd name="T4" fmla="*/ 1837193700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15</xdr:col>
      <xdr:colOff>342900</xdr:colOff>
      <xdr:row>48</xdr:row>
      <xdr:rowOff>45720</xdr:rowOff>
    </xdr:from>
    <xdr:to>
      <xdr:col>15</xdr:col>
      <xdr:colOff>449580</xdr:colOff>
      <xdr:row>48</xdr:row>
      <xdr:rowOff>45720</xdr:rowOff>
    </xdr:to>
    <xdr:sp macro="" textlink="">
      <xdr:nvSpPr>
        <xdr:cNvPr id="2805" name="Line 1375"/>
        <xdr:cNvSpPr>
          <a:spLocks noChangeShapeType="1"/>
        </xdr:cNvSpPr>
      </xdr:nvSpPr>
      <xdr:spPr bwMode="auto">
        <a:xfrm flipH="1">
          <a:off x="8488680" y="4069080"/>
          <a:ext cx="106680" cy="0"/>
        </a:xfrm>
        <a:prstGeom prst="line">
          <a:avLst/>
        </a:prstGeom>
        <a:noFill/>
        <a:ln w="9525">
          <a:solidFill>
            <a:srgbClr val="000000"/>
          </a:solidFill>
          <a:round/>
          <a:headEnd/>
          <a:tailEnd/>
        </a:ln>
      </xdr:spPr>
    </xdr:sp>
    <xdr:clientData/>
  </xdr:twoCellAnchor>
  <xdr:twoCellAnchor>
    <xdr:from>
      <xdr:col>17</xdr:col>
      <xdr:colOff>0</xdr:colOff>
      <xdr:row>49</xdr:row>
      <xdr:rowOff>83820</xdr:rowOff>
    </xdr:from>
    <xdr:to>
      <xdr:col>17</xdr:col>
      <xdr:colOff>0</xdr:colOff>
      <xdr:row>63</xdr:row>
      <xdr:rowOff>0</xdr:rowOff>
    </xdr:to>
    <xdr:sp macro="" textlink="">
      <xdr:nvSpPr>
        <xdr:cNvPr id="2806" name="Line 1376"/>
        <xdr:cNvSpPr>
          <a:spLocks noChangeShapeType="1"/>
        </xdr:cNvSpPr>
      </xdr:nvSpPr>
      <xdr:spPr bwMode="auto">
        <a:xfrm>
          <a:off x="9060180" y="4191000"/>
          <a:ext cx="0" cy="1089660"/>
        </a:xfrm>
        <a:prstGeom prst="line">
          <a:avLst/>
        </a:prstGeom>
        <a:noFill/>
        <a:ln w="9525">
          <a:solidFill>
            <a:srgbClr val="000000"/>
          </a:solidFill>
          <a:round/>
          <a:headEnd/>
          <a:tailEnd/>
        </a:ln>
      </xdr:spPr>
    </xdr:sp>
    <xdr:clientData/>
  </xdr:twoCellAnchor>
  <xdr:twoCellAnchor>
    <xdr:from>
      <xdr:col>17</xdr:col>
      <xdr:colOff>0</xdr:colOff>
      <xdr:row>67</xdr:row>
      <xdr:rowOff>83820</xdr:rowOff>
    </xdr:from>
    <xdr:to>
      <xdr:col>17</xdr:col>
      <xdr:colOff>0</xdr:colOff>
      <xdr:row>81</xdr:row>
      <xdr:rowOff>0</xdr:rowOff>
    </xdr:to>
    <xdr:sp macro="" textlink="">
      <xdr:nvSpPr>
        <xdr:cNvPr id="2807" name="Line 1377"/>
        <xdr:cNvSpPr>
          <a:spLocks noChangeShapeType="1"/>
        </xdr:cNvSpPr>
      </xdr:nvSpPr>
      <xdr:spPr bwMode="auto">
        <a:xfrm>
          <a:off x="9060180" y="5699760"/>
          <a:ext cx="0" cy="1089660"/>
        </a:xfrm>
        <a:prstGeom prst="line">
          <a:avLst/>
        </a:prstGeom>
        <a:noFill/>
        <a:ln w="9525">
          <a:solidFill>
            <a:srgbClr val="000000"/>
          </a:solidFill>
          <a:round/>
          <a:headEnd/>
          <a:tailEnd/>
        </a:ln>
      </xdr:spPr>
    </xdr:sp>
    <xdr:clientData/>
  </xdr:twoCellAnchor>
  <xdr:twoCellAnchor>
    <xdr:from>
      <xdr:col>18</xdr:col>
      <xdr:colOff>106680</xdr:colOff>
      <xdr:row>32</xdr:row>
      <xdr:rowOff>45720</xdr:rowOff>
    </xdr:from>
    <xdr:to>
      <xdr:col>18</xdr:col>
      <xdr:colOff>449580</xdr:colOff>
      <xdr:row>98</xdr:row>
      <xdr:rowOff>45720</xdr:rowOff>
    </xdr:to>
    <xdr:sp macro="" textlink="">
      <xdr:nvSpPr>
        <xdr:cNvPr id="2808" name="Freeform 1378"/>
        <xdr:cNvSpPr>
          <a:spLocks/>
        </xdr:cNvSpPr>
      </xdr:nvSpPr>
      <xdr:spPr bwMode="auto">
        <a:xfrm flipH="1">
          <a:off x="9624060" y="2727960"/>
          <a:ext cx="342900" cy="5532120"/>
        </a:xfrm>
        <a:custGeom>
          <a:avLst/>
          <a:gdLst>
            <a:gd name="T0" fmla="*/ 0 w 64"/>
            <a:gd name="T1" fmla="*/ 0 h 91"/>
            <a:gd name="T2" fmla="*/ 1837193700 w 64"/>
            <a:gd name="T3" fmla="*/ 0 h 91"/>
            <a:gd name="T4" fmla="*/ 1837193700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18</xdr:col>
      <xdr:colOff>0</xdr:colOff>
      <xdr:row>82</xdr:row>
      <xdr:rowOff>45720</xdr:rowOff>
    </xdr:from>
    <xdr:to>
      <xdr:col>18</xdr:col>
      <xdr:colOff>106680</xdr:colOff>
      <xdr:row>82</xdr:row>
      <xdr:rowOff>45720</xdr:rowOff>
    </xdr:to>
    <xdr:sp macro="" textlink="">
      <xdr:nvSpPr>
        <xdr:cNvPr id="2809" name="Line 1379"/>
        <xdr:cNvSpPr>
          <a:spLocks noChangeShapeType="1"/>
        </xdr:cNvSpPr>
      </xdr:nvSpPr>
      <xdr:spPr bwMode="auto">
        <a:xfrm flipH="1">
          <a:off x="9517380" y="6918960"/>
          <a:ext cx="106680" cy="0"/>
        </a:xfrm>
        <a:prstGeom prst="line">
          <a:avLst/>
        </a:prstGeom>
        <a:noFill/>
        <a:ln w="9525">
          <a:solidFill>
            <a:srgbClr val="000000"/>
          </a:solidFill>
          <a:round/>
          <a:headEnd/>
          <a:tailEnd/>
        </a:ln>
      </xdr:spPr>
    </xdr:sp>
    <xdr:clientData/>
  </xdr:twoCellAnchor>
  <xdr:twoCellAnchor>
    <xdr:from>
      <xdr:col>21</xdr:col>
      <xdr:colOff>0</xdr:colOff>
      <xdr:row>82</xdr:row>
      <xdr:rowOff>45720</xdr:rowOff>
    </xdr:from>
    <xdr:to>
      <xdr:col>21</xdr:col>
      <xdr:colOff>449580</xdr:colOff>
      <xdr:row>114</xdr:row>
      <xdr:rowOff>38100</xdr:rowOff>
    </xdr:to>
    <xdr:grpSp>
      <xdr:nvGrpSpPr>
        <xdr:cNvPr id="2810" name="Group 1380"/>
        <xdr:cNvGrpSpPr>
          <a:grpSpLocks/>
        </xdr:cNvGrpSpPr>
      </xdr:nvGrpSpPr>
      <xdr:grpSpPr bwMode="auto">
        <a:xfrm flipH="1">
          <a:off x="10896600" y="7543800"/>
          <a:ext cx="449580" cy="2918460"/>
          <a:chOff x="256" y="29"/>
          <a:chExt cx="60" cy="46"/>
        </a:xfrm>
      </xdr:grpSpPr>
      <xdr:sp macro="" textlink="">
        <xdr:nvSpPr>
          <xdr:cNvPr id="2811" name="Freeform 1381"/>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812" name="Line 138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21</xdr:col>
      <xdr:colOff>0</xdr:colOff>
      <xdr:row>16</xdr:row>
      <xdr:rowOff>45720</xdr:rowOff>
    </xdr:from>
    <xdr:to>
      <xdr:col>21</xdr:col>
      <xdr:colOff>449580</xdr:colOff>
      <xdr:row>48</xdr:row>
      <xdr:rowOff>38100</xdr:rowOff>
    </xdr:to>
    <xdr:grpSp>
      <xdr:nvGrpSpPr>
        <xdr:cNvPr id="2813" name="Group 1383"/>
        <xdr:cNvGrpSpPr>
          <a:grpSpLocks/>
        </xdr:cNvGrpSpPr>
      </xdr:nvGrpSpPr>
      <xdr:grpSpPr bwMode="auto">
        <a:xfrm flipH="1">
          <a:off x="10896600" y="1508760"/>
          <a:ext cx="449580" cy="2918460"/>
          <a:chOff x="256" y="29"/>
          <a:chExt cx="60" cy="46"/>
        </a:xfrm>
      </xdr:grpSpPr>
      <xdr:sp macro="" textlink="">
        <xdr:nvSpPr>
          <xdr:cNvPr id="2814" name="Freeform 1384"/>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815" name="Line 138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106</xdr:row>
      <xdr:rowOff>45720</xdr:rowOff>
    </xdr:from>
    <xdr:to>
      <xdr:col>24</xdr:col>
      <xdr:colOff>449580</xdr:colOff>
      <xdr:row>122</xdr:row>
      <xdr:rowOff>38100</xdr:rowOff>
    </xdr:to>
    <xdr:grpSp>
      <xdr:nvGrpSpPr>
        <xdr:cNvPr id="2816" name="Group 1386"/>
        <xdr:cNvGrpSpPr>
          <a:grpSpLocks/>
        </xdr:cNvGrpSpPr>
      </xdr:nvGrpSpPr>
      <xdr:grpSpPr bwMode="auto">
        <a:xfrm flipH="1">
          <a:off x="12268200" y="9738360"/>
          <a:ext cx="449580" cy="1455420"/>
          <a:chOff x="256" y="29"/>
          <a:chExt cx="60" cy="46"/>
        </a:xfrm>
      </xdr:grpSpPr>
      <xdr:sp macro="" textlink="">
        <xdr:nvSpPr>
          <xdr:cNvPr id="2817" name="Freeform 1387"/>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818" name="Line 138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74</xdr:row>
      <xdr:rowOff>45720</xdr:rowOff>
    </xdr:from>
    <xdr:to>
      <xdr:col>24</xdr:col>
      <xdr:colOff>449580</xdr:colOff>
      <xdr:row>90</xdr:row>
      <xdr:rowOff>38100</xdr:rowOff>
    </xdr:to>
    <xdr:grpSp>
      <xdr:nvGrpSpPr>
        <xdr:cNvPr id="2819" name="Group 1389"/>
        <xdr:cNvGrpSpPr>
          <a:grpSpLocks/>
        </xdr:cNvGrpSpPr>
      </xdr:nvGrpSpPr>
      <xdr:grpSpPr bwMode="auto">
        <a:xfrm flipH="1">
          <a:off x="12268200" y="6812280"/>
          <a:ext cx="449580" cy="1455420"/>
          <a:chOff x="256" y="29"/>
          <a:chExt cx="60" cy="46"/>
        </a:xfrm>
      </xdr:grpSpPr>
      <xdr:sp macro="" textlink="">
        <xdr:nvSpPr>
          <xdr:cNvPr id="2820" name="Freeform 1390"/>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821" name="Line 139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40</xdr:row>
      <xdr:rowOff>45720</xdr:rowOff>
    </xdr:from>
    <xdr:to>
      <xdr:col>24</xdr:col>
      <xdr:colOff>449580</xdr:colOff>
      <xdr:row>56</xdr:row>
      <xdr:rowOff>38100</xdr:rowOff>
    </xdr:to>
    <xdr:grpSp>
      <xdr:nvGrpSpPr>
        <xdr:cNvPr id="2822" name="Group 1392"/>
        <xdr:cNvGrpSpPr>
          <a:grpSpLocks/>
        </xdr:cNvGrpSpPr>
      </xdr:nvGrpSpPr>
      <xdr:grpSpPr bwMode="auto">
        <a:xfrm flipH="1">
          <a:off x="12268200" y="3703320"/>
          <a:ext cx="449580" cy="1455420"/>
          <a:chOff x="256" y="29"/>
          <a:chExt cx="60" cy="46"/>
        </a:xfrm>
      </xdr:grpSpPr>
      <xdr:sp macro="" textlink="">
        <xdr:nvSpPr>
          <xdr:cNvPr id="2823" name="Freeform 1393"/>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824" name="Line 139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8</xdr:row>
      <xdr:rowOff>45720</xdr:rowOff>
    </xdr:from>
    <xdr:to>
      <xdr:col>24</xdr:col>
      <xdr:colOff>449580</xdr:colOff>
      <xdr:row>24</xdr:row>
      <xdr:rowOff>38100</xdr:rowOff>
    </xdr:to>
    <xdr:grpSp>
      <xdr:nvGrpSpPr>
        <xdr:cNvPr id="2825" name="Group 1395"/>
        <xdr:cNvGrpSpPr>
          <a:grpSpLocks/>
        </xdr:cNvGrpSpPr>
      </xdr:nvGrpSpPr>
      <xdr:grpSpPr bwMode="auto">
        <a:xfrm flipH="1">
          <a:off x="12268200" y="777240"/>
          <a:ext cx="449580" cy="1455420"/>
          <a:chOff x="256" y="29"/>
          <a:chExt cx="60" cy="46"/>
        </a:xfrm>
      </xdr:grpSpPr>
      <xdr:sp macro="" textlink="">
        <xdr:nvSpPr>
          <xdr:cNvPr id="2826" name="Freeform 1396"/>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827" name="Line 139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8</xdr:row>
      <xdr:rowOff>45720</xdr:rowOff>
    </xdr:from>
    <xdr:to>
      <xdr:col>9</xdr:col>
      <xdr:colOff>449580</xdr:colOff>
      <xdr:row>24</xdr:row>
      <xdr:rowOff>38100</xdr:rowOff>
    </xdr:to>
    <xdr:grpSp>
      <xdr:nvGrpSpPr>
        <xdr:cNvPr id="2828" name="Group 1398"/>
        <xdr:cNvGrpSpPr>
          <a:grpSpLocks/>
        </xdr:cNvGrpSpPr>
      </xdr:nvGrpSpPr>
      <xdr:grpSpPr bwMode="auto">
        <a:xfrm>
          <a:off x="5410200" y="777240"/>
          <a:ext cx="449580" cy="1455420"/>
          <a:chOff x="256" y="29"/>
          <a:chExt cx="60" cy="46"/>
        </a:xfrm>
      </xdr:grpSpPr>
      <xdr:sp macro="" textlink="">
        <xdr:nvSpPr>
          <xdr:cNvPr id="2829" name="Freeform 1399"/>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830" name="Line 140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40</xdr:row>
      <xdr:rowOff>45720</xdr:rowOff>
    </xdr:from>
    <xdr:to>
      <xdr:col>9</xdr:col>
      <xdr:colOff>449580</xdr:colOff>
      <xdr:row>56</xdr:row>
      <xdr:rowOff>38100</xdr:rowOff>
    </xdr:to>
    <xdr:grpSp>
      <xdr:nvGrpSpPr>
        <xdr:cNvPr id="2831" name="Group 1401"/>
        <xdr:cNvGrpSpPr>
          <a:grpSpLocks/>
        </xdr:cNvGrpSpPr>
      </xdr:nvGrpSpPr>
      <xdr:grpSpPr bwMode="auto">
        <a:xfrm>
          <a:off x="5410200" y="3703320"/>
          <a:ext cx="449580" cy="1455420"/>
          <a:chOff x="256" y="29"/>
          <a:chExt cx="60" cy="46"/>
        </a:xfrm>
      </xdr:grpSpPr>
      <xdr:sp macro="" textlink="">
        <xdr:nvSpPr>
          <xdr:cNvPr id="2832" name="Freeform 1402"/>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833" name="Line 140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16</xdr:row>
      <xdr:rowOff>45720</xdr:rowOff>
    </xdr:from>
    <xdr:to>
      <xdr:col>12</xdr:col>
      <xdr:colOff>449580</xdr:colOff>
      <xdr:row>48</xdr:row>
      <xdr:rowOff>38100</xdr:rowOff>
    </xdr:to>
    <xdr:grpSp>
      <xdr:nvGrpSpPr>
        <xdr:cNvPr id="2834" name="Group 1404"/>
        <xdr:cNvGrpSpPr>
          <a:grpSpLocks/>
        </xdr:cNvGrpSpPr>
      </xdr:nvGrpSpPr>
      <xdr:grpSpPr bwMode="auto">
        <a:xfrm>
          <a:off x="6781800" y="1508760"/>
          <a:ext cx="449580" cy="2918460"/>
          <a:chOff x="256" y="29"/>
          <a:chExt cx="60" cy="46"/>
        </a:xfrm>
      </xdr:grpSpPr>
      <xdr:sp macro="" textlink="">
        <xdr:nvSpPr>
          <xdr:cNvPr id="2835" name="Freeform 1405"/>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836" name="Line 140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74</xdr:row>
      <xdr:rowOff>45720</xdr:rowOff>
    </xdr:from>
    <xdr:to>
      <xdr:col>9</xdr:col>
      <xdr:colOff>449580</xdr:colOff>
      <xdr:row>90</xdr:row>
      <xdr:rowOff>38100</xdr:rowOff>
    </xdr:to>
    <xdr:grpSp>
      <xdr:nvGrpSpPr>
        <xdr:cNvPr id="2837" name="Group 1407"/>
        <xdr:cNvGrpSpPr>
          <a:grpSpLocks/>
        </xdr:cNvGrpSpPr>
      </xdr:nvGrpSpPr>
      <xdr:grpSpPr bwMode="auto">
        <a:xfrm>
          <a:off x="5410200" y="6812280"/>
          <a:ext cx="449580" cy="1455420"/>
          <a:chOff x="256" y="29"/>
          <a:chExt cx="60" cy="46"/>
        </a:xfrm>
      </xdr:grpSpPr>
      <xdr:sp macro="" textlink="">
        <xdr:nvSpPr>
          <xdr:cNvPr id="2838" name="Freeform 1408"/>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839" name="Line 140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106</xdr:row>
      <xdr:rowOff>45720</xdr:rowOff>
    </xdr:from>
    <xdr:to>
      <xdr:col>9</xdr:col>
      <xdr:colOff>449580</xdr:colOff>
      <xdr:row>122</xdr:row>
      <xdr:rowOff>38100</xdr:rowOff>
    </xdr:to>
    <xdr:grpSp>
      <xdr:nvGrpSpPr>
        <xdr:cNvPr id="2840" name="Group 1410"/>
        <xdr:cNvGrpSpPr>
          <a:grpSpLocks/>
        </xdr:cNvGrpSpPr>
      </xdr:nvGrpSpPr>
      <xdr:grpSpPr bwMode="auto">
        <a:xfrm>
          <a:off x="5410200" y="9738360"/>
          <a:ext cx="449580" cy="1455420"/>
          <a:chOff x="256" y="29"/>
          <a:chExt cx="60" cy="46"/>
        </a:xfrm>
      </xdr:grpSpPr>
      <xdr:sp macro="" textlink="">
        <xdr:nvSpPr>
          <xdr:cNvPr id="2841" name="Freeform 1411"/>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842" name="Line 141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82</xdr:row>
      <xdr:rowOff>45720</xdr:rowOff>
    </xdr:from>
    <xdr:to>
      <xdr:col>12</xdr:col>
      <xdr:colOff>449580</xdr:colOff>
      <xdr:row>114</xdr:row>
      <xdr:rowOff>38100</xdr:rowOff>
    </xdr:to>
    <xdr:grpSp>
      <xdr:nvGrpSpPr>
        <xdr:cNvPr id="2843" name="Group 1413"/>
        <xdr:cNvGrpSpPr>
          <a:grpSpLocks/>
        </xdr:cNvGrpSpPr>
      </xdr:nvGrpSpPr>
      <xdr:grpSpPr bwMode="auto">
        <a:xfrm>
          <a:off x="6781800" y="7543800"/>
          <a:ext cx="449580" cy="2918460"/>
          <a:chOff x="256" y="29"/>
          <a:chExt cx="60" cy="46"/>
        </a:xfrm>
      </xdr:grpSpPr>
      <xdr:sp macro="" textlink="">
        <xdr:nvSpPr>
          <xdr:cNvPr id="2844" name="Freeform 1414"/>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845" name="Line 141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15</xdr:col>
      <xdr:colOff>0</xdr:colOff>
      <xdr:row>32</xdr:row>
      <xdr:rowOff>45720</xdr:rowOff>
    </xdr:from>
    <xdr:to>
      <xdr:col>15</xdr:col>
      <xdr:colOff>342900</xdr:colOff>
      <xdr:row>98</xdr:row>
      <xdr:rowOff>45720</xdr:rowOff>
    </xdr:to>
    <xdr:sp macro="" textlink="">
      <xdr:nvSpPr>
        <xdr:cNvPr id="2846" name="Freeform 1416"/>
        <xdr:cNvSpPr>
          <a:spLocks/>
        </xdr:cNvSpPr>
      </xdr:nvSpPr>
      <xdr:spPr bwMode="auto">
        <a:xfrm>
          <a:off x="8145780" y="2727960"/>
          <a:ext cx="342900" cy="5532120"/>
        </a:xfrm>
        <a:custGeom>
          <a:avLst/>
          <a:gdLst>
            <a:gd name="T0" fmla="*/ 0 w 64"/>
            <a:gd name="T1" fmla="*/ 0 h 91"/>
            <a:gd name="T2" fmla="*/ 1837193700 w 64"/>
            <a:gd name="T3" fmla="*/ 0 h 91"/>
            <a:gd name="T4" fmla="*/ 1837193700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15</xdr:col>
      <xdr:colOff>342900</xdr:colOff>
      <xdr:row>48</xdr:row>
      <xdr:rowOff>45720</xdr:rowOff>
    </xdr:from>
    <xdr:to>
      <xdr:col>15</xdr:col>
      <xdr:colOff>449580</xdr:colOff>
      <xdr:row>48</xdr:row>
      <xdr:rowOff>45720</xdr:rowOff>
    </xdr:to>
    <xdr:sp macro="" textlink="">
      <xdr:nvSpPr>
        <xdr:cNvPr id="2847" name="Line 1417"/>
        <xdr:cNvSpPr>
          <a:spLocks noChangeShapeType="1"/>
        </xdr:cNvSpPr>
      </xdr:nvSpPr>
      <xdr:spPr bwMode="auto">
        <a:xfrm flipH="1">
          <a:off x="8488680" y="4069080"/>
          <a:ext cx="106680" cy="0"/>
        </a:xfrm>
        <a:prstGeom prst="line">
          <a:avLst/>
        </a:prstGeom>
        <a:noFill/>
        <a:ln w="9525">
          <a:solidFill>
            <a:srgbClr val="000000"/>
          </a:solidFill>
          <a:round/>
          <a:headEnd/>
          <a:tailEnd/>
        </a:ln>
      </xdr:spPr>
    </xdr:sp>
    <xdr:clientData/>
  </xdr:twoCellAnchor>
  <xdr:twoCellAnchor>
    <xdr:from>
      <xdr:col>17</xdr:col>
      <xdr:colOff>0</xdr:colOff>
      <xdr:row>49</xdr:row>
      <xdr:rowOff>83820</xdr:rowOff>
    </xdr:from>
    <xdr:to>
      <xdr:col>17</xdr:col>
      <xdr:colOff>0</xdr:colOff>
      <xdr:row>63</xdr:row>
      <xdr:rowOff>0</xdr:rowOff>
    </xdr:to>
    <xdr:sp macro="" textlink="">
      <xdr:nvSpPr>
        <xdr:cNvPr id="2848" name="Line 1418"/>
        <xdr:cNvSpPr>
          <a:spLocks noChangeShapeType="1"/>
        </xdr:cNvSpPr>
      </xdr:nvSpPr>
      <xdr:spPr bwMode="auto">
        <a:xfrm>
          <a:off x="9060180" y="4191000"/>
          <a:ext cx="0" cy="1089660"/>
        </a:xfrm>
        <a:prstGeom prst="line">
          <a:avLst/>
        </a:prstGeom>
        <a:noFill/>
        <a:ln w="9525">
          <a:solidFill>
            <a:srgbClr val="000000"/>
          </a:solidFill>
          <a:round/>
          <a:headEnd/>
          <a:tailEnd/>
        </a:ln>
      </xdr:spPr>
    </xdr:sp>
    <xdr:clientData/>
  </xdr:twoCellAnchor>
  <xdr:twoCellAnchor>
    <xdr:from>
      <xdr:col>17</xdr:col>
      <xdr:colOff>0</xdr:colOff>
      <xdr:row>67</xdr:row>
      <xdr:rowOff>83820</xdr:rowOff>
    </xdr:from>
    <xdr:to>
      <xdr:col>17</xdr:col>
      <xdr:colOff>0</xdr:colOff>
      <xdr:row>81</xdr:row>
      <xdr:rowOff>0</xdr:rowOff>
    </xdr:to>
    <xdr:sp macro="" textlink="">
      <xdr:nvSpPr>
        <xdr:cNvPr id="2849" name="Line 1419"/>
        <xdr:cNvSpPr>
          <a:spLocks noChangeShapeType="1"/>
        </xdr:cNvSpPr>
      </xdr:nvSpPr>
      <xdr:spPr bwMode="auto">
        <a:xfrm>
          <a:off x="9060180" y="5699760"/>
          <a:ext cx="0" cy="1089660"/>
        </a:xfrm>
        <a:prstGeom prst="line">
          <a:avLst/>
        </a:prstGeom>
        <a:noFill/>
        <a:ln w="9525">
          <a:solidFill>
            <a:srgbClr val="000000"/>
          </a:solidFill>
          <a:round/>
          <a:headEnd/>
          <a:tailEnd/>
        </a:ln>
      </xdr:spPr>
    </xdr:sp>
    <xdr:clientData/>
  </xdr:twoCellAnchor>
  <xdr:twoCellAnchor>
    <xdr:from>
      <xdr:col>18</xdr:col>
      <xdr:colOff>106680</xdr:colOff>
      <xdr:row>32</xdr:row>
      <xdr:rowOff>45720</xdr:rowOff>
    </xdr:from>
    <xdr:to>
      <xdr:col>18</xdr:col>
      <xdr:colOff>449580</xdr:colOff>
      <xdr:row>98</xdr:row>
      <xdr:rowOff>45720</xdr:rowOff>
    </xdr:to>
    <xdr:sp macro="" textlink="">
      <xdr:nvSpPr>
        <xdr:cNvPr id="2850" name="Freeform 1420"/>
        <xdr:cNvSpPr>
          <a:spLocks/>
        </xdr:cNvSpPr>
      </xdr:nvSpPr>
      <xdr:spPr bwMode="auto">
        <a:xfrm flipH="1">
          <a:off x="9624060" y="2727960"/>
          <a:ext cx="342900" cy="5532120"/>
        </a:xfrm>
        <a:custGeom>
          <a:avLst/>
          <a:gdLst>
            <a:gd name="T0" fmla="*/ 0 w 64"/>
            <a:gd name="T1" fmla="*/ 0 h 91"/>
            <a:gd name="T2" fmla="*/ 1837193700 w 64"/>
            <a:gd name="T3" fmla="*/ 0 h 91"/>
            <a:gd name="T4" fmla="*/ 1837193700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18</xdr:col>
      <xdr:colOff>0</xdr:colOff>
      <xdr:row>82</xdr:row>
      <xdr:rowOff>45720</xdr:rowOff>
    </xdr:from>
    <xdr:to>
      <xdr:col>18</xdr:col>
      <xdr:colOff>106680</xdr:colOff>
      <xdr:row>82</xdr:row>
      <xdr:rowOff>45720</xdr:rowOff>
    </xdr:to>
    <xdr:sp macro="" textlink="">
      <xdr:nvSpPr>
        <xdr:cNvPr id="2851" name="Line 1421"/>
        <xdr:cNvSpPr>
          <a:spLocks noChangeShapeType="1"/>
        </xdr:cNvSpPr>
      </xdr:nvSpPr>
      <xdr:spPr bwMode="auto">
        <a:xfrm flipH="1">
          <a:off x="9517380" y="6918960"/>
          <a:ext cx="106680" cy="0"/>
        </a:xfrm>
        <a:prstGeom prst="line">
          <a:avLst/>
        </a:prstGeom>
        <a:noFill/>
        <a:ln w="9525">
          <a:solidFill>
            <a:srgbClr val="000000"/>
          </a:solidFill>
          <a:round/>
          <a:headEnd/>
          <a:tailEnd/>
        </a:ln>
      </xdr:spPr>
    </xdr:sp>
    <xdr:clientData/>
  </xdr:twoCellAnchor>
  <xdr:twoCellAnchor>
    <xdr:from>
      <xdr:col>21</xdr:col>
      <xdr:colOff>0</xdr:colOff>
      <xdr:row>82</xdr:row>
      <xdr:rowOff>45720</xdr:rowOff>
    </xdr:from>
    <xdr:to>
      <xdr:col>21</xdr:col>
      <xdr:colOff>449580</xdr:colOff>
      <xdr:row>114</xdr:row>
      <xdr:rowOff>38100</xdr:rowOff>
    </xdr:to>
    <xdr:grpSp>
      <xdr:nvGrpSpPr>
        <xdr:cNvPr id="2852" name="Group 1422"/>
        <xdr:cNvGrpSpPr>
          <a:grpSpLocks/>
        </xdr:cNvGrpSpPr>
      </xdr:nvGrpSpPr>
      <xdr:grpSpPr bwMode="auto">
        <a:xfrm flipH="1">
          <a:off x="10896600" y="7543800"/>
          <a:ext cx="449580" cy="2918460"/>
          <a:chOff x="256" y="29"/>
          <a:chExt cx="60" cy="46"/>
        </a:xfrm>
      </xdr:grpSpPr>
      <xdr:sp macro="" textlink="">
        <xdr:nvSpPr>
          <xdr:cNvPr id="2853" name="Freeform 1423"/>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854" name="Line 142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21</xdr:col>
      <xdr:colOff>0</xdr:colOff>
      <xdr:row>16</xdr:row>
      <xdr:rowOff>45720</xdr:rowOff>
    </xdr:from>
    <xdr:to>
      <xdr:col>21</xdr:col>
      <xdr:colOff>449580</xdr:colOff>
      <xdr:row>48</xdr:row>
      <xdr:rowOff>38100</xdr:rowOff>
    </xdr:to>
    <xdr:grpSp>
      <xdr:nvGrpSpPr>
        <xdr:cNvPr id="2855" name="Group 1425"/>
        <xdr:cNvGrpSpPr>
          <a:grpSpLocks/>
        </xdr:cNvGrpSpPr>
      </xdr:nvGrpSpPr>
      <xdr:grpSpPr bwMode="auto">
        <a:xfrm flipH="1">
          <a:off x="10896600" y="1508760"/>
          <a:ext cx="449580" cy="2918460"/>
          <a:chOff x="256" y="29"/>
          <a:chExt cx="60" cy="46"/>
        </a:xfrm>
      </xdr:grpSpPr>
      <xdr:sp macro="" textlink="">
        <xdr:nvSpPr>
          <xdr:cNvPr id="2856" name="Freeform 1426"/>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857" name="Line 142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106</xdr:row>
      <xdr:rowOff>45720</xdr:rowOff>
    </xdr:from>
    <xdr:to>
      <xdr:col>24</xdr:col>
      <xdr:colOff>449580</xdr:colOff>
      <xdr:row>122</xdr:row>
      <xdr:rowOff>38100</xdr:rowOff>
    </xdr:to>
    <xdr:grpSp>
      <xdr:nvGrpSpPr>
        <xdr:cNvPr id="2858" name="Group 1428"/>
        <xdr:cNvGrpSpPr>
          <a:grpSpLocks/>
        </xdr:cNvGrpSpPr>
      </xdr:nvGrpSpPr>
      <xdr:grpSpPr bwMode="auto">
        <a:xfrm flipH="1">
          <a:off x="12268200" y="9738360"/>
          <a:ext cx="449580" cy="1455420"/>
          <a:chOff x="256" y="29"/>
          <a:chExt cx="60" cy="46"/>
        </a:xfrm>
      </xdr:grpSpPr>
      <xdr:sp macro="" textlink="">
        <xdr:nvSpPr>
          <xdr:cNvPr id="2859" name="Freeform 1429"/>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860" name="Line 143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74</xdr:row>
      <xdr:rowOff>45720</xdr:rowOff>
    </xdr:from>
    <xdr:to>
      <xdr:col>24</xdr:col>
      <xdr:colOff>449580</xdr:colOff>
      <xdr:row>90</xdr:row>
      <xdr:rowOff>38100</xdr:rowOff>
    </xdr:to>
    <xdr:grpSp>
      <xdr:nvGrpSpPr>
        <xdr:cNvPr id="2861" name="Group 1431"/>
        <xdr:cNvGrpSpPr>
          <a:grpSpLocks/>
        </xdr:cNvGrpSpPr>
      </xdr:nvGrpSpPr>
      <xdr:grpSpPr bwMode="auto">
        <a:xfrm flipH="1">
          <a:off x="12268200" y="6812280"/>
          <a:ext cx="449580" cy="1455420"/>
          <a:chOff x="256" y="29"/>
          <a:chExt cx="60" cy="46"/>
        </a:xfrm>
      </xdr:grpSpPr>
      <xdr:sp macro="" textlink="">
        <xdr:nvSpPr>
          <xdr:cNvPr id="2862" name="Freeform 1432"/>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863" name="Line 143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40</xdr:row>
      <xdr:rowOff>45720</xdr:rowOff>
    </xdr:from>
    <xdr:to>
      <xdr:col>24</xdr:col>
      <xdr:colOff>449580</xdr:colOff>
      <xdr:row>56</xdr:row>
      <xdr:rowOff>38100</xdr:rowOff>
    </xdr:to>
    <xdr:grpSp>
      <xdr:nvGrpSpPr>
        <xdr:cNvPr id="2864" name="Group 1434"/>
        <xdr:cNvGrpSpPr>
          <a:grpSpLocks/>
        </xdr:cNvGrpSpPr>
      </xdr:nvGrpSpPr>
      <xdr:grpSpPr bwMode="auto">
        <a:xfrm flipH="1">
          <a:off x="12268200" y="3703320"/>
          <a:ext cx="449580" cy="1455420"/>
          <a:chOff x="256" y="29"/>
          <a:chExt cx="60" cy="46"/>
        </a:xfrm>
      </xdr:grpSpPr>
      <xdr:sp macro="" textlink="">
        <xdr:nvSpPr>
          <xdr:cNvPr id="2865" name="Freeform 1435"/>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866" name="Line 143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8</xdr:row>
      <xdr:rowOff>45720</xdr:rowOff>
    </xdr:from>
    <xdr:to>
      <xdr:col>24</xdr:col>
      <xdr:colOff>449580</xdr:colOff>
      <xdr:row>24</xdr:row>
      <xdr:rowOff>38100</xdr:rowOff>
    </xdr:to>
    <xdr:grpSp>
      <xdr:nvGrpSpPr>
        <xdr:cNvPr id="2867" name="Group 1437"/>
        <xdr:cNvGrpSpPr>
          <a:grpSpLocks/>
        </xdr:cNvGrpSpPr>
      </xdr:nvGrpSpPr>
      <xdr:grpSpPr bwMode="auto">
        <a:xfrm flipH="1">
          <a:off x="12268200" y="777240"/>
          <a:ext cx="449580" cy="1455420"/>
          <a:chOff x="256" y="29"/>
          <a:chExt cx="60" cy="46"/>
        </a:xfrm>
      </xdr:grpSpPr>
      <xdr:sp macro="" textlink="">
        <xdr:nvSpPr>
          <xdr:cNvPr id="2868" name="Freeform 1438"/>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869" name="Line 143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8</xdr:row>
      <xdr:rowOff>45720</xdr:rowOff>
    </xdr:from>
    <xdr:to>
      <xdr:col>9</xdr:col>
      <xdr:colOff>449580</xdr:colOff>
      <xdr:row>24</xdr:row>
      <xdr:rowOff>38100</xdr:rowOff>
    </xdr:to>
    <xdr:grpSp>
      <xdr:nvGrpSpPr>
        <xdr:cNvPr id="2870" name="Group 1440"/>
        <xdr:cNvGrpSpPr>
          <a:grpSpLocks/>
        </xdr:cNvGrpSpPr>
      </xdr:nvGrpSpPr>
      <xdr:grpSpPr bwMode="auto">
        <a:xfrm>
          <a:off x="5410200" y="777240"/>
          <a:ext cx="449580" cy="1455420"/>
          <a:chOff x="256" y="29"/>
          <a:chExt cx="60" cy="46"/>
        </a:xfrm>
      </xdr:grpSpPr>
      <xdr:sp macro="" textlink="">
        <xdr:nvSpPr>
          <xdr:cNvPr id="2871" name="Freeform 1441"/>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872" name="Line 144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40</xdr:row>
      <xdr:rowOff>45720</xdr:rowOff>
    </xdr:from>
    <xdr:to>
      <xdr:col>9</xdr:col>
      <xdr:colOff>449580</xdr:colOff>
      <xdr:row>56</xdr:row>
      <xdr:rowOff>38100</xdr:rowOff>
    </xdr:to>
    <xdr:grpSp>
      <xdr:nvGrpSpPr>
        <xdr:cNvPr id="2873" name="Group 1443"/>
        <xdr:cNvGrpSpPr>
          <a:grpSpLocks/>
        </xdr:cNvGrpSpPr>
      </xdr:nvGrpSpPr>
      <xdr:grpSpPr bwMode="auto">
        <a:xfrm>
          <a:off x="5410200" y="3703320"/>
          <a:ext cx="449580" cy="1455420"/>
          <a:chOff x="256" y="29"/>
          <a:chExt cx="60" cy="46"/>
        </a:xfrm>
      </xdr:grpSpPr>
      <xdr:sp macro="" textlink="">
        <xdr:nvSpPr>
          <xdr:cNvPr id="2874" name="Freeform 1444"/>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875" name="Line 144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16</xdr:row>
      <xdr:rowOff>45720</xdr:rowOff>
    </xdr:from>
    <xdr:to>
      <xdr:col>12</xdr:col>
      <xdr:colOff>449580</xdr:colOff>
      <xdr:row>48</xdr:row>
      <xdr:rowOff>38100</xdr:rowOff>
    </xdr:to>
    <xdr:grpSp>
      <xdr:nvGrpSpPr>
        <xdr:cNvPr id="2876" name="Group 1446"/>
        <xdr:cNvGrpSpPr>
          <a:grpSpLocks/>
        </xdr:cNvGrpSpPr>
      </xdr:nvGrpSpPr>
      <xdr:grpSpPr bwMode="auto">
        <a:xfrm>
          <a:off x="6781800" y="1508760"/>
          <a:ext cx="449580" cy="2918460"/>
          <a:chOff x="256" y="29"/>
          <a:chExt cx="60" cy="46"/>
        </a:xfrm>
      </xdr:grpSpPr>
      <xdr:sp macro="" textlink="">
        <xdr:nvSpPr>
          <xdr:cNvPr id="2877" name="Freeform 1447"/>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878" name="Line 144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74</xdr:row>
      <xdr:rowOff>45720</xdr:rowOff>
    </xdr:from>
    <xdr:to>
      <xdr:col>9</xdr:col>
      <xdr:colOff>449580</xdr:colOff>
      <xdr:row>90</xdr:row>
      <xdr:rowOff>38100</xdr:rowOff>
    </xdr:to>
    <xdr:grpSp>
      <xdr:nvGrpSpPr>
        <xdr:cNvPr id="2879" name="Group 1449"/>
        <xdr:cNvGrpSpPr>
          <a:grpSpLocks/>
        </xdr:cNvGrpSpPr>
      </xdr:nvGrpSpPr>
      <xdr:grpSpPr bwMode="auto">
        <a:xfrm>
          <a:off x="5410200" y="6812280"/>
          <a:ext cx="449580" cy="1455420"/>
          <a:chOff x="256" y="29"/>
          <a:chExt cx="60" cy="46"/>
        </a:xfrm>
      </xdr:grpSpPr>
      <xdr:sp macro="" textlink="">
        <xdr:nvSpPr>
          <xdr:cNvPr id="2880" name="Freeform 1450"/>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881" name="Line 145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106</xdr:row>
      <xdr:rowOff>45720</xdr:rowOff>
    </xdr:from>
    <xdr:to>
      <xdr:col>9</xdr:col>
      <xdr:colOff>449580</xdr:colOff>
      <xdr:row>122</xdr:row>
      <xdr:rowOff>38100</xdr:rowOff>
    </xdr:to>
    <xdr:grpSp>
      <xdr:nvGrpSpPr>
        <xdr:cNvPr id="2882" name="Group 1452"/>
        <xdr:cNvGrpSpPr>
          <a:grpSpLocks/>
        </xdr:cNvGrpSpPr>
      </xdr:nvGrpSpPr>
      <xdr:grpSpPr bwMode="auto">
        <a:xfrm>
          <a:off x="5410200" y="9738360"/>
          <a:ext cx="449580" cy="1455420"/>
          <a:chOff x="256" y="29"/>
          <a:chExt cx="60" cy="46"/>
        </a:xfrm>
      </xdr:grpSpPr>
      <xdr:sp macro="" textlink="">
        <xdr:nvSpPr>
          <xdr:cNvPr id="2883" name="Freeform 1453"/>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884" name="Line 145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82</xdr:row>
      <xdr:rowOff>45720</xdr:rowOff>
    </xdr:from>
    <xdr:to>
      <xdr:col>12</xdr:col>
      <xdr:colOff>449580</xdr:colOff>
      <xdr:row>114</xdr:row>
      <xdr:rowOff>38100</xdr:rowOff>
    </xdr:to>
    <xdr:grpSp>
      <xdr:nvGrpSpPr>
        <xdr:cNvPr id="2885" name="Group 1455"/>
        <xdr:cNvGrpSpPr>
          <a:grpSpLocks/>
        </xdr:cNvGrpSpPr>
      </xdr:nvGrpSpPr>
      <xdr:grpSpPr bwMode="auto">
        <a:xfrm>
          <a:off x="6781800" y="7543800"/>
          <a:ext cx="449580" cy="2918460"/>
          <a:chOff x="256" y="29"/>
          <a:chExt cx="60" cy="46"/>
        </a:xfrm>
      </xdr:grpSpPr>
      <xdr:sp macro="" textlink="">
        <xdr:nvSpPr>
          <xdr:cNvPr id="2886" name="Freeform 1456"/>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887" name="Line 145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15</xdr:col>
      <xdr:colOff>0</xdr:colOff>
      <xdr:row>32</xdr:row>
      <xdr:rowOff>45720</xdr:rowOff>
    </xdr:from>
    <xdr:to>
      <xdr:col>15</xdr:col>
      <xdr:colOff>342900</xdr:colOff>
      <xdr:row>98</xdr:row>
      <xdr:rowOff>45720</xdr:rowOff>
    </xdr:to>
    <xdr:sp macro="" textlink="">
      <xdr:nvSpPr>
        <xdr:cNvPr id="2888" name="Freeform 1458"/>
        <xdr:cNvSpPr>
          <a:spLocks/>
        </xdr:cNvSpPr>
      </xdr:nvSpPr>
      <xdr:spPr bwMode="auto">
        <a:xfrm>
          <a:off x="8145780" y="2727960"/>
          <a:ext cx="342900" cy="5532120"/>
        </a:xfrm>
        <a:custGeom>
          <a:avLst/>
          <a:gdLst>
            <a:gd name="T0" fmla="*/ 0 w 64"/>
            <a:gd name="T1" fmla="*/ 0 h 91"/>
            <a:gd name="T2" fmla="*/ 1837193700 w 64"/>
            <a:gd name="T3" fmla="*/ 0 h 91"/>
            <a:gd name="T4" fmla="*/ 1837193700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15</xdr:col>
      <xdr:colOff>342900</xdr:colOff>
      <xdr:row>48</xdr:row>
      <xdr:rowOff>45720</xdr:rowOff>
    </xdr:from>
    <xdr:to>
      <xdr:col>15</xdr:col>
      <xdr:colOff>449580</xdr:colOff>
      <xdr:row>48</xdr:row>
      <xdr:rowOff>45720</xdr:rowOff>
    </xdr:to>
    <xdr:sp macro="" textlink="">
      <xdr:nvSpPr>
        <xdr:cNvPr id="2889" name="Line 1459"/>
        <xdr:cNvSpPr>
          <a:spLocks noChangeShapeType="1"/>
        </xdr:cNvSpPr>
      </xdr:nvSpPr>
      <xdr:spPr bwMode="auto">
        <a:xfrm flipH="1">
          <a:off x="8488680" y="4069080"/>
          <a:ext cx="106680" cy="0"/>
        </a:xfrm>
        <a:prstGeom prst="line">
          <a:avLst/>
        </a:prstGeom>
        <a:noFill/>
        <a:ln w="9525">
          <a:solidFill>
            <a:srgbClr val="000000"/>
          </a:solidFill>
          <a:round/>
          <a:headEnd/>
          <a:tailEnd/>
        </a:ln>
      </xdr:spPr>
    </xdr:sp>
    <xdr:clientData/>
  </xdr:twoCellAnchor>
  <xdr:twoCellAnchor>
    <xdr:from>
      <xdr:col>17</xdr:col>
      <xdr:colOff>0</xdr:colOff>
      <xdr:row>49</xdr:row>
      <xdr:rowOff>83820</xdr:rowOff>
    </xdr:from>
    <xdr:to>
      <xdr:col>17</xdr:col>
      <xdr:colOff>0</xdr:colOff>
      <xdr:row>63</xdr:row>
      <xdr:rowOff>0</xdr:rowOff>
    </xdr:to>
    <xdr:sp macro="" textlink="">
      <xdr:nvSpPr>
        <xdr:cNvPr id="2890" name="Line 1460"/>
        <xdr:cNvSpPr>
          <a:spLocks noChangeShapeType="1"/>
        </xdr:cNvSpPr>
      </xdr:nvSpPr>
      <xdr:spPr bwMode="auto">
        <a:xfrm>
          <a:off x="9060180" y="4191000"/>
          <a:ext cx="0" cy="1089660"/>
        </a:xfrm>
        <a:prstGeom prst="line">
          <a:avLst/>
        </a:prstGeom>
        <a:noFill/>
        <a:ln w="9525">
          <a:solidFill>
            <a:srgbClr val="000000"/>
          </a:solidFill>
          <a:round/>
          <a:headEnd/>
          <a:tailEnd/>
        </a:ln>
      </xdr:spPr>
    </xdr:sp>
    <xdr:clientData/>
  </xdr:twoCellAnchor>
  <xdr:twoCellAnchor>
    <xdr:from>
      <xdr:col>17</xdr:col>
      <xdr:colOff>0</xdr:colOff>
      <xdr:row>67</xdr:row>
      <xdr:rowOff>83820</xdr:rowOff>
    </xdr:from>
    <xdr:to>
      <xdr:col>17</xdr:col>
      <xdr:colOff>0</xdr:colOff>
      <xdr:row>81</xdr:row>
      <xdr:rowOff>0</xdr:rowOff>
    </xdr:to>
    <xdr:sp macro="" textlink="">
      <xdr:nvSpPr>
        <xdr:cNvPr id="2891" name="Line 1461"/>
        <xdr:cNvSpPr>
          <a:spLocks noChangeShapeType="1"/>
        </xdr:cNvSpPr>
      </xdr:nvSpPr>
      <xdr:spPr bwMode="auto">
        <a:xfrm>
          <a:off x="9060180" y="5699760"/>
          <a:ext cx="0" cy="1089660"/>
        </a:xfrm>
        <a:prstGeom prst="line">
          <a:avLst/>
        </a:prstGeom>
        <a:noFill/>
        <a:ln w="9525">
          <a:solidFill>
            <a:srgbClr val="000000"/>
          </a:solidFill>
          <a:round/>
          <a:headEnd/>
          <a:tailEnd/>
        </a:ln>
      </xdr:spPr>
    </xdr:sp>
    <xdr:clientData/>
  </xdr:twoCellAnchor>
  <xdr:twoCellAnchor>
    <xdr:from>
      <xdr:col>18</xdr:col>
      <xdr:colOff>106680</xdr:colOff>
      <xdr:row>32</xdr:row>
      <xdr:rowOff>45720</xdr:rowOff>
    </xdr:from>
    <xdr:to>
      <xdr:col>18</xdr:col>
      <xdr:colOff>449580</xdr:colOff>
      <xdr:row>98</xdr:row>
      <xdr:rowOff>45720</xdr:rowOff>
    </xdr:to>
    <xdr:sp macro="" textlink="">
      <xdr:nvSpPr>
        <xdr:cNvPr id="2892" name="Freeform 1462"/>
        <xdr:cNvSpPr>
          <a:spLocks/>
        </xdr:cNvSpPr>
      </xdr:nvSpPr>
      <xdr:spPr bwMode="auto">
        <a:xfrm flipH="1">
          <a:off x="9624060" y="2727960"/>
          <a:ext cx="342900" cy="5532120"/>
        </a:xfrm>
        <a:custGeom>
          <a:avLst/>
          <a:gdLst>
            <a:gd name="T0" fmla="*/ 0 w 64"/>
            <a:gd name="T1" fmla="*/ 0 h 91"/>
            <a:gd name="T2" fmla="*/ 1837193700 w 64"/>
            <a:gd name="T3" fmla="*/ 0 h 91"/>
            <a:gd name="T4" fmla="*/ 1837193700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18</xdr:col>
      <xdr:colOff>0</xdr:colOff>
      <xdr:row>82</xdr:row>
      <xdr:rowOff>45720</xdr:rowOff>
    </xdr:from>
    <xdr:to>
      <xdr:col>18</xdr:col>
      <xdr:colOff>106680</xdr:colOff>
      <xdr:row>82</xdr:row>
      <xdr:rowOff>45720</xdr:rowOff>
    </xdr:to>
    <xdr:sp macro="" textlink="">
      <xdr:nvSpPr>
        <xdr:cNvPr id="2893" name="Line 1463"/>
        <xdr:cNvSpPr>
          <a:spLocks noChangeShapeType="1"/>
        </xdr:cNvSpPr>
      </xdr:nvSpPr>
      <xdr:spPr bwMode="auto">
        <a:xfrm flipH="1">
          <a:off x="9517380" y="6918960"/>
          <a:ext cx="106680" cy="0"/>
        </a:xfrm>
        <a:prstGeom prst="line">
          <a:avLst/>
        </a:prstGeom>
        <a:noFill/>
        <a:ln w="9525">
          <a:solidFill>
            <a:srgbClr val="000000"/>
          </a:solidFill>
          <a:round/>
          <a:headEnd/>
          <a:tailEnd/>
        </a:ln>
      </xdr:spPr>
    </xdr:sp>
    <xdr:clientData/>
  </xdr:twoCellAnchor>
  <xdr:twoCellAnchor>
    <xdr:from>
      <xdr:col>21</xdr:col>
      <xdr:colOff>0</xdr:colOff>
      <xdr:row>82</xdr:row>
      <xdr:rowOff>45720</xdr:rowOff>
    </xdr:from>
    <xdr:to>
      <xdr:col>21</xdr:col>
      <xdr:colOff>449580</xdr:colOff>
      <xdr:row>114</xdr:row>
      <xdr:rowOff>38100</xdr:rowOff>
    </xdr:to>
    <xdr:grpSp>
      <xdr:nvGrpSpPr>
        <xdr:cNvPr id="2894" name="Group 1464"/>
        <xdr:cNvGrpSpPr>
          <a:grpSpLocks/>
        </xdr:cNvGrpSpPr>
      </xdr:nvGrpSpPr>
      <xdr:grpSpPr bwMode="auto">
        <a:xfrm flipH="1">
          <a:off x="10896600" y="7543800"/>
          <a:ext cx="449580" cy="2918460"/>
          <a:chOff x="256" y="29"/>
          <a:chExt cx="60" cy="46"/>
        </a:xfrm>
      </xdr:grpSpPr>
      <xdr:sp macro="" textlink="">
        <xdr:nvSpPr>
          <xdr:cNvPr id="2895" name="Freeform 1465"/>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896" name="Line 146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21</xdr:col>
      <xdr:colOff>0</xdr:colOff>
      <xdr:row>16</xdr:row>
      <xdr:rowOff>45720</xdr:rowOff>
    </xdr:from>
    <xdr:to>
      <xdr:col>21</xdr:col>
      <xdr:colOff>449580</xdr:colOff>
      <xdr:row>48</xdr:row>
      <xdr:rowOff>38100</xdr:rowOff>
    </xdr:to>
    <xdr:grpSp>
      <xdr:nvGrpSpPr>
        <xdr:cNvPr id="2897" name="Group 1467"/>
        <xdr:cNvGrpSpPr>
          <a:grpSpLocks/>
        </xdr:cNvGrpSpPr>
      </xdr:nvGrpSpPr>
      <xdr:grpSpPr bwMode="auto">
        <a:xfrm flipH="1">
          <a:off x="10896600" y="1508760"/>
          <a:ext cx="449580" cy="2918460"/>
          <a:chOff x="256" y="29"/>
          <a:chExt cx="60" cy="46"/>
        </a:xfrm>
      </xdr:grpSpPr>
      <xdr:sp macro="" textlink="">
        <xdr:nvSpPr>
          <xdr:cNvPr id="2898" name="Freeform 1468"/>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899" name="Line 146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106</xdr:row>
      <xdr:rowOff>45720</xdr:rowOff>
    </xdr:from>
    <xdr:to>
      <xdr:col>24</xdr:col>
      <xdr:colOff>449580</xdr:colOff>
      <xdr:row>122</xdr:row>
      <xdr:rowOff>38100</xdr:rowOff>
    </xdr:to>
    <xdr:grpSp>
      <xdr:nvGrpSpPr>
        <xdr:cNvPr id="2900" name="Group 1470"/>
        <xdr:cNvGrpSpPr>
          <a:grpSpLocks/>
        </xdr:cNvGrpSpPr>
      </xdr:nvGrpSpPr>
      <xdr:grpSpPr bwMode="auto">
        <a:xfrm flipH="1">
          <a:off x="12268200" y="9738360"/>
          <a:ext cx="449580" cy="1455420"/>
          <a:chOff x="256" y="29"/>
          <a:chExt cx="60" cy="46"/>
        </a:xfrm>
      </xdr:grpSpPr>
      <xdr:sp macro="" textlink="">
        <xdr:nvSpPr>
          <xdr:cNvPr id="2901" name="Freeform 1471"/>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902" name="Line 147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74</xdr:row>
      <xdr:rowOff>45720</xdr:rowOff>
    </xdr:from>
    <xdr:to>
      <xdr:col>24</xdr:col>
      <xdr:colOff>449580</xdr:colOff>
      <xdr:row>90</xdr:row>
      <xdr:rowOff>38100</xdr:rowOff>
    </xdr:to>
    <xdr:grpSp>
      <xdr:nvGrpSpPr>
        <xdr:cNvPr id="2903" name="Group 1473"/>
        <xdr:cNvGrpSpPr>
          <a:grpSpLocks/>
        </xdr:cNvGrpSpPr>
      </xdr:nvGrpSpPr>
      <xdr:grpSpPr bwMode="auto">
        <a:xfrm flipH="1">
          <a:off x="12268200" y="6812280"/>
          <a:ext cx="449580" cy="1455420"/>
          <a:chOff x="256" y="29"/>
          <a:chExt cx="60" cy="46"/>
        </a:xfrm>
      </xdr:grpSpPr>
      <xdr:sp macro="" textlink="">
        <xdr:nvSpPr>
          <xdr:cNvPr id="2904" name="Freeform 1474"/>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905" name="Line 147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40</xdr:row>
      <xdr:rowOff>45720</xdr:rowOff>
    </xdr:from>
    <xdr:to>
      <xdr:col>24</xdr:col>
      <xdr:colOff>449580</xdr:colOff>
      <xdr:row>56</xdr:row>
      <xdr:rowOff>38100</xdr:rowOff>
    </xdr:to>
    <xdr:grpSp>
      <xdr:nvGrpSpPr>
        <xdr:cNvPr id="2906" name="Group 1476"/>
        <xdr:cNvGrpSpPr>
          <a:grpSpLocks/>
        </xdr:cNvGrpSpPr>
      </xdr:nvGrpSpPr>
      <xdr:grpSpPr bwMode="auto">
        <a:xfrm flipH="1">
          <a:off x="12268200" y="3703320"/>
          <a:ext cx="449580" cy="1455420"/>
          <a:chOff x="256" y="29"/>
          <a:chExt cx="60" cy="46"/>
        </a:xfrm>
      </xdr:grpSpPr>
      <xdr:sp macro="" textlink="">
        <xdr:nvSpPr>
          <xdr:cNvPr id="2907" name="Freeform 1477"/>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908" name="Line 147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8</xdr:row>
      <xdr:rowOff>45720</xdr:rowOff>
    </xdr:from>
    <xdr:to>
      <xdr:col>24</xdr:col>
      <xdr:colOff>449580</xdr:colOff>
      <xdr:row>24</xdr:row>
      <xdr:rowOff>38100</xdr:rowOff>
    </xdr:to>
    <xdr:grpSp>
      <xdr:nvGrpSpPr>
        <xdr:cNvPr id="2909" name="Group 1479"/>
        <xdr:cNvGrpSpPr>
          <a:grpSpLocks/>
        </xdr:cNvGrpSpPr>
      </xdr:nvGrpSpPr>
      <xdr:grpSpPr bwMode="auto">
        <a:xfrm flipH="1">
          <a:off x="12268200" y="777240"/>
          <a:ext cx="449580" cy="1455420"/>
          <a:chOff x="256" y="29"/>
          <a:chExt cx="60" cy="46"/>
        </a:xfrm>
      </xdr:grpSpPr>
      <xdr:sp macro="" textlink="">
        <xdr:nvSpPr>
          <xdr:cNvPr id="2910" name="Freeform 1480"/>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911" name="Line 148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8</xdr:row>
      <xdr:rowOff>45720</xdr:rowOff>
    </xdr:from>
    <xdr:to>
      <xdr:col>9</xdr:col>
      <xdr:colOff>449580</xdr:colOff>
      <xdr:row>24</xdr:row>
      <xdr:rowOff>38100</xdr:rowOff>
    </xdr:to>
    <xdr:grpSp>
      <xdr:nvGrpSpPr>
        <xdr:cNvPr id="2912" name="Group 1482"/>
        <xdr:cNvGrpSpPr>
          <a:grpSpLocks/>
        </xdr:cNvGrpSpPr>
      </xdr:nvGrpSpPr>
      <xdr:grpSpPr bwMode="auto">
        <a:xfrm>
          <a:off x="5410200" y="777240"/>
          <a:ext cx="449580" cy="1455420"/>
          <a:chOff x="256" y="29"/>
          <a:chExt cx="60" cy="46"/>
        </a:xfrm>
      </xdr:grpSpPr>
      <xdr:sp macro="" textlink="">
        <xdr:nvSpPr>
          <xdr:cNvPr id="2913" name="Freeform 1483"/>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914" name="Line 148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40</xdr:row>
      <xdr:rowOff>45720</xdr:rowOff>
    </xdr:from>
    <xdr:to>
      <xdr:col>9</xdr:col>
      <xdr:colOff>449580</xdr:colOff>
      <xdr:row>56</xdr:row>
      <xdr:rowOff>38100</xdr:rowOff>
    </xdr:to>
    <xdr:grpSp>
      <xdr:nvGrpSpPr>
        <xdr:cNvPr id="2915" name="Group 1485"/>
        <xdr:cNvGrpSpPr>
          <a:grpSpLocks/>
        </xdr:cNvGrpSpPr>
      </xdr:nvGrpSpPr>
      <xdr:grpSpPr bwMode="auto">
        <a:xfrm>
          <a:off x="5410200" y="3703320"/>
          <a:ext cx="449580" cy="1455420"/>
          <a:chOff x="256" y="29"/>
          <a:chExt cx="60" cy="46"/>
        </a:xfrm>
      </xdr:grpSpPr>
      <xdr:sp macro="" textlink="">
        <xdr:nvSpPr>
          <xdr:cNvPr id="2916" name="Freeform 1486"/>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917" name="Line 148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16</xdr:row>
      <xdr:rowOff>45720</xdr:rowOff>
    </xdr:from>
    <xdr:to>
      <xdr:col>12</xdr:col>
      <xdr:colOff>449580</xdr:colOff>
      <xdr:row>48</xdr:row>
      <xdr:rowOff>38100</xdr:rowOff>
    </xdr:to>
    <xdr:grpSp>
      <xdr:nvGrpSpPr>
        <xdr:cNvPr id="2918" name="Group 1488"/>
        <xdr:cNvGrpSpPr>
          <a:grpSpLocks/>
        </xdr:cNvGrpSpPr>
      </xdr:nvGrpSpPr>
      <xdr:grpSpPr bwMode="auto">
        <a:xfrm>
          <a:off x="6781800" y="1508760"/>
          <a:ext cx="449580" cy="2918460"/>
          <a:chOff x="256" y="29"/>
          <a:chExt cx="60" cy="46"/>
        </a:xfrm>
      </xdr:grpSpPr>
      <xdr:sp macro="" textlink="">
        <xdr:nvSpPr>
          <xdr:cNvPr id="2919" name="Freeform 1489"/>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920" name="Line 149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74</xdr:row>
      <xdr:rowOff>45720</xdr:rowOff>
    </xdr:from>
    <xdr:to>
      <xdr:col>9</xdr:col>
      <xdr:colOff>449580</xdr:colOff>
      <xdr:row>90</xdr:row>
      <xdr:rowOff>38100</xdr:rowOff>
    </xdr:to>
    <xdr:grpSp>
      <xdr:nvGrpSpPr>
        <xdr:cNvPr id="2921" name="Group 1491"/>
        <xdr:cNvGrpSpPr>
          <a:grpSpLocks/>
        </xdr:cNvGrpSpPr>
      </xdr:nvGrpSpPr>
      <xdr:grpSpPr bwMode="auto">
        <a:xfrm>
          <a:off x="5410200" y="6812280"/>
          <a:ext cx="449580" cy="1455420"/>
          <a:chOff x="256" y="29"/>
          <a:chExt cx="60" cy="46"/>
        </a:xfrm>
      </xdr:grpSpPr>
      <xdr:sp macro="" textlink="">
        <xdr:nvSpPr>
          <xdr:cNvPr id="2922" name="Freeform 1492"/>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923" name="Line 149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106</xdr:row>
      <xdr:rowOff>45720</xdr:rowOff>
    </xdr:from>
    <xdr:to>
      <xdr:col>9</xdr:col>
      <xdr:colOff>449580</xdr:colOff>
      <xdr:row>122</xdr:row>
      <xdr:rowOff>38100</xdr:rowOff>
    </xdr:to>
    <xdr:grpSp>
      <xdr:nvGrpSpPr>
        <xdr:cNvPr id="2924" name="Group 1494"/>
        <xdr:cNvGrpSpPr>
          <a:grpSpLocks/>
        </xdr:cNvGrpSpPr>
      </xdr:nvGrpSpPr>
      <xdr:grpSpPr bwMode="auto">
        <a:xfrm>
          <a:off x="5410200" y="9738360"/>
          <a:ext cx="449580" cy="1455420"/>
          <a:chOff x="256" y="29"/>
          <a:chExt cx="60" cy="46"/>
        </a:xfrm>
      </xdr:grpSpPr>
      <xdr:sp macro="" textlink="">
        <xdr:nvSpPr>
          <xdr:cNvPr id="2925" name="Freeform 1495"/>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926" name="Line 149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82</xdr:row>
      <xdr:rowOff>45720</xdr:rowOff>
    </xdr:from>
    <xdr:to>
      <xdr:col>12</xdr:col>
      <xdr:colOff>449580</xdr:colOff>
      <xdr:row>114</xdr:row>
      <xdr:rowOff>38100</xdr:rowOff>
    </xdr:to>
    <xdr:grpSp>
      <xdr:nvGrpSpPr>
        <xdr:cNvPr id="2927" name="Group 1497"/>
        <xdr:cNvGrpSpPr>
          <a:grpSpLocks/>
        </xdr:cNvGrpSpPr>
      </xdr:nvGrpSpPr>
      <xdr:grpSpPr bwMode="auto">
        <a:xfrm>
          <a:off x="6781800" y="7543800"/>
          <a:ext cx="449580" cy="2918460"/>
          <a:chOff x="256" y="29"/>
          <a:chExt cx="60" cy="46"/>
        </a:xfrm>
      </xdr:grpSpPr>
      <xdr:sp macro="" textlink="">
        <xdr:nvSpPr>
          <xdr:cNvPr id="2928" name="Freeform 1498"/>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929" name="Line 149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15</xdr:col>
      <xdr:colOff>0</xdr:colOff>
      <xdr:row>32</xdr:row>
      <xdr:rowOff>45720</xdr:rowOff>
    </xdr:from>
    <xdr:to>
      <xdr:col>15</xdr:col>
      <xdr:colOff>342900</xdr:colOff>
      <xdr:row>98</xdr:row>
      <xdr:rowOff>45720</xdr:rowOff>
    </xdr:to>
    <xdr:sp macro="" textlink="">
      <xdr:nvSpPr>
        <xdr:cNvPr id="2930" name="Freeform 1500"/>
        <xdr:cNvSpPr>
          <a:spLocks/>
        </xdr:cNvSpPr>
      </xdr:nvSpPr>
      <xdr:spPr bwMode="auto">
        <a:xfrm>
          <a:off x="8145780" y="2727960"/>
          <a:ext cx="342900" cy="5532120"/>
        </a:xfrm>
        <a:custGeom>
          <a:avLst/>
          <a:gdLst>
            <a:gd name="T0" fmla="*/ 0 w 64"/>
            <a:gd name="T1" fmla="*/ 0 h 91"/>
            <a:gd name="T2" fmla="*/ 1837193700 w 64"/>
            <a:gd name="T3" fmla="*/ 0 h 91"/>
            <a:gd name="T4" fmla="*/ 1837193700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15</xdr:col>
      <xdr:colOff>342900</xdr:colOff>
      <xdr:row>48</xdr:row>
      <xdr:rowOff>45720</xdr:rowOff>
    </xdr:from>
    <xdr:to>
      <xdr:col>15</xdr:col>
      <xdr:colOff>449580</xdr:colOff>
      <xdr:row>48</xdr:row>
      <xdr:rowOff>45720</xdr:rowOff>
    </xdr:to>
    <xdr:sp macro="" textlink="">
      <xdr:nvSpPr>
        <xdr:cNvPr id="2931" name="Line 1501"/>
        <xdr:cNvSpPr>
          <a:spLocks noChangeShapeType="1"/>
        </xdr:cNvSpPr>
      </xdr:nvSpPr>
      <xdr:spPr bwMode="auto">
        <a:xfrm flipH="1">
          <a:off x="8488680" y="4069080"/>
          <a:ext cx="106680" cy="0"/>
        </a:xfrm>
        <a:prstGeom prst="line">
          <a:avLst/>
        </a:prstGeom>
        <a:noFill/>
        <a:ln w="9525">
          <a:solidFill>
            <a:srgbClr val="000000"/>
          </a:solidFill>
          <a:round/>
          <a:headEnd/>
          <a:tailEnd/>
        </a:ln>
      </xdr:spPr>
    </xdr:sp>
    <xdr:clientData/>
  </xdr:twoCellAnchor>
  <xdr:twoCellAnchor>
    <xdr:from>
      <xdr:col>17</xdr:col>
      <xdr:colOff>0</xdr:colOff>
      <xdr:row>49</xdr:row>
      <xdr:rowOff>83820</xdr:rowOff>
    </xdr:from>
    <xdr:to>
      <xdr:col>17</xdr:col>
      <xdr:colOff>0</xdr:colOff>
      <xdr:row>63</xdr:row>
      <xdr:rowOff>0</xdr:rowOff>
    </xdr:to>
    <xdr:sp macro="" textlink="">
      <xdr:nvSpPr>
        <xdr:cNvPr id="2932" name="Line 1502"/>
        <xdr:cNvSpPr>
          <a:spLocks noChangeShapeType="1"/>
        </xdr:cNvSpPr>
      </xdr:nvSpPr>
      <xdr:spPr bwMode="auto">
        <a:xfrm>
          <a:off x="9060180" y="4191000"/>
          <a:ext cx="0" cy="1089660"/>
        </a:xfrm>
        <a:prstGeom prst="line">
          <a:avLst/>
        </a:prstGeom>
        <a:noFill/>
        <a:ln w="9525">
          <a:solidFill>
            <a:srgbClr val="000000"/>
          </a:solidFill>
          <a:round/>
          <a:headEnd/>
          <a:tailEnd/>
        </a:ln>
      </xdr:spPr>
    </xdr:sp>
    <xdr:clientData/>
  </xdr:twoCellAnchor>
  <xdr:twoCellAnchor>
    <xdr:from>
      <xdr:col>17</xdr:col>
      <xdr:colOff>0</xdr:colOff>
      <xdr:row>67</xdr:row>
      <xdr:rowOff>83820</xdr:rowOff>
    </xdr:from>
    <xdr:to>
      <xdr:col>17</xdr:col>
      <xdr:colOff>0</xdr:colOff>
      <xdr:row>81</xdr:row>
      <xdr:rowOff>0</xdr:rowOff>
    </xdr:to>
    <xdr:sp macro="" textlink="">
      <xdr:nvSpPr>
        <xdr:cNvPr id="2933" name="Line 1503"/>
        <xdr:cNvSpPr>
          <a:spLocks noChangeShapeType="1"/>
        </xdr:cNvSpPr>
      </xdr:nvSpPr>
      <xdr:spPr bwMode="auto">
        <a:xfrm>
          <a:off x="9060180" y="5699760"/>
          <a:ext cx="0" cy="1089660"/>
        </a:xfrm>
        <a:prstGeom prst="line">
          <a:avLst/>
        </a:prstGeom>
        <a:noFill/>
        <a:ln w="9525">
          <a:solidFill>
            <a:srgbClr val="000000"/>
          </a:solidFill>
          <a:round/>
          <a:headEnd/>
          <a:tailEnd/>
        </a:ln>
      </xdr:spPr>
    </xdr:sp>
    <xdr:clientData/>
  </xdr:twoCellAnchor>
  <xdr:twoCellAnchor>
    <xdr:from>
      <xdr:col>18</xdr:col>
      <xdr:colOff>106680</xdr:colOff>
      <xdr:row>32</xdr:row>
      <xdr:rowOff>45720</xdr:rowOff>
    </xdr:from>
    <xdr:to>
      <xdr:col>18</xdr:col>
      <xdr:colOff>449580</xdr:colOff>
      <xdr:row>98</xdr:row>
      <xdr:rowOff>45720</xdr:rowOff>
    </xdr:to>
    <xdr:sp macro="" textlink="">
      <xdr:nvSpPr>
        <xdr:cNvPr id="2934" name="Freeform 1504"/>
        <xdr:cNvSpPr>
          <a:spLocks/>
        </xdr:cNvSpPr>
      </xdr:nvSpPr>
      <xdr:spPr bwMode="auto">
        <a:xfrm flipH="1">
          <a:off x="9624060" y="2727960"/>
          <a:ext cx="342900" cy="5532120"/>
        </a:xfrm>
        <a:custGeom>
          <a:avLst/>
          <a:gdLst>
            <a:gd name="T0" fmla="*/ 0 w 64"/>
            <a:gd name="T1" fmla="*/ 0 h 91"/>
            <a:gd name="T2" fmla="*/ 1837193700 w 64"/>
            <a:gd name="T3" fmla="*/ 0 h 91"/>
            <a:gd name="T4" fmla="*/ 1837193700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18</xdr:col>
      <xdr:colOff>0</xdr:colOff>
      <xdr:row>82</xdr:row>
      <xdr:rowOff>45720</xdr:rowOff>
    </xdr:from>
    <xdr:to>
      <xdr:col>18</xdr:col>
      <xdr:colOff>106680</xdr:colOff>
      <xdr:row>82</xdr:row>
      <xdr:rowOff>45720</xdr:rowOff>
    </xdr:to>
    <xdr:sp macro="" textlink="">
      <xdr:nvSpPr>
        <xdr:cNvPr id="2935" name="Line 1505"/>
        <xdr:cNvSpPr>
          <a:spLocks noChangeShapeType="1"/>
        </xdr:cNvSpPr>
      </xdr:nvSpPr>
      <xdr:spPr bwMode="auto">
        <a:xfrm flipH="1">
          <a:off x="9517380" y="6918960"/>
          <a:ext cx="106680" cy="0"/>
        </a:xfrm>
        <a:prstGeom prst="line">
          <a:avLst/>
        </a:prstGeom>
        <a:noFill/>
        <a:ln w="9525">
          <a:solidFill>
            <a:srgbClr val="000000"/>
          </a:solidFill>
          <a:round/>
          <a:headEnd/>
          <a:tailEnd/>
        </a:ln>
      </xdr:spPr>
    </xdr:sp>
    <xdr:clientData/>
  </xdr:twoCellAnchor>
  <xdr:twoCellAnchor>
    <xdr:from>
      <xdr:col>21</xdr:col>
      <xdr:colOff>0</xdr:colOff>
      <xdr:row>82</xdr:row>
      <xdr:rowOff>45720</xdr:rowOff>
    </xdr:from>
    <xdr:to>
      <xdr:col>21</xdr:col>
      <xdr:colOff>449580</xdr:colOff>
      <xdr:row>114</xdr:row>
      <xdr:rowOff>38100</xdr:rowOff>
    </xdr:to>
    <xdr:grpSp>
      <xdr:nvGrpSpPr>
        <xdr:cNvPr id="2936" name="Group 1506"/>
        <xdr:cNvGrpSpPr>
          <a:grpSpLocks/>
        </xdr:cNvGrpSpPr>
      </xdr:nvGrpSpPr>
      <xdr:grpSpPr bwMode="auto">
        <a:xfrm flipH="1">
          <a:off x="10896600" y="7543800"/>
          <a:ext cx="449580" cy="2918460"/>
          <a:chOff x="256" y="29"/>
          <a:chExt cx="60" cy="46"/>
        </a:xfrm>
      </xdr:grpSpPr>
      <xdr:sp macro="" textlink="">
        <xdr:nvSpPr>
          <xdr:cNvPr id="2937" name="Freeform 1507"/>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938" name="Line 150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21</xdr:col>
      <xdr:colOff>0</xdr:colOff>
      <xdr:row>16</xdr:row>
      <xdr:rowOff>45720</xdr:rowOff>
    </xdr:from>
    <xdr:to>
      <xdr:col>21</xdr:col>
      <xdr:colOff>449580</xdr:colOff>
      <xdr:row>48</xdr:row>
      <xdr:rowOff>38100</xdr:rowOff>
    </xdr:to>
    <xdr:grpSp>
      <xdr:nvGrpSpPr>
        <xdr:cNvPr id="2939" name="Group 1509"/>
        <xdr:cNvGrpSpPr>
          <a:grpSpLocks/>
        </xdr:cNvGrpSpPr>
      </xdr:nvGrpSpPr>
      <xdr:grpSpPr bwMode="auto">
        <a:xfrm flipH="1">
          <a:off x="10896600" y="1508760"/>
          <a:ext cx="449580" cy="2918460"/>
          <a:chOff x="256" y="29"/>
          <a:chExt cx="60" cy="46"/>
        </a:xfrm>
      </xdr:grpSpPr>
      <xdr:sp macro="" textlink="">
        <xdr:nvSpPr>
          <xdr:cNvPr id="2940" name="Freeform 1510"/>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941" name="Line 151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106</xdr:row>
      <xdr:rowOff>45720</xdr:rowOff>
    </xdr:from>
    <xdr:to>
      <xdr:col>24</xdr:col>
      <xdr:colOff>449580</xdr:colOff>
      <xdr:row>122</xdr:row>
      <xdr:rowOff>38100</xdr:rowOff>
    </xdr:to>
    <xdr:grpSp>
      <xdr:nvGrpSpPr>
        <xdr:cNvPr id="2942" name="Group 1512"/>
        <xdr:cNvGrpSpPr>
          <a:grpSpLocks/>
        </xdr:cNvGrpSpPr>
      </xdr:nvGrpSpPr>
      <xdr:grpSpPr bwMode="auto">
        <a:xfrm flipH="1">
          <a:off x="12268200" y="9738360"/>
          <a:ext cx="449580" cy="1455420"/>
          <a:chOff x="256" y="29"/>
          <a:chExt cx="60" cy="46"/>
        </a:xfrm>
      </xdr:grpSpPr>
      <xdr:sp macro="" textlink="">
        <xdr:nvSpPr>
          <xdr:cNvPr id="2943" name="Freeform 1513"/>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944" name="Line 151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74</xdr:row>
      <xdr:rowOff>45720</xdr:rowOff>
    </xdr:from>
    <xdr:to>
      <xdr:col>24</xdr:col>
      <xdr:colOff>449580</xdr:colOff>
      <xdr:row>90</xdr:row>
      <xdr:rowOff>38100</xdr:rowOff>
    </xdr:to>
    <xdr:grpSp>
      <xdr:nvGrpSpPr>
        <xdr:cNvPr id="2945" name="Group 1515"/>
        <xdr:cNvGrpSpPr>
          <a:grpSpLocks/>
        </xdr:cNvGrpSpPr>
      </xdr:nvGrpSpPr>
      <xdr:grpSpPr bwMode="auto">
        <a:xfrm flipH="1">
          <a:off x="12268200" y="6812280"/>
          <a:ext cx="449580" cy="1455420"/>
          <a:chOff x="256" y="29"/>
          <a:chExt cx="60" cy="46"/>
        </a:xfrm>
      </xdr:grpSpPr>
      <xdr:sp macro="" textlink="">
        <xdr:nvSpPr>
          <xdr:cNvPr id="2946" name="Freeform 1516"/>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947" name="Line 151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40</xdr:row>
      <xdr:rowOff>45720</xdr:rowOff>
    </xdr:from>
    <xdr:to>
      <xdr:col>24</xdr:col>
      <xdr:colOff>449580</xdr:colOff>
      <xdr:row>56</xdr:row>
      <xdr:rowOff>38100</xdr:rowOff>
    </xdr:to>
    <xdr:grpSp>
      <xdr:nvGrpSpPr>
        <xdr:cNvPr id="2948" name="Group 1518"/>
        <xdr:cNvGrpSpPr>
          <a:grpSpLocks/>
        </xdr:cNvGrpSpPr>
      </xdr:nvGrpSpPr>
      <xdr:grpSpPr bwMode="auto">
        <a:xfrm flipH="1">
          <a:off x="12268200" y="3703320"/>
          <a:ext cx="449580" cy="1455420"/>
          <a:chOff x="256" y="29"/>
          <a:chExt cx="60" cy="46"/>
        </a:xfrm>
      </xdr:grpSpPr>
      <xdr:sp macro="" textlink="">
        <xdr:nvSpPr>
          <xdr:cNvPr id="2949" name="Freeform 1519"/>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950" name="Line 152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8</xdr:row>
      <xdr:rowOff>45720</xdr:rowOff>
    </xdr:from>
    <xdr:to>
      <xdr:col>24</xdr:col>
      <xdr:colOff>449580</xdr:colOff>
      <xdr:row>24</xdr:row>
      <xdr:rowOff>38100</xdr:rowOff>
    </xdr:to>
    <xdr:grpSp>
      <xdr:nvGrpSpPr>
        <xdr:cNvPr id="2951" name="Group 1521"/>
        <xdr:cNvGrpSpPr>
          <a:grpSpLocks/>
        </xdr:cNvGrpSpPr>
      </xdr:nvGrpSpPr>
      <xdr:grpSpPr bwMode="auto">
        <a:xfrm flipH="1">
          <a:off x="12268200" y="777240"/>
          <a:ext cx="449580" cy="1455420"/>
          <a:chOff x="256" y="29"/>
          <a:chExt cx="60" cy="46"/>
        </a:xfrm>
      </xdr:grpSpPr>
      <xdr:sp macro="" textlink="">
        <xdr:nvSpPr>
          <xdr:cNvPr id="2952" name="Freeform 1522"/>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953" name="Line 152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17</xdr:col>
      <xdr:colOff>0</xdr:colOff>
      <xdr:row>49</xdr:row>
      <xdr:rowOff>83820</xdr:rowOff>
    </xdr:from>
    <xdr:to>
      <xdr:col>17</xdr:col>
      <xdr:colOff>0</xdr:colOff>
      <xdr:row>63</xdr:row>
      <xdr:rowOff>0</xdr:rowOff>
    </xdr:to>
    <xdr:sp macro="" textlink="">
      <xdr:nvSpPr>
        <xdr:cNvPr id="2954" name="Line 1524"/>
        <xdr:cNvSpPr>
          <a:spLocks noChangeShapeType="1"/>
        </xdr:cNvSpPr>
      </xdr:nvSpPr>
      <xdr:spPr bwMode="auto">
        <a:xfrm>
          <a:off x="9060180" y="4191000"/>
          <a:ext cx="0" cy="1089660"/>
        </a:xfrm>
        <a:prstGeom prst="line">
          <a:avLst/>
        </a:prstGeom>
        <a:noFill/>
        <a:ln w="9525">
          <a:solidFill>
            <a:srgbClr val="000000"/>
          </a:solidFill>
          <a:round/>
          <a:headEnd/>
          <a:tailEnd/>
        </a:ln>
      </xdr:spPr>
    </xdr:sp>
    <xdr:clientData/>
  </xdr:twoCellAnchor>
  <xdr:twoCellAnchor>
    <xdr:from>
      <xdr:col>17</xdr:col>
      <xdr:colOff>0</xdr:colOff>
      <xdr:row>67</xdr:row>
      <xdr:rowOff>83820</xdr:rowOff>
    </xdr:from>
    <xdr:to>
      <xdr:col>17</xdr:col>
      <xdr:colOff>0</xdr:colOff>
      <xdr:row>81</xdr:row>
      <xdr:rowOff>0</xdr:rowOff>
    </xdr:to>
    <xdr:sp macro="" textlink="">
      <xdr:nvSpPr>
        <xdr:cNvPr id="2955" name="Line 1525"/>
        <xdr:cNvSpPr>
          <a:spLocks noChangeShapeType="1"/>
        </xdr:cNvSpPr>
      </xdr:nvSpPr>
      <xdr:spPr bwMode="auto">
        <a:xfrm>
          <a:off x="9060180" y="5699760"/>
          <a:ext cx="0" cy="1089660"/>
        </a:xfrm>
        <a:prstGeom prst="line">
          <a:avLst/>
        </a:prstGeom>
        <a:noFill/>
        <a:ln w="9525">
          <a:solidFill>
            <a:srgbClr val="000000"/>
          </a:solidFill>
          <a:round/>
          <a:headEnd/>
          <a:tailEnd/>
        </a:ln>
      </xdr:spPr>
    </xdr:sp>
    <xdr:clientData/>
  </xdr:twoCellAnchor>
  <xdr:twoCellAnchor>
    <xdr:from>
      <xdr:col>18</xdr:col>
      <xdr:colOff>106680</xdr:colOff>
      <xdr:row>32</xdr:row>
      <xdr:rowOff>45720</xdr:rowOff>
    </xdr:from>
    <xdr:to>
      <xdr:col>18</xdr:col>
      <xdr:colOff>449580</xdr:colOff>
      <xdr:row>98</xdr:row>
      <xdr:rowOff>45720</xdr:rowOff>
    </xdr:to>
    <xdr:sp macro="" textlink="">
      <xdr:nvSpPr>
        <xdr:cNvPr id="2956" name="Freeform 1526"/>
        <xdr:cNvSpPr>
          <a:spLocks/>
        </xdr:cNvSpPr>
      </xdr:nvSpPr>
      <xdr:spPr bwMode="auto">
        <a:xfrm flipH="1">
          <a:off x="9624060" y="2727960"/>
          <a:ext cx="342900" cy="5532120"/>
        </a:xfrm>
        <a:custGeom>
          <a:avLst/>
          <a:gdLst>
            <a:gd name="T0" fmla="*/ 0 w 64"/>
            <a:gd name="T1" fmla="*/ 0 h 91"/>
            <a:gd name="T2" fmla="*/ 1837193700 w 64"/>
            <a:gd name="T3" fmla="*/ 0 h 91"/>
            <a:gd name="T4" fmla="*/ 1837193700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18</xdr:col>
      <xdr:colOff>0</xdr:colOff>
      <xdr:row>82</xdr:row>
      <xdr:rowOff>45720</xdr:rowOff>
    </xdr:from>
    <xdr:to>
      <xdr:col>18</xdr:col>
      <xdr:colOff>106680</xdr:colOff>
      <xdr:row>82</xdr:row>
      <xdr:rowOff>45720</xdr:rowOff>
    </xdr:to>
    <xdr:sp macro="" textlink="">
      <xdr:nvSpPr>
        <xdr:cNvPr id="2957" name="Line 1527"/>
        <xdr:cNvSpPr>
          <a:spLocks noChangeShapeType="1"/>
        </xdr:cNvSpPr>
      </xdr:nvSpPr>
      <xdr:spPr bwMode="auto">
        <a:xfrm flipH="1">
          <a:off x="9517380" y="6918960"/>
          <a:ext cx="106680" cy="0"/>
        </a:xfrm>
        <a:prstGeom prst="line">
          <a:avLst/>
        </a:prstGeom>
        <a:noFill/>
        <a:ln w="9525">
          <a:solidFill>
            <a:srgbClr val="000000"/>
          </a:solidFill>
          <a:round/>
          <a:headEnd/>
          <a:tailEnd/>
        </a:ln>
      </xdr:spPr>
    </xdr:sp>
    <xdr:clientData/>
  </xdr:twoCellAnchor>
  <xdr:twoCellAnchor>
    <xdr:from>
      <xdr:col>21</xdr:col>
      <xdr:colOff>0</xdr:colOff>
      <xdr:row>82</xdr:row>
      <xdr:rowOff>45720</xdr:rowOff>
    </xdr:from>
    <xdr:to>
      <xdr:col>21</xdr:col>
      <xdr:colOff>449580</xdr:colOff>
      <xdr:row>114</xdr:row>
      <xdr:rowOff>38100</xdr:rowOff>
    </xdr:to>
    <xdr:grpSp>
      <xdr:nvGrpSpPr>
        <xdr:cNvPr id="2958" name="Group 1528"/>
        <xdr:cNvGrpSpPr>
          <a:grpSpLocks/>
        </xdr:cNvGrpSpPr>
      </xdr:nvGrpSpPr>
      <xdr:grpSpPr bwMode="auto">
        <a:xfrm flipH="1">
          <a:off x="10896600" y="7543800"/>
          <a:ext cx="449580" cy="2918460"/>
          <a:chOff x="256" y="29"/>
          <a:chExt cx="60" cy="46"/>
        </a:xfrm>
      </xdr:grpSpPr>
      <xdr:sp macro="" textlink="">
        <xdr:nvSpPr>
          <xdr:cNvPr id="2959" name="Freeform 1529"/>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960" name="Line 153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21</xdr:col>
      <xdr:colOff>0</xdr:colOff>
      <xdr:row>16</xdr:row>
      <xdr:rowOff>45720</xdr:rowOff>
    </xdr:from>
    <xdr:to>
      <xdr:col>21</xdr:col>
      <xdr:colOff>449580</xdr:colOff>
      <xdr:row>48</xdr:row>
      <xdr:rowOff>38100</xdr:rowOff>
    </xdr:to>
    <xdr:grpSp>
      <xdr:nvGrpSpPr>
        <xdr:cNvPr id="2961" name="Group 1531"/>
        <xdr:cNvGrpSpPr>
          <a:grpSpLocks/>
        </xdr:cNvGrpSpPr>
      </xdr:nvGrpSpPr>
      <xdr:grpSpPr bwMode="auto">
        <a:xfrm flipH="1">
          <a:off x="10896600" y="1508760"/>
          <a:ext cx="449580" cy="2918460"/>
          <a:chOff x="256" y="29"/>
          <a:chExt cx="60" cy="46"/>
        </a:xfrm>
      </xdr:grpSpPr>
      <xdr:sp macro="" textlink="">
        <xdr:nvSpPr>
          <xdr:cNvPr id="2962" name="Freeform 1532"/>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963" name="Line 153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17</xdr:col>
      <xdr:colOff>0</xdr:colOff>
      <xdr:row>49</xdr:row>
      <xdr:rowOff>83820</xdr:rowOff>
    </xdr:from>
    <xdr:to>
      <xdr:col>17</xdr:col>
      <xdr:colOff>0</xdr:colOff>
      <xdr:row>63</xdr:row>
      <xdr:rowOff>0</xdr:rowOff>
    </xdr:to>
    <xdr:sp macro="" textlink="">
      <xdr:nvSpPr>
        <xdr:cNvPr id="2964" name="Line 1534"/>
        <xdr:cNvSpPr>
          <a:spLocks noChangeShapeType="1"/>
        </xdr:cNvSpPr>
      </xdr:nvSpPr>
      <xdr:spPr bwMode="auto">
        <a:xfrm>
          <a:off x="9060180" y="4191000"/>
          <a:ext cx="0" cy="1089660"/>
        </a:xfrm>
        <a:prstGeom prst="line">
          <a:avLst/>
        </a:prstGeom>
        <a:noFill/>
        <a:ln w="9525">
          <a:solidFill>
            <a:srgbClr val="000000"/>
          </a:solidFill>
          <a:round/>
          <a:headEnd/>
          <a:tailEnd/>
        </a:ln>
      </xdr:spPr>
    </xdr:sp>
    <xdr:clientData/>
  </xdr:twoCellAnchor>
  <xdr:twoCellAnchor>
    <xdr:from>
      <xdr:col>17</xdr:col>
      <xdr:colOff>0</xdr:colOff>
      <xdr:row>67</xdr:row>
      <xdr:rowOff>83820</xdr:rowOff>
    </xdr:from>
    <xdr:to>
      <xdr:col>17</xdr:col>
      <xdr:colOff>0</xdr:colOff>
      <xdr:row>81</xdr:row>
      <xdr:rowOff>0</xdr:rowOff>
    </xdr:to>
    <xdr:sp macro="" textlink="">
      <xdr:nvSpPr>
        <xdr:cNvPr id="2965" name="Line 1535"/>
        <xdr:cNvSpPr>
          <a:spLocks noChangeShapeType="1"/>
        </xdr:cNvSpPr>
      </xdr:nvSpPr>
      <xdr:spPr bwMode="auto">
        <a:xfrm>
          <a:off x="9060180" y="5699760"/>
          <a:ext cx="0" cy="1089660"/>
        </a:xfrm>
        <a:prstGeom prst="line">
          <a:avLst/>
        </a:prstGeom>
        <a:noFill/>
        <a:ln w="9525">
          <a:solidFill>
            <a:srgbClr val="000000"/>
          </a:solidFill>
          <a:round/>
          <a:headEnd/>
          <a:tailEnd/>
        </a:ln>
      </xdr:spPr>
    </xdr:sp>
    <xdr:clientData/>
  </xdr:twoCellAnchor>
  <xdr:twoCellAnchor>
    <xdr:from>
      <xdr:col>18</xdr:col>
      <xdr:colOff>106680</xdr:colOff>
      <xdr:row>32</xdr:row>
      <xdr:rowOff>45720</xdr:rowOff>
    </xdr:from>
    <xdr:to>
      <xdr:col>18</xdr:col>
      <xdr:colOff>449580</xdr:colOff>
      <xdr:row>98</xdr:row>
      <xdr:rowOff>45720</xdr:rowOff>
    </xdr:to>
    <xdr:sp macro="" textlink="">
      <xdr:nvSpPr>
        <xdr:cNvPr id="2966" name="Freeform 1536"/>
        <xdr:cNvSpPr>
          <a:spLocks/>
        </xdr:cNvSpPr>
      </xdr:nvSpPr>
      <xdr:spPr bwMode="auto">
        <a:xfrm flipH="1">
          <a:off x="9624060" y="2727960"/>
          <a:ext cx="342900" cy="5532120"/>
        </a:xfrm>
        <a:custGeom>
          <a:avLst/>
          <a:gdLst>
            <a:gd name="T0" fmla="*/ 0 w 64"/>
            <a:gd name="T1" fmla="*/ 0 h 91"/>
            <a:gd name="T2" fmla="*/ 1837193700 w 64"/>
            <a:gd name="T3" fmla="*/ 0 h 91"/>
            <a:gd name="T4" fmla="*/ 1837193700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18</xdr:col>
      <xdr:colOff>0</xdr:colOff>
      <xdr:row>82</xdr:row>
      <xdr:rowOff>45720</xdr:rowOff>
    </xdr:from>
    <xdr:to>
      <xdr:col>18</xdr:col>
      <xdr:colOff>106680</xdr:colOff>
      <xdr:row>82</xdr:row>
      <xdr:rowOff>45720</xdr:rowOff>
    </xdr:to>
    <xdr:sp macro="" textlink="">
      <xdr:nvSpPr>
        <xdr:cNvPr id="2967" name="Line 1537"/>
        <xdr:cNvSpPr>
          <a:spLocks noChangeShapeType="1"/>
        </xdr:cNvSpPr>
      </xdr:nvSpPr>
      <xdr:spPr bwMode="auto">
        <a:xfrm flipH="1">
          <a:off x="9517380" y="6918960"/>
          <a:ext cx="106680" cy="0"/>
        </a:xfrm>
        <a:prstGeom prst="line">
          <a:avLst/>
        </a:prstGeom>
        <a:noFill/>
        <a:ln w="9525">
          <a:solidFill>
            <a:srgbClr val="000000"/>
          </a:solidFill>
          <a:round/>
          <a:headEnd/>
          <a:tailEnd/>
        </a:ln>
      </xdr:spPr>
    </xdr:sp>
    <xdr:clientData/>
  </xdr:twoCellAnchor>
  <xdr:twoCellAnchor>
    <xdr:from>
      <xdr:col>21</xdr:col>
      <xdr:colOff>0</xdr:colOff>
      <xdr:row>82</xdr:row>
      <xdr:rowOff>45720</xdr:rowOff>
    </xdr:from>
    <xdr:to>
      <xdr:col>21</xdr:col>
      <xdr:colOff>449580</xdr:colOff>
      <xdr:row>114</xdr:row>
      <xdr:rowOff>38100</xdr:rowOff>
    </xdr:to>
    <xdr:grpSp>
      <xdr:nvGrpSpPr>
        <xdr:cNvPr id="2968" name="Group 1538"/>
        <xdr:cNvGrpSpPr>
          <a:grpSpLocks/>
        </xdr:cNvGrpSpPr>
      </xdr:nvGrpSpPr>
      <xdr:grpSpPr bwMode="auto">
        <a:xfrm flipH="1">
          <a:off x="10896600" y="7543800"/>
          <a:ext cx="449580" cy="2918460"/>
          <a:chOff x="256" y="29"/>
          <a:chExt cx="60" cy="46"/>
        </a:xfrm>
      </xdr:grpSpPr>
      <xdr:sp macro="" textlink="">
        <xdr:nvSpPr>
          <xdr:cNvPr id="2969" name="Freeform 1539"/>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970" name="Line 154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21</xdr:col>
      <xdr:colOff>0</xdr:colOff>
      <xdr:row>16</xdr:row>
      <xdr:rowOff>45720</xdr:rowOff>
    </xdr:from>
    <xdr:to>
      <xdr:col>21</xdr:col>
      <xdr:colOff>449580</xdr:colOff>
      <xdr:row>48</xdr:row>
      <xdr:rowOff>38100</xdr:rowOff>
    </xdr:to>
    <xdr:grpSp>
      <xdr:nvGrpSpPr>
        <xdr:cNvPr id="2971" name="Group 1541"/>
        <xdr:cNvGrpSpPr>
          <a:grpSpLocks/>
        </xdr:cNvGrpSpPr>
      </xdr:nvGrpSpPr>
      <xdr:grpSpPr bwMode="auto">
        <a:xfrm flipH="1">
          <a:off x="10896600" y="1508760"/>
          <a:ext cx="449580" cy="2918460"/>
          <a:chOff x="256" y="29"/>
          <a:chExt cx="60" cy="46"/>
        </a:xfrm>
      </xdr:grpSpPr>
      <xdr:sp macro="" textlink="">
        <xdr:nvSpPr>
          <xdr:cNvPr id="2972" name="Freeform 1542"/>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973" name="Line 154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8</xdr:row>
      <xdr:rowOff>45720</xdr:rowOff>
    </xdr:from>
    <xdr:to>
      <xdr:col>9</xdr:col>
      <xdr:colOff>449580</xdr:colOff>
      <xdr:row>24</xdr:row>
      <xdr:rowOff>38100</xdr:rowOff>
    </xdr:to>
    <xdr:grpSp>
      <xdr:nvGrpSpPr>
        <xdr:cNvPr id="2974" name="Group 1544"/>
        <xdr:cNvGrpSpPr>
          <a:grpSpLocks/>
        </xdr:cNvGrpSpPr>
      </xdr:nvGrpSpPr>
      <xdr:grpSpPr bwMode="auto">
        <a:xfrm>
          <a:off x="5410200" y="777240"/>
          <a:ext cx="449580" cy="1455420"/>
          <a:chOff x="256" y="29"/>
          <a:chExt cx="60" cy="46"/>
        </a:xfrm>
      </xdr:grpSpPr>
      <xdr:sp macro="" textlink="">
        <xdr:nvSpPr>
          <xdr:cNvPr id="2975" name="Freeform 1545"/>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976" name="Line 154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40</xdr:row>
      <xdr:rowOff>45720</xdr:rowOff>
    </xdr:from>
    <xdr:to>
      <xdr:col>9</xdr:col>
      <xdr:colOff>449580</xdr:colOff>
      <xdr:row>56</xdr:row>
      <xdr:rowOff>38100</xdr:rowOff>
    </xdr:to>
    <xdr:grpSp>
      <xdr:nvGrpSpPr>
        <xdr:cNvPr id="2977" name="Group 1547"/>
        <xdr:cNvGrpSpPr>
          <a:grpSpLocks/>
        </xdr:cNvGrpSpPr>
      </xdr:nvGrpSpPr>
      <xdr:grpSpPr bwMode="auto">
        <a:xfrm>
          <a:off x="5410200" y="3703320"/>
          <a:ext cx="449580" cy="1455420"/>
          <a:chOff x="256" y="29"/>
          <a:chExt cx="60" cy="46"/>
        </a:xfrm>
      </xdr:grpSpPr>
      <xdr:sp macro="" textlink="">
        <xdr:nvSpPr>
          <xdr:cNvPr id="2978" name="Freeform 1548"/>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979" name="Line 154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16</xdr:row>
      <xdr:rowOff>45720</xdr:rowOff>
    </xdr:from>
    <xdr:to>
      <xdr:col>12</xdr:col>
      <xdr:colOff>449580</xdr:colOff>
      <xdr:row>48</xdr:row>
      <xdr:rowOff>38100</xdr:rowOff>
    </xdr:to>
    <xdr:grpSp>
      <xdr:nvGrpSpPr>
        <xdr:cNvPr id="2980" name="Group 1550"/>
        <xdr:cNvGrpSpPr>
          <a:grpSpLocks/>
        </xdr:cNvGrpSpPr>
      </xdr:nvGrpSpPr>
      <xdr:grpSpPr bwMode="auto">
        <a:xfrm>
          <a:off x="6781800" y="1508760"/>
          <a:ext cx="449580" cy="2918460"/>
          <a:chOff x="256" y="29"/>
          <a:chExt cx="60" cy="46"/>
        </a:xfrm>
      </xdr:grpSpPr>
      <xdr:sp macro="" textlink="">
        <xdr:nvSpPr>
          <xdr:cNvPr id="2981" name="Freeform 1551"/>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982" name="Line 155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74</xdr:row>
      <xdr:rowOff>45720</xdr:rowOff>
    </xdr:from>
    <xdr:to>
      <xdr:col>9</xdr:col>
      <xdr:colOff>449580</xdr:colOff>
      <xdr:row>90</xdr:row>
      <xdr:rowOff>38100</xdr:rowOff>
    </xdr:to>
    <xdr:grpSp>
      <xdr:nvGrpSpPr>
        <xdr:cNvPr id="2983" name="Group 1553"/>
        <xdr:cNvGrpSpPr>
          <a:grpSpLocks/>
        </xdr:cNvGrpSpPr>
      </xdr:nvGrpSpPr>
      <xdr:grpSpPr bwMode="auto">
        <a:xfrm>
          <a:off x="5410200" y="6812280"/>
          <a:ext cx="449580" cy="1455420"/>
          <a:chOff x="256" y="29"/>
          <a:chExt cx="60" cy="46"/>
        </a:xfrm>
      </xdr:grpSpPr>
      <xdr:sp macro="" textlink="">
        <xdr:nvSpPr>
          <xdr:cNvPr id="2984" name="Freeform 1554"/>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985" name="Line 155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106</xdr:row>
      <xdr:rowOff>45720</xdr:rowOff>
    </xdr:from>
    <xdr:to>
      <xdr:col>9</xdr:col>
      <xdr:colOff>449580</xdr:colOff>
      <xdr:row>122</xdr:row>
      <xdr:rowOff>38100</xdr:rowOff>
    </xdr:to>
    <xdr:grpSp>
      <xdr:nvGrpSpPr>
        <xdr:cNvPr id="2986" name="Group 1556"/>
        <xdr:cNvGrpSpPr>
          <a:grpSpLocks/>
        </xdr:cNvGrpSpPr>
      </xdr:nvGrpSpPr>
      <xdr:grpSpPr bwMode="auto">
        <a:xfrm>
          <a:off x="5410200" y="9738360"/>
          <a:ext cx="449580" cy="1455420"/>
          <a:chOff x="256" y="29"/>
          <a:chExt cx="60" cy="46"/>
        </a:xfrm>
      </xdr:grpSpPr>
      <xdr:sp macro="" textlink="">
        <xdr:nvSpPr>
          <xdr:cNvPr id="2987" name="Freeform 1557"/>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988" name="Line 155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82</xdr:row>
      <xdr:rowOff>45720</xdr:rowOff>
    </xdr:from>
    <xdr:to>
      <xdr:col>12</xdr:col>
      <xdr:colOff>449580</xdr:colOff>
      <xdr:row>114</xdr:row>
      <xdr:rowOff>38100</xdr:rowOff>
    </xdr:to>
    <xdr:grpSp>
      <xdr:nvGrpSpPr>
        <xdr:cNvPr id="2989" name="Group 1559"/>
        <xdr:cNvGrpSpPr>
          <a:grpSpLocks/>
        </xdr:cNvGrpSpPr>
      </xdr:nvGrpSpPr>
      <xdr:grpSpPr bwMode="auto">
        <a:xfrm>
          <a:off x="6781800" y="7543800"/>
          <a:ext cx="449580" cy="2918460"/>
          <a:chOff x="256" y="29"/>
          <a:chExt cx="60" cy="46"/>
        </a:xfrm>
      </xdr:grpSpPr>
      <xdr:sp macro="" textlink="">
        <xdr:nvSpPr>
          <xdr:cNvPr id="2990" name="Freeform 1560"/>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2991" name="Line 156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15</xdr:col>
      <xdr:colOff>0</xdr:colOff>
      <xdr:row>32</xdr:row>
      <xdr:rowOff>45720</xdr:rowOff>
    </xdr:from>
    <xdr:to>
      <xdr:col>15</xdr:col>
      <xdr:colOff>342900</xdr:colOff>
      <xdr:row>98</xdr:row>
      <xdr:rowOff>45720</xdr:rowOff>
    </xdr:to>
    <xdr:sp macro="" textlink="">
      <xdr:nvSpPr>
        <xdr:cNvPr id="2992" name="Freeform 1562"/>
        <xdr:cNvSpPr>
          <a:spLocks/>
        </xdr:cNvSpPr>
      </xdr:nvSpPr>
      <xdr:spPr bwMode="auto">
        <a:xfrm>
          <a:off x="8145780" y="2727960"/>
          <a:ext cx="342900" cy="5532120"/>
        </a:xfrm>
        <a:custGeom>
          <a:avLst/>
          <a:gdLst>
            <a:gd name="T0" fmla="*/ 0 w 64"/>
            <a:gd name="T1" fmla="*/ 0 h 91"/>
            <a:gd name="T2" fmla="*/ 1837193700 w 64"/>
            <a:gd name="T3" fmla="*/ 0 h 91"/>
            <a:gd name="T4" fmla="*/ 1837193700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15</xdr:col>
      <xdr:colOff>342900</xdr:colOff>
      <xdr:row>48</xdr:row>
      <xdr:rowOff>45720</xdr:rowOff>
    </xdr:from>
    <xdr:to>
      <xdr:col>15</xdr:col>
      <xdr:colOff>449580</xdr:colOff>
      <xdr:row>48</xdr:row>
      <xdr:rowOff>45720</xdr:rowOff>
    </xdr:to>
    <xdr:sp macro="" textlink="">
      <xdr:nvSpPr>
        <xdr:cNvPr id="2993" name="Line 1563"/>
        <xdr:cNvSpPr>
          <a:spLocks noChangeShapeType="1"/>
        </xdr:cNvSpPr>
      </xdr:nvSpPr>
      <xdr:spPr bwMode="auto">
        <a:xfrm flipH="1">
          <a:off x="8488680" y="4069080"/>
          <a:ext cx="106680" cy="0"/>
        </a:xfrm>
        <a:prstGeom prst="line">
          <a:avLst/>
        </a:prstGeom>
        <a:noFill/>
        <a:ln w="9525">
          <a:solidFill>
            <a:srgbClr val="000000"/>
          </a:solidFill>
          <a:round/>
          <a:headEnd/>
          <a:tailEnd/>
        </a:ln>
      </xdr:spPr>
    </xdr:sp>
    <xdr:clientData/>
  </xdr:twoCellAnchor>
  <xdr:twoCellAnchor>
    <xdr:from>
      <xdr:col>17</xdr:col>
      <xdr:colOff>0</xdr:colOff>
      <xdr:row>49</xdr:row>
      <xdr:rowOff>83820</xdr:rowOff>
    </xdr:from>
    <xdr:to>
      <xdr:col>17</xdr:col>
      <xdr:colOff>0</xdr:colOff>
      <xdr:row>63</xdr:row>
      <xdr:rowOff>0</xdr:rowOff>
    </xdr:to>
    <xdr:sp macro="" textlink="">
      <xdr:nvSpPr>
        <xdr:cNvPr id="2994" name="Line 1564"/>
        <xdr:cNvSpPr>
          <a:spLocks noChangeShapeType="1"/>
        </xdr:cNvSpPr>
      </xdr:nvSpPr>
      <xdr:spPr bwMode="auto">
        <a:xfrm>
          <a:off x="9060180" y="4191000"/>
          <a:ext cx="0" cy="1089660"/>
        </a:xfrm>
        <a:prstGeom prst="line">
          <a:avLst/>
        </a:prstGeom>
        <a:noFill/>
        <a:ln w="9525">
          <a:solidFill>
            <a:srgbClr val="000000"/>
          </a:solidFill>
          <a:round/>
          <a:headEnd/>
          <a:tailEnd/>
        </a:ln>
      </xdr:spPr>
    </xdr:sp>
    <xdr:clientData/>
  </xdr:twoCellAnchor>
  <xdr:twoCellAnchor>
    <xdr:from>
      <xdr:col>17</xdr:col>
      <xdr:colOff>0</xdr:colOff>
      <xdr:row>67</xdr:row>
      <xdr:rowOff>83820</xdr:rowOff>
    </xdr:from>
    <xdr:to>
      <xdr:col>17</xdr:col>
      <xdr:colOff>0</xdr:colOff>
      <xdr:row>81</xdr:row>
      <xdr:rowOff>0</xdr:rowOff>
    </xdr:to>
    <xdr:sp macro="" textlink="">
      <xdr:nvSpPr>
        <xdr:cNvPr id="2995" name="Line 1565"/>
        <xdr:cNvSpPr>
          <a:spLocks noChangeShapeType="1"/>
        </xdr:cNvSpPr>
      </xdr:nvSpPr>
      <xdr:spPr bwMode="auto">
        <a:xfrm>
          <a:off x="9060180" y="5699760"/>
          <a:ext cx="0" cy="1089660"/>
        </a:xfrm>
        <a:prstGeom prst="line">
          <a:avLst/>
        </a:prstGeom>
        <a:noFill/>
        <a:ln w="9525">
          <a:solidFill>
            <a:srgbClr val="000000"/>
          </a:solidFill>
          <a:round/>
          <a:headEnd/>
          <a:tailEnd/>
        </a:ln>
      </xdr:spPr>
    </xdr:sp>
    <xdr:clientData/>
  </xdr:twoCellAnchor>
  <xdr:twoCellAnchor>
    <xdr:from>
      <xdr:col>18</xdr:col>
      <xdr:colOff>106680</xdr:colOff>
      <xdr:row>32</xdr:row>
      <xdr:rowOff>45720</xdr:rowOff>
    </xdr:from>
    <xdr:to>
      <xdr:col>18</xdr:col>
      <xdr:colOff>449580</xdr:colOff>
      <xdr:row>98</xdr:row>
      <xdr:rowOff>45720</xdr:rowOff>
    </xdr:to>
    <xdr:sp macro="" textlink="">
      <xdr:nvSpPr>
        <xdr:cNvPr id="2996" name="Freeform 1566"/>
        <xdr:cNvSpPr>
          <a:spLocks/>
        </xdr:cNvSpPr>
      </xdr:nvSpPr>
      <xdr:spPr bwMode="auto">
        <a:xfrm flipH="1">
          <a:off x="9624060" y="2727960"/>
          <a:ext cx="342900" cy="5532120"/>
        </a:xfrm>
        <a:custGeom>
          <a:avLst/>
          <a:gdLst>
            <a:gd name="T0" fmla="*/ 0 w 64"/>
            <a:gd name="T1" fmla="*/ 0 h 91"/>
            <a:gd name="T2" fmla="*/ 1837193700 w 64"/>
            <a:gd name="T3" fmla="*/ 0 h 91"/>
            <a:gd name="T4" fmla="*/ 1837193700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18</xdr:col>
      <xdr:colOff>0</xdr:colOff>
      <xdr:row>82</xdr:row>
      <xdr:rowOff>45720</xdr:rowOff>
    </xdr:from>
    <xdr:to>
      <xdr:col>18</xdr:col>
      <xdr:colOff>106680</xdr:colOff>
      <xdr:row>82</xdr:row>
      <xdr:rowOff>45720</xdr:rowOff>
    </xdr:to>
    <xdr:sp macro="" textlink="">
      <xdr:nvSpPr>
        <xdr:cNvPr id="2997" name="Line 1567"/>
        <xdr:cNvSpPr>
          <a:spLocks noChangeShapeType="1"/>
        </xdr:cNvSpPr>
      </xdr:nvSpPr>
      <xdr:spPr bwMode="auto">
        <a:xfrm flipH="1">
          <a:off x="9517380" y="6918960"/>
          <a:ext cx="106680" cy="0"/>
        </a:xfrm>
        <a:prstGeom prst="line">
          <a:avLst/>
        </a:prstGeom>
        <a:noFill/>
        <a:ln w="9525">
          <a:solidFill>
            <a:srgbClr val="000000"/>
          </a:solidFill>
          <a:round/>
          <a:headEnd/>
          <a:tailEnd/>
        </a:ln>
      </xdr:spPr>
    </xdr:sp>
    <xdr:clientData/>
  </xdr:twoCellAnchor>
  <xdr:twoCellAnchor>
    <xdr:from>
      <xdr:col>21</xdr:col>
      <xdr:colOff>0</xdr:colOff>
      <xdr:row>82</xdr:row>
      <xdr:rowOff>45720</xdr:rowOff>
    </xdr:from>
    <xdr:to>
      <xdr:col>21</xdr:col>
      <xdr:colOff>449580</xdr:colOff>
      <xdr:row>114</xdr:row>
      <xdr:rowOff>38100</xdr:rowOff>
    </xdr:to>
    <xdr:grpSp>
      <xdr:nvGrpSpPr>
        <xdr:cNvPr id="2998" name="Group 1568"/>
        <xdr:cNvGrpSpPr>
          <a:grpSpLocks/>
        </xdr:cNvGrpSpPr>
      </xdr:nvGrpSpPr>
      <xdr:grpSpPr bwMode="auto">
        <a:xfrm flipH="1">
          <a:off x="10896600" y="7543800"/>
          <a:ext cx="449580" cy="2918460"/>
          <a:chOff x="256" y="29"/>
          <a:chExt cx="60" cy="46"/>
        </a:xfrm>
      </xdr:grpSpPr>
      <xdr:sp macro="" textlink="">
        <xdr:nvSpPr>
          <xdr:cNvPr id="2999" name="Freeform 1569"/>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3000" name="Line 157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21</xdr:col>
      <xdr:colOff>0</xdr:colOff>
      <xdr:row>16</xdr:row>
      <xdr:rowOff>45720</xdr:rowOff>
    </xdr:from>
    <xdr:to>
      <xdr:col>21</xdr:col>
      <xdr:colOff>449580</xdr:colOff>
      <xdr:row>48</xdr:row>
      <xdr:rowOff>38100</xdr:rowOff>
    </xdr:to>
    <xdr:grpSp>
      <xdr:nvGrpSpPr>
        <xdr:cNvPr id="3001" name="Group 1571"/>
        <xdr:cNvGrpSpPr>
          <a:grpSpLocks/>
        </xdr:cNvGrpSpPr>
      </xdr:nvGrpSpPr>
      <xdr:grpSpPr bwMode="auto">
        <a:xfrm flipH="1">
          <a:off x="10896600" y="1508760"/>
          <a:ext cx="449580" cy="2918460"/>
          <a:chOff x="256" y="29"/>
          <a:chExt cx="60" cy="46"/>
        </a:xfrm>
      </xdr:grpSpPr>
      <xdr:sp macro="" textlink="">
        <xdr:nvSpPr>
          <xdr:cNvPr id="3002" name="Freeform 1572"/>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3003" name="Line 157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106</xdr:row>
      <xdr:rowOff>45720</xdr:rowOff>
    </xdr:from>
    <xdr:to>
      <xdr:col>24</xdr:col>
      <xdr:colOff>449580</xdr:colOff>
      <xdr:row>122</xdr:row>
      <xdr:rowOff>38100</xdr:rowOff>
    </xdr:to>
    <xdr:grpSp>
      <xdr:nvGrpSpPr>
        <xdr:cNvPr id="3004" name="Group 1574"/>
        <xdr:cNvGrpSpPr>
          <a:grpSpLocks/>
        </xdr:cNvGrpSpPr>
      </xdr:nvGrpSpPr>
      <xdr:grpSpPr bwMode="auto">
        <a:xfrm flipH="1">
          <a:off x="12268200" y="9738360"/>
          <a:ext cx="449580" cy="1455420"/>
          <a:chOff x="256" y="29"/>
          <a:chExt cx="60" cy="46"/>
        </a:xfrm>
      </xdr:grpSpPr>
      <xdr:sp macro="" textlink="">
        <xdr:nvSpPr>
          <xdr:cNvPr id="3005" name="Freeform 1575"/>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3006" name="Line 1576"/>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74</xdr:row>
      <xdr:rowOff>45720</xdr:rowOff>
    </xdr:from>
    <xdr:to>
      <xdr:col>24</xdr:col>
      <xdr:colOff>449580</xdr:colOff>
      <xdr:row>90</xdr:row>
      <xdr:rowOff>38100</xdr:rowOff>
    </xdr:to>
    <xdr:grpSp>
      <xdr:nvGrpSpPr>
        <xdr:cNvPr id="3007" name="Group 1577"/>
        <xdr:cNvGrpSpPr>
          <a:grpSpLocks/>
        </xdr:cNvGrpSpPr>
      </xdr:nvGrpSpPr>
      <xdr:grpSpPr bwMode="auto">
        <a:xfrm flipH="1">
          <a:off x="12268200" y="6812280"/>
          <a:ext cx="449580" cy="1455420"/>
          <a:chOff x="256" y="29"/>
          <a:chExt cx="60" cy="46"/>
        </a:xfrm>
      </xdr:grpSpPr>
      <xdr:sp macro="" textlink="">
        <xdr:nvSpPr>
          <xdr:cNvPr id="3008" name="Freeform 1578"/>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3009" name="Line 1579"/>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40</xdr:row>
      <xdr:rowOff>45720</xdr:rowOff>
    </xdr:from>
    <xdr:to>
      <xdr:col>24</xdr:col>
      <xdr:colOff>449580</xdr:colOff>
      <xdr:row>56</xdr:row>
      <xdr:rowOff>38100</xdr:rowOff>
    </xdr:to>
    <xdr:grpSp>
      <xdr:nvGrpSpPr>
        <xdr:cNvPr id="3010" name="Group 1580"/>
        <xdr:cNvGrpSpPr>
          <a:grpSpLocks/>
        </xdr:cNvGrpSpPr>
      </xdr:nvGrpSpPr>
      <xdr:grpSpPr bwMode="auto">
        <a:xfrm flipH="1">
          <a:off x="12268200" y="3703320"/>
          <a:ext cx="449580" cy="1455420"/>
          <a:chOff x="256" y="29"/>
          <a:chExt cx="60" cy="46"/>
        </a:xfrm>
      </xdr:grpSpPr>
      <xdr:sp macro="" textlink="">
        <xdr:nvSpPr>
          <xdr:cNvPr id="3011" name="Freeform 1581"/>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3012" name="Line 158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8</xdr:row>
      <xdr:rowOff>45720</xdr:rowOff>
    </xdr:from>
    <xdr:to>
      <xdr:col>24</xdr:col>
      <xdr:colOff>449580</xdr:colOff>
      <xdr:row>24</xdr:row>
      <xdr:rowOff>38100</xdr:rowOff>
    </xdr:to>
    <xdr:grpSp>
      <xdr:nvGrpSpPr>
        <xdr:cNvPr id="3013" name="Group 1583"/>
        <xdr:cNvGrpSpPr>
          <a:grpSpLocks/>
        </xdr:cNvGrpSpPr>
      </xdr:nvGrpSpPr>
      <xdr:grpSpPr bwMode="auto">
        <a:xfrm flipH="1">
          <a:off x="12268200" y="777240"/>
          <a:ext cx="449580" cy="1455420"/>
          <a:chOff x="256" y="29"/>
          <a:chExt cx="60" cy="46"/>
        </a:xfrm>
      </xdr:grpSpPr>
      <xdr:sp macro="" textlink="">
        <xdr:nvSpPr>
          <xdr:cNvPr id="3014" name="Freeform 1584"/>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3015" name="Line 158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8</xdr:row>
      <xdr:rowOff>45720</xdr:rowOff>
    </xdr:from>
    <xdr:to>
      <xdr:col>9</xdr:col>
      <xdr:colOff>449580</xdr:colOff>
      <xdr:row>24</xdr:row>
      <xdr:rowOff>38100</xdr:rowOff>
    </xdr:to>
    <xdr:grpSp>
      <xdr:nvGrpSpPr>
        <xdr:cNvPr id="3016" name="Group 1586"/>
        <xdr:cNvGrpSpPr>
          <a:grpSpLocks/>
        </xdr:cNvGrpSpPr>
      </xdr:nvGrpSpPr>
      <xdr:grpSpPr bwMode="auto">
        <a:xfrm>
          <a:off x="5410200" y="777240"/>
          <a:ext cx="449580" cy="1455420"/>
          <a:chOff x="256" y="29"/>
          <a:chExt cx="60" cy="46"/>
        </a:xfrm>
      </xdr:grpSpPr>
      <xdr:sp macro="" textlink="">
        <xdr:nvSpPr>
          <xdr:cNvPr id="3017" name="Freeform 1587"/>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3018" name="Line 158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40</xdr:row>
      <xdr:rowOff>45720</xdr:rowOff>
    </xdr:from>
    <xdr:to>
      <xdr:col>9</xdr:col>
      <xdr:colOff>449580</xdr:colOff>
      <xdr:row>56</xdr:row>
      <xdr:rowOff>38100</xdr:rowOff>
    </xdr:to>
    <xdr:grpSp>
      <xdr:nvGrpSpPr>
        <xdr:cNvPr id="3019" name="Group 1589"/>
        <xdr:cNvGrpSpPr>
          <a:grpSpLocks/>
        </xdr:cNvGrpSpPr>
      </xdr:nvGrpSpPr>
      <xdr:grpSpPr bwMode="auto">
        <a:xfrm>
          <a:off x="5410200" y="3703320"/>
          <a:ext cx="449580" cy="1455420"/>
          <a:chOff x="256" y="29"/>
          <a:chExt cx="60" cy="46"/>
        </a:xfrm>
      </xdr:grpSpPr>
      <xdr:sp macro="" textlink="">
        <xdr:nvSpPr>
          <xdr:cNvPr id="3020" name="Freeform 1590"/>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3021" name="Line 159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16</xdr:row>
      <xdr:rowOff>45720</xdr:rowOff>
    </xdr:from>
    <xdr:to>
      <xdr:col>12</xdr:col>
      <xdr:colOff>449580</xdr:colOff>
      <xdr:row>48</xdr:row>
      <xdr:rowOff>38100</xdr:rowOff>
    </xdr:to>
    <xdr:grpSp>
      <xdr:nvGrpSpPr>
        <xdr:cNvPr id="3022" name="Group 1592"/>
        <xdr:cNvGrpSpPr>
          <a:grpSpLocks/>
        </xdr:cNvGrpSpPr>
      </xdr:nvGrpSpPr>
      <xdr:grpSpPr bwMode="auto">
        <a:xfrm>
          <a:off x="6781800" y="1508760"/>
          <a:ext cx="449580" cy="2918460"/>
          <a:chOff x="256" y="29"/>
          <a:chExt cx="60" cy="46"/>
        </a:xfrm>
      </xdr:grpSpPr>
      <xdr:sp macro="" textlink="">
        <xdr:nvSpPr>
          <xdr:cNvPr id="3023" name="Freeform 1593"/>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3024" name="Line 159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74</xdr:row>
      <xdr:rowOff>45720</xdr:rowOff>
    </xdr:from>
    <xdr:to>
      <xdr:col>9</xdr:col>
      <xdr:colOff>449580</xdr:colOff>
      <xdr:row>90</xdr:row>
      <xdr:rowOff>38100</xdr:rowOff>
    </xdr:to>
    <xdr:grpSp>
      <xdr:nvGrpSpPr>
        <xdr:cNvPr id="3025" name="Group 1595"/>
        <xdr:cNvGrpSpPr>
          <a:grpSpLocks/>
        </xdr:cNvGrpSpPr>
      </xdr:nvGrpSpPr>
      <xdr:grpSpPr bwMode="auto">
        <a:xfrm>
          <a:off x="5410200" y="6812280"/>
          <a:ext cx="449580" cy="1455420"/>
          <a:chOff x="256" y="29"/>
          <a:chExt cx="60" cy="46"/>
        </a:xfrm>
      </xdr:grpSpPr>
      <xdr:sp macro="" textlink="">
        <xdr:nvSpPr>
          <xdr:cNvPr id="3026" name="Freeform 1596"/>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3027" name="Line 159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9</xdr:col>
      <xdr:colOff>0</xdr:colOff>
      <xdr:row>106</xdr:row>
      <xdr:rowOff>45720</xdr:rowOff>
    </xdr:from>
    <xdr:to>
      <xdr:col>9</xdr:col>
      <xdr:colOff>449580</xdr:colOff>
      <xdr:row>122</xdr:row>
      <xdr:rowOff>38100</xdr:rowOff>
    </xdr:to>
    <xdr:grpSp>
      <xdr:nvGrpSpPr>
        <xdr:cNvPr id="3028" name="Group 1598"/>
        <xdr:cNvGrpSpPr>
          <a:grpSpLocks/>
        </xdr:cNvGrpSpPr>
      </xdr:nvGrpSpPr>
      <xdr:grpSpPr bwMode="auto">
        <a:xfrm>
          <a:off x="5410200" y="9738360"/>
          <a:ext cx="449580" cy="1455420"/>
          <a:chOff x="256" y="29"/>
          <a:chExt cx="60" cy="46"/>
        </a:xfrm>
      </xdr:grpSpPr>
      <xdr:sp macro="" textlink="">
        <xdr:nvSpPr>
          <xdr:cNvPr id="3029" name="Freeform 1599"/>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3030" name="Line 1600"/>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12</xdr:col>
      <xdr:colOff>0</xdr:colOff>
      <xdr:row>82</xdr:row>
      <xdr:rowOff>45720</xdr:rowOff>
    </xdr:from>
    <xdr:to>
      <xdr:col>12</xdr:col>
      <xdr:colOff>449580</xdr:colOff>
      <xdr:row>114</xdr:row>
      <xdr:rowOff>38100</xdr:rowOff>
    </xdr:to>
    <xdr:grpSp>
      <xdr:nvGrpSpPr>
        <xdr:cNvPr id="3031" name="Group 1601"/>
        <xdr:cNvGrpSpPr>
          <a:grpSpLocks/>
        </xdr:cNvGrpSpPr>
      </xdr:nvGrpSpPr>
      <xdr:grpSpPr bwMode="auto">
        <a:xfrm>
          <a:off x="6781800" y="7543800"/>
          <a:ext cx="449580" cy="2918460"/>
          <a:chOff x="256" y="29"/>
          <a:chExt cx="60" cy="46"/>
        </a:xfrm>
      </xdr:grpSpPr>
      <xdr:sp macro="" textlink="">
        <xdr:nvSpPr>
          <xdr:cNvPr id="3032" name="Freeform 1602"/>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3033" name="Line 1603"/>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15</xdr:col>
      <xdr:colOff>0</xdr:colOff>
      <xdr:row>32</xdr:row>
      <xdr:rowOff>45720</xdr:rowOff>
    </xdr:from>
    <xdr:to>
      <xdr:col>15</xdr:col>
      <xdr:colOff>342900</xdr:colOff>
      <xdr:row>98</xdr:row>
      <xdr:rowOff>45720</xdr:rowOff>
    </xdr:to>
    <xdr:sp macro="" textlink="">
      <xdr:nvSpPr>
        <xdr:cNvPr id="3034" name="Freeform 1604"/>
        <xdr:cNvSpPr>
          <a:spLocks/>
        </xdr:cNvSpPr>
      </xdr:nvSpPr>
      <xdr:spPr bwMode="auto">
        <a:xfrm>
          <a:off x="8145780" y="2727960"/>
          <a:ext cx="342900" cy="5532120"/>
        </a:xfrm>
        <a:custGeom>
          <a:avLst/>
          <a:gdLst>
            <a:gd name="T0" fmla="*/ 0 w 64"/>
            <a:gd name="T1" fmla="*/ 0 h 91"/>
            <a:gd name="T2" fmla="*/ 1837193700 w 64"/>
            <a:gd name="T3" fmla="*/ 0 h 91"/>
            <a:gd name="T4" fmla="*/ 1837193700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15</xdr:col>
      <xdr:colOff>342900</xdr:colOff>
      <xdr:row>48</xdr:row>
      <xdr:rowOff>45720</xdr:rowOff>
    </xdr:from>
    <xdr:to>
      <xdr:col>15</xdr:col>
      <xdr:colOff>449580</xdr:colOff>
      <xdr:row>48</xdr:row>
      <xdr:rowOff>45720</xdr:rowOff>
    </xdr:to>
    <xdr:sp macro="" textlink="">
      <xdr:nvSpPr>
        <xdr:cNvPr id="3035" name="Line 1605"/>
        <xdr:cNvSpPr>
          <a:spLocks noChangeShapeType="1"/>
        </xdr:cNvSpPr>
      </xdr:nvSpPr>
      <xdr:spPr bwMode="auto">
        <a:xfrm flipH="1">
          <a:off x="8488680" y="4069080"/>
          <a:ext cx="106680" cy="0"/>
        </a:xfrm>
        <a:prstGeom prst="line">
          <a:avLst/>
        </a:prstGeom>
        <a:noFill/>
        <a:ln w="9525">
          <a:solidFill>
            <a:srgbClr val="000000"/>
          </a:solidFill>
          <a:round/>
          <a:headEnd/>
          <a:tailEnd/>
        </a:ln>
      </xdr:spPr>
    </xdr:sp>
    <xdr:clientData/>
  </xdr:twoCellAnchor>
  <xdr:twoCellAnchor>
    <xdr:from>
      <xdr:col>17</xdr:col>
      <xdr:colOff>0</xdr:colOff>
      <xdr:row>49</xdr:row>
      <xdr:rowOff>83820</xdr:rowOff>
    </xdr:from>
    <xdr:to>
      <xdr:col>17</xdr:col>
      <xdr:colOff>0</xdr:colOff>
      <xdr:row>63</xdr:row>
      <xdr:rowOff>0</xdr:rowOff>
    </xdr:to>
    <xdr:sp macro="" textlink="">
      <xdr:nvSpPr>
        <xdr:cNvPr id="3036" name="Line 1606"/>
        <xdr:cNvSpPr>
          <a:spLocks noChangeShapeType="1"/>
        </xdr:cNvSpPr>
      </xdr:nvSpPr>
      <xdr:spPr bwMode="auto">
        <a:xfrm>
          <a:off x="9060180" y="4191000"/>
          <a:ext cx="0" cy="1089660"/>
        </a:xfrm>
        <a:prstGeom prst="line">
          <a:avLst/>
        </a:prstGeom>
        <a:noFill/>
        <a:ln w="9525">
          <a:solidFill>
            <a:srgbClr val="000000"/>
          </a:solidFill>
          <a:round/>
          <a:headEnd/>
          <a:tailEnd/>
        </a:ln>
      </xdr:spPr>
    </xdr:sp>
    <xdr:clientData/>
  </xdr:twoCellAnchor>
  <xdr:twoCellAnchor>
    <xdr:from>
      <xdr:col>17</xdr:col>
      <xdr:colOff>0</xdr:colOff>
      <xdr:row>67</xdr:row>
      <xdr:rowOff>83820</xdr:rowOff>
    </xdr:from>
    <xdr:to>
      <xdr:col>17</xdr:col>
      <xdr:colOff>0</xdr:colOff>
      <xdr:row>81</xdr:row>
      <xdr:rowOff>0</xdr:rowOff>
    </xdr:to>
    <xdr:sp macro="" textlink="">
      <xdr:nvSpPr>
        <xdr:cNvPr id="3037" name="Line 1607"/>
        <xdr:cNvSpPr>
          <a:spLocks noChangeShapeType="1"/>
        </xdr:cNvSpPr>
      </xdr:nvSpPr>
      <xdr:spPr bwMode="auto">
        <a:xfrm>
          <a:off x="9060180" y="5699760"/>
          <a:ext cx="0" cy="1089660"/>
        </a:xfrm>
        <a:prstGeom prst="line">
          <a:avLst/>
        </a:prstGeom>
        <a:noFill/>
        <a:ln w="9525">
          <a:solidFill>
            <a:srgbClr val="000000"/>
          </a:solidFill>
          <a:round/>
          <a:headEnd/>
          <a:tailEnd/>
        </a:ln>
      </xdr:spPr>
    </xdr:sp>
    <xdr:clientData/>
  </xdr:twoCellAnchor>
  <xdr:twoCellAnchor>
    <xdr:from>
      <xdr:col>18</xdr:col>
      <xdr:colOff>106680</xdr:colOff>
      <xdr:row>32</xdr:row>
      <xdr:rowOff>45720</xdr:rowOff>
    </xdr:from>
    <xdr:to>
      <xdr:col>18</xdr:col>
      <xdr:colOff>449580</xdr:colOff>
      <xdr:row>98</xdr:row>
      <xdr:rowOff>45720</xdr:rowOff>
    </xdr:to>
    <xdr:sp macro="" textlink="">
      <xdr:nvSpPr>
        <xdr:cNvPr id="3038" name="Freeform 1608"/>
        <xdr:cNvSpPr>
          <a:spLocks/>
        </xdr:cNvSpPr>
      </xdr:nvSpPr>
      <xdr:spPr bwMode="auto">
        <a:xfrm flipH="1">
          <a:off x="9624060" y="2727960"/>
          <a:ext cx="342900" cy="5532120"/>
        </a:xfrm>
        <a:custGeom>
          <a:avLst/>
          <a:gdLst>
            <a:gd name="T0" fmla="*/ 0 w 64"/>
            <a:gd name="T1" fmla="*/ 0 h 91"/>
            <a:gd name="T2" fmla="*/ 1837193700 w 64"/>
            <a:gd name="T3" fmla="*/ 0 h 91"/>
            <a:gd name="T4" fmla="*/ 1837193700 w 64"/>
            <a:gd name="T5" fmla="*/ 2147483647 h 91"/>
            <a:gd name="T6" fmla="*/ 0 w 64"/>
            <a:gd name="T7" fmla="*/ 2147483647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clientData/>
  </xdr:twoCellAnchor>
  <xdr:twoCellAnchor>
    <xdr:from>
      <xdr:col>18</xdr:col>
      <xdr:colOff>0</xdr:colOff>
      <xdr:row>82</xdr:row>
      <xdr:rowOff>45720</xdr:rowOff>
    </xdr:from>
    <xdr:to>
      <xdr:col>18</xdr:col>
      <xdr:colOff>106680</xdr:colOff>
      <xdr:row>82</xdr:row>
      <xdr:rowOff>45720</xdr:rowOff>
    </xdr:to>
    <xdr:sp macro="" textlink="">
      <xdr:nvSpPr>
        <xdr:cNvPr id="3039" name="Line 1609"/>
        <xdr:cNvSpPr>
          <a:spLocks noChangeShapeType="1"/>
        </xdr:cNvSpPr>
      </xdr:nvSpPr>
      <xdr:spPr bwMode="auto">
        <a:xfrm flipH="1">
          <a:off x="9517380" y="6918960"/>
          <a:ext cx="106680" cy="0"/>
        </a:xfrm>
        <a:prstGeom prst="line">
          <a:avLst/>
        </a:prstGeom>
        <a:noFill/>
        <a:ln w="9525">
          <a:solidFill>
            <a:srgbClr val="000000"/>
          </a:solidFill>
          <a:round/>
          <a:headEnd/>
          <a:tailEnd/>
        </a:ln>
      </xdr:spPr>
    </xdr:sp>
    <xdr:clientData/>
  </xdr:twoCellAnchor>
  <xdr:twoCellAnchor>
    <xdr:from>
      <xdr:col>21</xdr:col>
      <xdr:colOff>0</xdr:colOff>
      <xdr:row>82</xdr:row>
      <xdr:rowOff>45720</xdr:rowOff>
    </xdr:from>
    <xdr:to>
      <xdr:col>21</xdr:col>
      <xdr:colOff>449580</xdr:colOff>
      <xdr:row>114</xdr:row>
      <xdr:rowOff>38100</xdr:rowOff>
    </xdr:to>
    <xdr:grpSp>
      <xdr:nvGrpSpPr>
        <xdr:cNvPr id="3040" name="Group 1610"/>
        <xdr:cNvGrpSpPr>
          <a:grpSpLocks/>
        </xdr:cNvGrpSpPr>
      </xdr:nvGrpSpPr>
      <xdr:grpSpPr bwMode="auto">
        <a:xfrm flipH="1">
          <a:off x="10896600" y="7543800"/>
          <a:ext cx="449580" cy="2918460"/>
          <a:chOff x="256" y="29"/>
          <a:chExt cx="60" cy="46"/>
        </a:xfrm>
      </xdr:grpSpPr>
      <xdr:sp macro="" textlink="">
        <xdr:nvSpPr>
          <xdr:cNvPr id="3041" name="Freeform 1611"/>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3042" name="Line 1612"/>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21</xdr:col>
      <xdr:colOff>0</xdr:colOff>
      <xdr:row>16</xdr:row>
      <xdr:rowOff>45720</xdr:rowOff>
    </xdr:from>
    <xdr:to>
      <xdr:col>21</xdr:col>
      <xdr:colOff>449580</xdr:colOff>
      <xdr:row>48</xdr:row>
      <xdr:rowOff>38100</xdr:rowOff>
    </xdr:to>
    <xdr:grpSp>
      <xdr:nvGrpSpPr>
        <xdr:cNvPr id="3043" name="Group 1613"/>
        <xdr:cNvGrpSpPr>
          <a:grpSpLocks/>
        </xdr:cNvGrpSpPr>
      </xdr:nvGrpSpPr>
      <xdr:grpSpPr bwMode="auto">
        <a:xfrm flipH="1">
          <a:off x="10896600" y="1508760"/>
          <a:ext cx="449580" cy="2918460"/>
          <a:chOff x="256" y="29"/>
          <a:chExt cx="60" cy="46"/>
        </a:xfrm>
      </xdr:grpSpPr>
      <xdr:sp macro="" textlink="">
        <xdr:nvSpPr>
          <xdr:cNvPr id="3044" name="Freeform 1614"/>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3045" name="Line 1615"/>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106</xdr:row>
      <xdr:rowOff>45720</xdr:rowOff>
    </xdr:from>
    <xdr:to>
      <xdr:col>24</xdr:col>
      <xdr:colOff>449580</xdr:colOff>
      <xdr:row>122</xdr:row>
      <xdr:rowOff>38100</xdr:rowOff>
    </xdr:to>
    <xdr:grpSp>
      <xdr:nvGrpSpPr>
        <xdr:cNvPr id="3046" name="Group 1616"/>
        <xdr:cNvGrpSpPr>
          <a:grpSpLocks/>
        </xdr:cNvGrpSpPr>
      </xdr:nvGrpSpPr>
      <xdr:grpSpPr bwMode="auto">
        <a:xfrm flipH="1">
          <a:off x="12268200" y="9738360"/>
          <a:ext cx="449580" cy="1455420"/>
          <a:chOff x="256" y="29"/>
          <a:chExt cx="60" cy="46"/>
        </a:xfrm>
      </xdr:grpSpPr>
      <xdr:sp macro="" textlink="">
        <xdr:nvSpPr>
          <xdr:cNvPr id="3047" name="Freeform 1617"/>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3048" name="Line 1618"/>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74</xdr:row>
      <xdr:rowOff>45720</xdr:rowOff>
    </xdr:from>
    <xdr:to>
      <xdr:col>24</xdr:col>
      <xdr:colOff>449580</xdr:colOff>
      <xdr:row>90</xdr:row>
      <xdr:rowOff>38100</xdr:rowOff>
    </xdr:to>
    <xdr:grpSp>
      <xdr:nvGrpSpPr>
        <xdr:cNvPr id="3049" name="Group 1619"/>
        <xdr:cNvGrpSpPr>
          <a:grpSpLocks/>
        </xdr:cNvGrpSpPr>
      </xdr:nvGrpSpPr>
      <xdr:grpSpPr bwMode="auto">
        <a:xfrm flipH="1">
          <a:off x="12268200" y="6812280"/>
          <a:ext cx="449580" cy="1455420"/>
          <a:chOff x="256" y="29"/>
          <a:chExt cx="60" cy="46"/>
        </a:xfrm>
      </xdr:grpSpPr>
      <xdr:sp macro="" textlink="">
        <xdr:nvSpPr>
          <xdr:cNvPr id="3050" name="Freeform 1620"/>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3051" name="Line 1621"/>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40</xdr:row>
      <xdr:rowOff>45720</xdr:rowOff>
    </xdr:from>
    <xdr:to>
      <xdr:col>24</xdr:col>
      <xdr:colOff>449580</xdr:colOff>
      <xdr:row>56</xdr:row>
      <xdr:rowOff>38100</xdr:rowOff>
    </xdr:to>
    <xdr:grpSp>
      <xdr:nvGrpSpPr>
        <xdr:cNvPr id="3052" name="Group 1622"/>
        <xdr:cNvGrpSpPr>
          <a:grpSpLocks/>
        </xdr:cNvGrpSpPr>
      </xdr:nvGrpSpPr>
      <xdr:grpSpPr bwMode="auto">
        <a:xfrm flipH="1">
          <a:off x="12268200" y="3703320"/>
          <a:ext cx="449580" cy="1455420"/>
          <a:chOff x="256" y="29"/>
          <a:chExt cx="60" cy="46"/>
        </a:xfrm>
      </xdr:grpSpPr>
      <xdr:sp macro="" textlink="">
        <xdr:nvSpPr>
          <xdr:cNvPr id="3053" name="Freeform 1623"/>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3054" name="Line 1624"/>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twoCellAnchor>
    <xdr:from>
      <xdr:col>24</xdr:col>
      <xdr:colOff>0</xdr:colOff>
      <xdr:row>8</xdr:row>
      <xdr:rowOff>45720</xdr:rowOff>
    </xdr:from>
    <xdr:to>
      <xdr:col>24</xdr:col>
      <xdr:colOff>449580</xdr:colOff>
      <xdr:row>24</xdr:row>
      <xdr:rowOff>38100</xdr:rowOff>
    </xdr:to>
    <xdr:grpSp>
      <xdr:nvGrpSpPr>
        <xdr:cNvPr id="3055" name="Group 1625"/>
        <xdr:cNvGrpSpPr>
          <a:grpSpLocks/>
        </xdr:cNvGrpSpPr>
      </xdr:nvGrpSpPr>
      <xdr:grpSpPr bwMode="auto">
        <a:xfrm flipH="1">
          <a:off x="12268200" y="777240"/>
          <a:ext cx="449580" cy="1455420"/>
          <a:chOff x="256" y="29"/>
          <a:chExt cx="60" cy="46"/>
        </a:xfrm>
      </xdr:grpSpPr>
      <xdr:sp macro="" textlink="">
        <xdr:nvSpPr>
          <xdr:cNvPr id="3056" name="Freeform 1626"/>
          <xdr:cNvSpPr>
            <a:spLocks/>
          </xdr:cNvSpPr>
        </xdr:nvSpPr>
        <xdr:spPr bwMode="auto">
          <a:xfrm>
            <a:off x="256" y="29"/>
            <a:ext cx="46" cy="46"/>
          </a:xfrm>
          <a:custGeom>
            <a:avLst/>
            <a:gdLst>
              <a:gd name="T0" fmla="*/ 0 w 64"/>
              <a:gd name="T1" fmla="*/ 0 h 91"/>
              <a:gd name="T2" fmla="*/ 33 w 64"/>
              <a:gd name="T3" fmla="*/ 0 h 91"/>
              <a:gd name="T4" fmla="*/ 33 w 64"/>
              <a:gd name="T5" fmla="*/ 23 h 91"/>
              <a:gd name="T6" fmla="*/ 0 w 64"/>
              <a:gd name="T7" fmla="*/ 23 h 91"/>
              <a:gd name="T8" fmla="*/ 0 60000 65536"/>
              <a:gd name="T9" fmla="*/ 0 60000 65536"/>
              <a:gd name="T10" fmla="*/ 0 60000 65536"/>
              <a:gd name="T11" fmla="*/ 0 60000 65536"/>
              <a:gd name="T12" fmla="*/ 0 w 64"/>
              <a:gd name="T13" fmla="*/ 0 h 91"/>
              <a:gd name="T14" fmla="*/ 64 w 64"/>
              <a:gd name="T15" fmla="*/ 91 h 91"/>
            </a:gdLst>
            <a:ahLst/>
            <a:cxnLst>
              <a:cxn ang="T8">
                <a:pos x="T0" y="T1"/>
              </a:cxn>
              <a:cxn ang="T9">
                <a:pos x="T2" y="T3"/>
              </a:cxn>
              <a:cxn ang="T10">
                <a:pos x="T4" y="T5"/>
              </a:cxn>
              <a:cxn ang="T11">
                <a:pos x="T6" y="T7"/>
              </a:cxn>
            </a:cxnLst>
            <a:rect l="T12" t="T13" r="T14" b="T15"/>
            <a:pathLst>
              <a:path w="64" h="91">
                <a:moveTo>
                  <a:pt x="0" y="0"/>
                </a:moveTo>
                <a:lnTo>
                  <a:pt x="64" y="0"/>
                </a:lnTo>
                <a:lnTo>
                  <a:pt x="64" y="91"/>
                </a:lnTo>
                <a:lnTo>
                  <a:pt x="0" y="91"/>
                </a:lnTo>
              </a:path>
            </a:pathLst>
          </a:custGeom>
          <a:noFill/>
          <a:ln w="9525">
            <a:solidFill>
              <a:srgbClr val="000000"/>
            </a:solidFill>
            <a:round/>
            <a:headEnd/>
            <a:tailEnd/>
          </a:ln>
        </xdr:spPr>
      </xdr:sp>
      <xdr:sp macro="" textlink="">
        <xdr:nvSpPr>
          <xdr:cNvPr id="3057" name="Line 1627"/>
          <xdr:cNvSpPr>
            <a:spLocks noChangeShapeType="1"/>
          </xdr:cNvSpPr>
        </xdr:nvSpPr>
        <xdr:spPr bwMode="auto">
          <a:xfrm flipH="1">
            <a:off x="302" y="52"/>
            <a:ext cx="14" cy="0"/>
          </a:xfrm>
          <a:prstGeom prst="line">
            <a:avLst/>
          </a:prstGeom>
          <a:noFill/>
          <a:ln w="9525">
            <a:solidFill>
              <a:srgbClr val="000000"/>
            </a:solidFill>
            <a:round/>
            <a:headEnd/>
            <a:tailEnd/>
          </a:ln>
        </xdr:spPr>
      </xdr: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sheetPr codeName="Sheet29">
    <pageSetUpPr fitToPage="1"/>
  </sheetPr>
  <dimension ref="A1:BD249"/>
  <sheetViews>
    <sheetView showGridLines="0" topLeftCell="S10" workbookViewId="0">
      <selection activeCell="AC29" sqref="T29:AC29"/>
    </sheetView>
  </sheetViews>
  <sheetFormatPr defaultRowHeight="13.2"/>
  <cols>
    <col min="1" max="4" width="8.88671875" style="1"/>
    <col min="5" max="13" width="9.109375" style="6" customWidth="1"/>
    <col min="14" max="14" width="19.88671875" style="1" bestFit="1" customWidth="1"/>
    <col min="15" max="16" width="8.88671875" style="1"/>
    <col min="17" max="17" width="8.88671875" style="1" customWidth="1"/>
    <col min="18" max="18" width="16.5546875" style="1" customWidth="1"/>
    <col min="19" max="20" width="19.88671875" style="1" bestFit="1" customWidth="1"/>
    <col min="21" max="21" width="16.109375" style="1" customWidth="1"/>
    <col min="22" max="23" width="8.109375" style="1" bestFit="1" customWidth="1"/>
    <col min="24" max="24" width="7.109375" style="1" bestFit="1" customWidth="1"/>
    <col min="25" max="25" width="14" style="1" customWidth="1"/>
    <col min="26" max="29" width="8.88671875" style="1"/>
    <col min="30" max="30" width="8.33203125" style="1" customWidth="1"/>
    <col min="31" max="36" width="8.88671875" style="1"/>
    <col min="37" max="37" width="9.109375" style="3" customWidth="1"/>
    <col min="38" max="39" width="9.109375" style="9" customWidth="1"/>
    <col min="40" max="40" width="14.109375" style="9" bestFit="1" customWidth="1"/>
    <col min="41" max="47" width="12.44140625" style="9" bestFit="1" customWidth="1"/>
    <col min="48" max="48" width="12.44140625" style="9" customWidth="1"/>
    <col min="49" max="49" width="12.6640625" style="9" bestFit="1" customWidth="1"/>
    <col min="50" max="53" width="9.109375" style="9" customWidth="1"/>
    <col min="54" max="56" width="12.6640625" style="9" bestFit="1" customWidth="1"/>
    <col min="57" max="260" width="8.88671875" style="1"/>
    <col min="261" max="269" width="9.109375" style="1" customWidth="1"/>
    <col min="270" max="270" width="19.88671875" style="1" bestFit="1" customWidth="1"/>
    <col min="271" max="272" width="8.88671875" style="1"/>
    <col min="273" max="273" width="8.88671875" style="1" customWidth="1"/>
    <col min="274" max="274" width="16.5546875" style="1" customWidth="1"/>
    <col min="275" max="276" width="19.88671875" style="1" bestFit="1" customWidth="1"/>
    <col min="277" max="277" width="16.109375" style="1" customWidth="1"/>
    <col min="278" max="279" width="8.109375" style="1" bestFit="1" customWidth="1"/>
    <col min="280" max="280" width="7.109375" style="1" bestFit="1" customWidth="1"/>
    <col min="281" max="281" width="14" style="1" customWidth="1"/>
    <col min="282" max="292" width="8.88671875" style="1"/>
    <col min="293" max="295" width="9.109375" style="1" customWidth="1"/>
    <col min="296" max="296" width="14.109375" style="1" bestFit="1" customWidth="1"/>
    <col min="297" max="303" width="12.44140625" style="1" bestFit="1" customWidth="1"/>
    <col min="304" max="304" width="12.44140625" style="1" customWidth="1"/>
    <col min="305" max="305" width="12.6640625" style="1" bestFit="1" customWidth="1"/>
    <col min="306" max="309" width="9.109375" style="1" customWidth="1"/>
    <col min="310" max="312" width="12.6640625" style="1" bestFit="1" customWidth="1"/>
    <col min="313" max="516" width="8.88671875" style="1"/>
    <col min="517" max="525" width="9.109375" style="1" customWidth="1"/>
    <col min="526" max="526" width="19.88671875" style="1" bestFit="1" customWidth="1"/>
    <col min="527" max="528" width="8.88671875" style="1"/>
    <col min="529" max="529" width="8.88671875" style="1" customWidth="1"/>
    <col min="530" max="530" width="16.5546875" style="1" customWidth="1"/>
    <col min="531" max="532" width="19.88671875" style="1" bestFit="1" customWidth="1"/>
    <col min="533" max="533" width="16.109375" style="1" customWidth="1"/>
    <col min="534" max="535" width="8.109375" style="1" bestFit="1" customWidth="1"/>
    <col min="536" max="536" width="7.109375" style="1" bestFit="1" customWidth="1"/>
    <col min="537" max="537" width="14" style="1" customWidth="1"/>
    <col min="538" max="548" width="8.88671875" style="1"/>
    <col min="549" max="551" width="9.109375" style="1" customWidth="1"/>
    <col min="552" max="552" width="14.109375" style="1" bestFit="1" customWidth="1"/>
    <col min="553" max="559" width="12.44140625" style="1" bestFit="1" customWidth="1"/>
    <col min="560" max="560" width="12.44140625" style="1" customWidth="1"/>
    <col min="561" max="561" width="12.6640625" style="1" bestFit="1" customWidth="1"/>
    <col min="562" max="565" width="9.109375" style="1" customWidth="1"/>
    <col min="566" max="568" width="12.6640625" style="1" bestFit="1" customWidth="1"/>
    <col min="569" max="772" width="8.88671875" style="1"/>
    <col min="773" max="781" width="9.109375" style="1" customWidth="1"/>
    <col min="782" max="782" width="19.88671875" style="1" bestFit="1" customWidth="1"/>
    <col min="783" max="784" width="8.88671875" style="1"/>
    <col min="785" max="785" width="8.88671875" style="1" customWidth="1"/>
    <col min="786" max="786" width="16.5546875" style="1" customWidth="1"/>
    <col min="787" max="788" width="19.88671875" style="1" bestFit="1" customWidth="1"/>
    <col min="789" max="789" width="16.109375" style="1" customWidth="1"/>
    <col min="790" max="791" width="8.109375" style="1" bestFit="1" customWidth="1"/>
    <col min="792" max="792" width="7.109375" style="1" bestFit="1" customWidth="1"/>
    <col min="793" max="793" width="14" style="1" customWidth="1"/>
    <col min="794" max="804" width="8.88671875" style="1"/>
    <col min="805" max="807" width="9.109375" style="1" customWidth="1"/>
    <col min="808" max="808" width="14.109375" style="1" bestFit="1" customWidth="1"/>
    <col min="809" max="815" width="12.44140625" style="1" bestFit="1" customWidth="1"/>
    <col min="816" max="816" width="12.44140625" style="1" customWidth="1"/>
    <col min="817" max="817" width="12.6640625" style="1" bestFit="1" customWidth="1"/>
    <col min="818" max="821" width="9.109375" style="1" customWidth="1"/>
    <col min="822" max="824" width="12.6640625" style="1" bestFit="1" customWidth="1"/>
    <col min="825" max="1028" width="8.88671875" style="1"/>
    <col min="1029" max="1037" width="9.109375" style="1" customWidth="1"/>
    <col min="1038" max="1038" width="19.88671875" style="1" bestFit="1" customWidth="1"/>
    <col min="1039" max="1040" width="8.88671875" style="1"/>
    <col min="1041" max="1041" width="8.88671875" style="1" customWidth="1"/>
    <col min="1042" max="1042" width="16.5546875" style="1" customWidth="1"/>
    <col min="1043" max="1044" width="19.88671875" style="1" bestFit="1" customWidth="1"/>
    <col min="1045" max="1045" width="16.109375" style="1" customWidth="1"/>
    <col min="1046" max="1047" width="8.109375" style="1" bestFit="1" customWidth="1"/>
    <col min="1048" max="1048" width="7.109375" style="1" bestFit="1" customWidth="1"/>
    <col min="1049" max="1049" width="14" style="1" customWidth="1"/>
    <col min="1050" max="1060" width="8.88671875" style="1"/>
    <col min="1061" max="1063" width="9.109375" style="1" customWidth="1"/>
    <col min="1064" max="1064" width="14.109375" style="1" bestFit="1" customWidth="1"/>
    <col min="1065" max="1071" width="12.44140625" style="1" bestFit="1" customWidth="1"/>
    <col min="1072" max="1072" width="12.44140625" style="1" customWidth="1"/>
    <col min="1073" max="1073" width="12.6640625" style="1" bestFit="1" customWidth="1"/>
    <col min="1074" max="1077" width="9.109375" style="1" customWidth="1"/>
    <col min="1078" max="1080" width="12.6640625" style="1" bestFit="1" customWidth="1"/>
    <col min="1081" max="1284" width="8.88671875" style="1"/>
    <col min="1285" max="1293" width="9.109375" style="1" customWidth="1"/>
    <col min="1294" max="1294" width="19.88671875" style="1" bestFit="1" customWidth="1"/>
    <col min="1295" max="1296" width="8.88671875" style="1"/>
    <col min="1297" max="1297" width="8.88671875" style="1" customWidth="1"/>
    <col min="1298" max="1298" width="16.5546875" style="1" customWidth="1"/>
    <col min="1299" max="1300" width="19.88671875" style="1" bestFit="1" customWidth="1"/>
    <col min="1301" max="1301" width="16.109375" style="1" customWidth="1"/>
    <col min="1302" max="1303" width="8.109375" style="1" bestFit="1" customWidth="1"/>
    <col min="1304" max="1304" width="7.109375" style="1" bestFit="1" customWidth="1"/>
    <col min="1305" max="1305" width="14" style="1" customWidth="1"/>
    <col min="1306" max="1316" width="8.88671875" style="1"/>
    <col min="1317" max="1319" width="9.109375" style="1" customWidth="1"/>
    <col min="1320" max="1320" width="14.109375" style="1" bestFit="1" customWidth="1"/>
    <col min="1321" max="1327" width="12.44140625" style="1" bestFit="1" customWidth="1"/>
    <col min="1328" max="1328" width="12.44140625" style="1" customWidth="1"/>
    <col min="1329" max="1329" width="12.6640625" style="1" bestFit="1" customWidth="1"/>
    <col min="1330" max="1333" width="9.109375" style="1" customWidth="1"/>
    <col min="1334" max="1336" width="12.6640625" style="1" bestFit="1" customWidth="1"/>
    <col min="1337" max="1540" width="8.88671875" style="1"/>
    <col min="1541" max="1549" width="9.109375" style="1" customWidth="1"/>
    <col min="1550" max="1550" width="19.88671875" style="1" bestFit="1" customWidth="1"/>
    <col min="1551" max="1552" width="8.88671875" style="1"/>
    <col min="1553" max="1553" width="8.88671875" style="1" customWidth="1"/>
    <col min="1554" max="1554" width="16.5546875" style="1" customWidth="1"/>
    <col min="1555" max="1556" width="19.88671875" style="1" bestFit="1" customWidth="1"/>
    <col min="1557" max="1557" width="16.109375" style="1" customWidth="1"/>
    <col min="1558" max="1559" width="8.109375" style="1" bestFit="1" customWidth="1"/>
    <col min="1560" max="1560" width="7.109375" style="1" bestFit="1" customWidth="1"/>
    <col min="1561" max="1561" width="14" style="1" customWidth="1"/>
    <col min="1562" max="1572" width="8.88671875" style="1"/>
    <col min="1573" max="1575" width="9.109375" style="1" customWidth="1"/>
    <col min="1576" max="1576" width="14.109375" style="1" bestFit="1" customWidth="1"/>
    <col min="1577" max="1583" width="12.44140625" style="1" bestFit="1" customWidth="1"/>
    <col min="1584" max="1584" width="12.44140625" style="1" customWidth="1"/>
    <col min="1585" max="1585" width="12.6640625" style="1" bestFit="1" customWidth="1"/>
    <col min="1586" max="1589" width="9.109375" style="1" customWidth="1"/>
    <col min="1590" max="1592" width="12.6640625" style="1" bestFit="1" customWidth="1"/>
    <col min="1593" max="1796" width="8.88671875" style="1"/>
    <col min="1797" max="1805" width="9.109375" style="1" customWidth="1"/>
    <col min="1806" max="1806" width="19.88671875" style="1" bestFit="1" customWidth="1"/>
    <col min="1807" max="1808" width="8.88671875" style="1"/>
    <col min="1809" max="1809" width="8.88671875" style="1" customWidth="1"/>
    <col min="1810" max="1810" width="16.5546875" style="1" customWidth="1"/>
    <col min="1811" max="1812" width="19.88671875" style="1" bestFit="1" customWidth="1"/>
    <col min="1813" max="1813" width="16.109375" style="1" customWidth="1"/>
    <col min="1814" max="1815" width="8.109375" style="1" bestFit="1" customWidth="1"/>
    <col min="1816" max="1816" width="7.109375" style="1" bestFit="1" customWidth="1"/>
    <col min="1817" max="1817" width="14" style="1" customWidth="1"/>
    <col min="1818" max="1828" width="8.88671875" style="1"/>
    <col min="1829" max="1831" width="9.109375" style="1" customWidth="1"/>
    <col min="1832" max="1832" width="14.109375" style="1" bestFit="1" customWidth="1"/>
    <col min="1833" max="1839" width="12.44140625" style="1" bestFit="1" customWidth="1"/>
    <col min="1840" max="1840" width="12.44140625" style="1" customWidth="1"/>
    <col min="1841" max="1841" width="12.6640625" style="1" bestFit="1" customWidth="1"/>
    <col min="1842" max="1845" width="9.109375" style="1" customWidth="1"/>
    <col min="1846" max="1848" width="12.6640625" style="1" bestFit="1" customWidth="1"/>
    <col min="1849" max="2052" width="8.88671875" style="1"/>
    <col min="2053" max="2061" width="9.109375" style="1" customWidth="1"/>
    <col min="2062" max="2062" width="19.88671875" style="1" bestFit="1" customWidth="1"/>
    <col min="2063" max="2064" width="8.88671875" style="1"/>
    <col min="2065" max="2065" width="8.88671875" style="1" customWidth="1"/>
    <col min="2066" max="2066" width="16.5546875" style="1" customWidth="1"/>
    <col min="2067" max="2068" width="19.88671875" style="1" bestFit="1" customWidth="1"/>
    <col min="2069" max="2069" width="16.109375" style="1" customWidth="1"/>
    <col min="2070" max="2071" width="8.109375" style="1" bestFit="1" customWidth="1"/>
    <col min="2072" max="2072" width="7.109375" style="1" bestFit="1" customWidth="1"/>
    <col min="2073" max="2073" width="14" style="1" customWidth="1"/>
    <col min="2074" max="2084" width="8.88671875" style="1"/>
    <col min="2085" max="2087" width="9.109375" style="1" customWidth="1"/>
    <col min="2088" max="2088" width="14.109375" style="1" bestFit="1" customWidth="1"/>
    <col min="2089" max="2095" width="12.44140625" style="1" bestFit="1" customWidth="1"/>
    <col min="2096" max="2096" width="12.44140625" style="1" customWidth="1"/>
    <col min="2097" max="2097" width="12.6640625" style="1" bestFit="1" customWidth="1"/>
    <col min="2098" max="2101" width="9.109375" style="1" customWidth="1"/>
    <col min="2102" max="2104" width="12.6640625" style="1" bestFit="1" customWidth="1"/>
    <col min="2105" max="2308" width="8.88671875" style="1"/>
    <col min="2309" max="2317" width="9.109375" style="1" customWidth="1"/>
    <col min="2318" max="2318" width="19.88671875" style="1" bestFit="1" customWidth="1"/>
    <col min="2319" max="2320" width="8.88671875" style="1"/>
    <col min="2321" max="2321" width="8.88671875" style="1" customWidth="1"/>
    <col min="2322" max="2322" width="16.5546875" style="1" customWidth="1"/>
    <col min="2323" max="2324" width="19.88671875" style="1" bestFit="1" customWidth="1"/>
    <col min="2325" max="2325" width="16.109375" style="1" customWidth="1"/>
    <col min="2326" max="2327" width="8.109375" style="1" bestFit="1" customWidth="1"/>
    <col min="2328" max="2328" width="7.109375" style="1" bestFit="1" customWidth="1"/>
    <col min="2329" max="2329" width="14" style="1" customWidth="1"/>
    <col min="2330" max="2340" width="8.88671875" style="1"/>
    <col min="2341" max="2343" width="9.109375" style="1" customWidth="1"/>
    <col min="2344" max="2344" width="14.109375" style="1" bestFit="1" customWidth="1"/>
    <col min="2345" max="2351" width="12.44140625" style="1" bestFit="1" customWidth="1"/>
    <col min="2352" max="2352" width="12.44140625" style="1" customWidth="1"/>
    <col min="2353" max="2353" width="12.6640625" style="1" bestFit="1" customWidth="1"/>
    <col min="2354" max="2357" width="9.109375" style="1" customWidth="1"/>
    <col min="2358" max="2360" width="12.6640625" style="1" bestFit="1" customWidth="1"/>
    <col min="2361" max="2564" width="8.88671875" style="1"/>
    <col min="2565" max="2573" width="9.109375" style="1" customWidth="1"/>
    <col min="2574" max="2574" width="19.88671875" style="1" bestFit="1" customWidth="1"/>
    <col min="2575" max="2576" width="8.88671875" style="1"/>
    <col min="2577" max="2577" width="8.88671875" style="1" customWidth="1"/>
    <col min="2578" max="2578" width="16.5546875" style="1" customWidth="1"/>
    <col min="2579" max="2580" width="19.88671875" style="1" bestFit="1" customWidth="1"/>
    <col min="2581" max="2581" width="16.109375" style="1" customWidth="1"/>
    <col min="2582" max="2583" width="8.109375" style="1" bestFit="1" customWidth="1"/>
    <col min="2584" max="2584" width="7.109375" style="1" bestFit="1" customWidth="1"/>
    <col min="2585" max="2585" width="14" style="1" customWidth="1"/>
    <col min="2586" max="2596" width="8.88671875" style="1"/>
    <col min="2597" max="2599" width="9.109375" style="1" customWidth="1"/>
    <col min="2600" max="2600" width="14.109375" style="1" bestFit="1" customWidth="1"/>
    <col min="2601" max="2607" width="12.44140625" style="1" bestFit="1" customWidth="1"/>
    <col min="2608" max="2608" width="12.44140625" style="1" customWidth="1"/>
    <col min="2609" max="2609" width="12.6640625" style="1" bestFit="1" customWidth="1"/>
    <col min="2610" max="2613" width="9.109375" style="1" customWidth="1"/>
    <col min="2614" max="2616" width="12.6640625" style="1" bestFit="1" customWidth="1"/>
    <col min="2617" max="2820" width="8.88671875" style="1"/>
    <col min="2821" max="2829" width="9.109375" style="1" customWidth="1"/>
    <col min="2830" max="2830" width="19.88671875" style="1" bestFit="1" customWidth="1"/>
    <col min="2831" max="2832" width="8.88671875" style="1"/>
    <col min="2833" max="2833" width="8.88671875" style="1" customWidth="1"/>
    <col min="2834" max="2834" width="16.5546875" style="1" customWidth="1"/>
    <col min="2835" max="2836" width="19.88671875" style="1" bestFit="1" customWidth="1"/>
    <col min="2837" max="2837" width="16.109375" style="1" customWidth="1"/>
    <col min="2838" max="2839" width="8.109375" style="1" bestFit="1" customWidth="1"/>
    <col min="2840" max="2840" width="7.109375" style="1" bestFit="1" customWidth="1"/>
    <col min="2841" max="2841" width="14" style="1" customWidth="1"/>
    <col min="2842" max="2852" width="8.88671875" style="1"/>
    <col min="2853" max="2855" width="9.109375" style="1" customWidth="1"/>
    <col min="2856" max="2856" width="14.109375" style="1" bestFit="1" customWidth="1"/>
    <col min="2857" max="2863" width="12.44140625" style="1" bestFit="1" customWidth="1"/>
    <col min="2864" max="2864" width="12.44140625" style="1" customWidth="1"/>
    <col min="2865" max="2865" width="12.6640625" style="1" bestFit="1" customWidth="1"/>
    <col min="2866" max="2869" width="9.109375" style="1" customWidth="1"/>
    <col min="2870" max="2872" width="12.6640625" style="1" bestFit="1" customWidth="1"/>
    <col min="2873" max="3076" width="8.88671875" style="1"/>
    <col min="3077" max="3085" width="9.109375" style="1" customWidth="1"/>
    <col min="3086" max="3086" width="19.88671875" style="1" bestFit="1" customWidth="1"/>
    <col min="3087" max="3088" width="8.88671875" style="1"/>
    <col min="3089" max="3089" width="8.88671875" style="1" customWidth="1"/>
    <col min="3090" max="3090" width="16.5546875" style="1" customWidth="1"/>
    <col min="3091" max="3092" width="19.88671875" style="1" bestFit="1" customWidth="1"/>
    <col min="3093" max="3093" width="16.109375" style="1" customWidth="1"/>
    <col min="3094" max="3095" width="8.109375" style="1" bestFit="1" customWidth="1"/>
    <col min="3096" max="3096" width="7.109375" style="1" bestFit="1" customWidth="1"/>
    <col min="3097" max="3097" width="14" style="1" customWidth="1"/>
    <col min="3098" max="3108" width="8.88671875" style="1"/>
    <col min="3109" max="3111" width="9.109375" style="1" customWidth="1"/>
    <col min="3112" max="3112" width="14.109375" style="1" bestFit="1" customWidth="1"/>
    <col min="3113" max="3119" width="12.44140625" style="1" bestFit="1" customWidth="1"/>
    <col min="3120" max="3120" width="12.44140625" style="1" customWidth="1"/>
    <col min="3121" max="3121" width="12.6640625" style="1" bestFit="1" customWidth="1"/>
    <col min="3122" max="3125" width="9.109375" style="1" customWidth="1"/>
    <col min="3126" max="3128" width="12.6640625" style="1" bestFit="1" customWidth="1"/>
    <col min="3129" max="3332" width="8.88671875" style="1"/>
    <col min="3333" max="3341" width="9.109375" style="1" customWidth="1"/>
    <col min="3342" max="3342" width="19.88671875" style="1" bestFit="1" customWidth="1"/>
    <col min="3343" max="3344" width="8.88671875" style="1"/>
    <col min="3345" max="3345" width="8.88671875" style="1" customWidth="1"/>
    <col min="3346" max="3346" width="16.5546875" style="1" customWidth="1"/>
    <col min="3347" max="3348" width="19.88671875" style="1" bestFit="1" customWidth="1"/>
    <col min="3349" max="3349" width="16.109375" style="1" customWidth="1"/>
    <col min="3350" max="3351" width="8.109375" style="1" bestFit="1" customWidth="1"/>
    <col min="3352" max="3352" width="7.109375" style="1" bestFit="1" customWidth="1"/>
    <col min="3353" max="3353" width="14" style="1" customWidth="1"/>
    <col min="3354" max="3364" width="8.88671875" style="1"/>
    <col min="3365" max="3367" width="9.109375" style="1" customWidth="1"/>
    <col min="3368" max="3368" width="14.109375" style="1" bestFit="1" customWidth="1"/>
    <col min="3369" max="3375" width="12.44140625" style="1" bestFit="1" customWidth="1"/>
    <col min="3376" max="3376" width="12.44140625" style="1" customWidth="1"/>
    <col min="3377" max="3377" width="12.6640625" style="1" bestFit="1" customWidth="1"/>
    <col min="3378" max="3381" width="9.109375" style="1" customWidth="1"/>
    <col min="3382" max="3384" width="12.6640625" style="1" bestFit="1" customWidth="1"/>
    <col min="3385" max="3588" width="8.88671875" style="1"/>
    <col min="3589" max="3597" width="9.109375" style="1" customWidth="1"/>
    <col min="3598" max="3598" width="19.88671875" style="1" bestFit="1" customWidth="1"/>
    <col min="3599" max="3600" width="8.88671875" style="1"/>
    <col min="3601" max="3601" width="8.88671875" style="1" customWidth="1"/>
    <col min="3602" max="3602" width="16.5546875" style="1" customWidth="1"/>
    <col min="3603" max="3604" width="19.88671875" style="1" bestFit="1" customWidth="1"/>
    <col min="3605" max="3605" width="16.109375" style="1" customWidth="1"/>
    <col min="3606" max="3607" width="8.109375" style="1" bestFit="1" customWidth="1"/>
    <col min="3608" max="3608" width="7.109375" style="1" bestFit="1" customWidth="1"/>
    <col min="3609" max="3609" width="14" style="1" customWidth="1"/>
    <col min="3610" max="3620" width="8.88671875" style="1"/>
    <col min="3621" max="3623" width="9.109375" style="1" customWidth="1"/>
    <col min="3624" max="3624" width="14.109375" style="1" bestFit="1" customWidth="1"/>
    <col min="3625" max="3631" width="12.44140625" style="1" bestFit="1" customWidth="1"/>
    <col min="3632" max="3632" width="12.44140625" style="1" customWidth="1"/>
    <col min="3633" max="3633" width="12.6640625" style="1" bestFit="1" customWidth="1"/>
    <col min="3634" max="3637" width="9.109375" style="1" customWidth="1"/>
    <col min="3638" max="3640" width="12.6640625" style="1" bestFit="1" customWidth="1"/>
    <col min="3641" max="3844" width="8.88671875" style="1"/>
    <col min="3845" max="3853" width="9.109375" style="1" customWidth="1"/>
    <col min="3854" max="3854" width="19.88671875" style="1" bestFit="1" customWidth="1"/>
    <col min="3855" max="3856" width="8.88671875" style="1"/>
    <col min="3857" max="3857" width="8.88671875" style="1" customWidth="1"/>
    <col min="3858" max="3858" width="16.5546875" style="1" customWidth="1"/>
    <col min="3859" max="3860" width="19.88671875" style="1" bestFit="1" customWidth="1"/>
    <col min="3861" max="3861" width="16.109375" style="1" customWidth="1"/>
    <col min="3862" max="3863" width="8.109375" style="1" bestFit="1" customWidth="1"/>
    <col min="3864" max="3864" width="7.109375" style="1" bestFit="1" customWidth="1"/>
    <col min="3865" max="3865" width="14" style="1" customWidth="1"/>
    <col min="3866" max="3876" width="8.88671875" style="1"/>
    <col min="3877" max="3879" width="9.109375" style="1" customWidth="1"/>
    <col min="3880" max="3880" width="14.109375" style="1" bestFit="1" customWidth="1"/>
    <col min="3881" max="3887" width="12.44140625" style="1" bestFit="1" customWidth="1"/>
    <col min="3888" max="3888" width="12.44140625" style="1" customWidth="1"/>
    <col min="3889" max="3889" width="12.6640625" style="1" bestFit="1" customWidth="1"/>
    <col min="3890" max="3893" width="9.109375" style="1" customWidth="1"/>
    <col min="3894" max="3896" width="12.6640625" style="1" bestFit="1" customWidth="1"/>
    <col min="3897" max="4100" width="8.88671875" style="1"/>
    <col min="4101" max="4109" width="9.109375" style="1" customWidth="1"/>
    <col min="4110" max="4110" width="19.88671875" style="1" bestFit="1" customWidth="1"/>
    <col min="4111" max="4112" width="8.88671875" style="1"/>
    <col min="4113" max="4113" width="8.88671875" style="1" customWidth="1"/>
    <col min="4114" max="4114" width="16.5546875" style="1" customWidth="1"/>
    <col min="4115" max="4116" width="19.88671875" style="1" bestFit="1" customWidth="1"/>
    <col min="4117" max="4117" width="16.109375" style="1" customWidth="1"/>
    <col min="4118" max="4119" width="8.109375" style="1" bestFit="1" customWidth="1"/>
    <col min="4120" max="4120" width="7.109375" style="1" bestFit="1" customWidth="1"/>
    <col min="4121" max="4121" width="14" style="1" customWidth="1"/>
    <col min="4122" max="4132" width="8.88671875" style="1"/>
    <col min="4133" max="4135" width="9.109375" style="1" customWidth="1"/>
    <col min="4136" max="4136" width="14.109375" style="1" bestFit="1" customWidth="1"/>
    <col min="4137" max="4143" width="12.44140625" style="1" bestFit="1" customWidth="1"/>
    <col min="4144" max="4144" width="12.44140625" style="1" customWidth="1"/>
    <col min="4145" max="4145" width="12.6640625" style="1" bestFit="1" customWidth="1"/>
    <col min="4146" max="4149" width="9.109375" style="1" customWidth="1"/>
    <col min="4150" max="4152" width="12.6640625" style="1" bestFit="1" customWidth="1"/>
    <col min="4153" max="4356" width="8.88671875" style="1"/>
    <col min="4357" max="4365" width="9.109375" style="1" customWidth="1"/>
    <col min="4366" max="4366" width="19.88671875" style="1" bestFit="1" customWidth="1"/>
    <col min="4367" max="4368" width="8.88671875" style="1"/>
    <col min="4369" max="4369" width="8.88671875" style="1" customWidth="1"/>
    <col min="4370" max="4370" width="16.5546875" style="1" customWidth="1"/>
    <col min="4371" max="4372" width="19.88671875" style="1" bestFit="1" customWidth="1"/>
    <col min="4373" max="4373" width="16.109375" style="1" customWidth="1"/>
    <col min="4374" max="4375" width="8.109375" style="1" bestFit="1" customWidth="1"/>
    <col min="4376" max="4376" width="7.109375" style="1" bestFit="1" customWidth="1"/>
    <col min="4377" max="4377" width="14" style="1" customWidth="1"/>
    <col min="4378" max="4388" width="8.88671875" style="1"/>
    <col min="4389" max="4391" width="9.109375" style="1" customWidth="1"/>
    <col min="4392" max="4392" width="14.109375" style="1" bestFit="1" customWidth="1"/>
    <col min="4393" max="4399" width="12.44140625" style="1" bestFit="1" customWidth="1"/>
    <col min="4400" max="4400" width="12.44140625" style="1" customWidth="1"/>
    <col min="4401" max="4401" width="12.6640625" style="1" bestFit="1" customWidth="1"/>
    <col min="4402" max="4405" width="9.109375" style="1" customWidth="1"/>
    <col min="4406" max="4408" width="12.6640625" style="1" bestFit="1" customWidth="1"/>
    <col min="4409" max="4612" width="8.88671875" style="1"/>
    <col min="4613" max="4621" width="9.109375" style="1" customWidth="1"/>
    <col min="4622" max="4622" width="19.88671875" style="1" bestFit="1" customWidth="1"/>
    <col min="4623" max="4624" width="8.88671875" style="1"/>
    <col min="4625" max="4625" width="8.88671875" style="1" customWidth="1"/>
    <col min="4626" max="4626" width="16.5546875" style="1" customWidth="1"/>
    <col min="4627" max="4628" width="19.88671875" style="1" bestFit="1" customWidth="1"/>
    <col min="4629" max="4629" width="16.109375" style="1" customWidth="1"/>
    <col min="4630" max="4631" width="8.109375" style="1" bestFit="1" customWidth="1"/>
    <col min="4632" max="4632" width="7.109375" style="1" bestFit="1" customWidth="1"/>
    <col min="4633" max="4633" width="14" style="1" customWidth="1"/>
    <col min="4634" max="4644" width="8.88671875" style="1"/>
    <col min="4645" max="4647" width="9.109375" style="1" customWidth="1"/>
    <col min="4648" max="4648" width="14.109375" style="1" bestFit="1" customWidth="1"/>
    <col min="4649" max="4655" width="12.44140625" style="1" bestFit="1" customWidth="1"/>
    <col min="4656" max="4656" width="12.44140625" style="1" customWidth="1"/>
    <col min="4657" max="4657" width="12.6640625" style="1" bestFit="1" customWidth="1"/>
    <col min="4658" max="4661" width="9.109375" style="1" customWidth="1"/>
    <col min="4662" max="4664" width="12.6640625" style="1" bestFit="1" customWidth="1"/>
    <col min="4665" max="4868" width="8.88671875" style="1"/>
    <col min="4869" max="4877" width="9.109375" style="1" customWidth="1"/>
    <col min="4878" max="4878" width="19.88671875" style="1" bestFit="1" customWidth="1"/>
    <col min="4879" max="4880" width="8.88671875" style="1"/>
    <col min="4881" max="4881" width="8.88671875" style="1" customWidth="1"/>
    <col min="4882" max="4882" width="16.5546875" style="1" customWidth="1"/>
    <col min="4883" max="4884" width="19.88671875" style="1" bestFit="1" customWidth="1"/>
    <col min="4885" max="4885" width="16.109375" style="1" customWidth="1"/>
    <col min="4886" max="4887" width="8.109375" style="1" bestFit="1" customWidth="1"/>
    <col min="4888" max="4888" width="7.109375" style="1" bestFit="1" customWidth="1"/>
    <col min="4889" max="4889" width="14" style="1" customWidth="1"/>
    <col min="4890" max="4900" width="8.88671875" style="1"/>
    <col min="4901" max="4903" width="9.109375" style="1" customWidth="1"/>
    <col min="4904" max="4904" width="14.109375" style="1" bestFit="1" customWidth="1"/>
    <col min="4905" max="4911" width="12.44140625" style="1" bestFit="1" customWidth="1"/>
    <col min="4912" max="4912" width="12.44140625" style="1" customWidth="1"/>
    <col min="4913" max="4913" width="12.6640625" style="1" bestFit="1" customWidth="1"/>
    <col min="4914" max="4917" width="9.109375" style="1" customWidth="1"/>
    <col min="4918" max="4920" width="12.6640625" style="1" bestFit="1" customWidth="1"/>
    <col min="4921" max="5124" width="8.88671875" style="1"/>
    <col min="5125" max="5133" width="9.109375" style="1" customWidth="1"/>
    <col min="5134" max="5134" width="19.88671875" style="1" bestFit="1" customWidth="1"/>
    <col min="5135" max="5136" width="8.88671875" style="1"/>
    <col min="5137" max="5137" width="8.88671875" style="1" customWidth="1"/>
    <col min="5138" max="5138" width="16.5546875" style="1" customWidth="1"/>
    <col min="5139" max="5140" width="19.88671875" style="1" bestFit="1" customWidth="1"/>
    <col min="5141" max="5141" width="16.109375" style="1" customWidth="1"/>
    <col min="5142" max="5143" width="8.109375" style="1" bestFit="1" customWidth="1"/>
    <col min="5144" max="5144" width="7.109375" style="1" bestFit="1" customWidth="1"/>
    <col min="5145" max="5145" width="14" style="1" customWidth="1"/>
    <col min="5146" max="5156" width="8.88671875" style="1"/>
    <col min="5157" max="5159" width="9.109375" style="1" customWidth="1"/>
    <col min="5160" max="5160" width="14.109375" style="1" bestFit="1" customWidth="1"/>
    <col min="5161" max="5167" width="12.44140625" style="1" bestFit="1" customWidth="1"/>
    <col min="5168" max="5168" width="12.44140625" style="1" customWidth="1"/>
    <col min="5169" max="5169" width="12.6640625" style="1" bestFit="1" customWidth="1"/>
    <col min="5170" max="5173" width="9.109375" style="1" customWidth="1"/>
    <col min="5174" max="5176" width="12.6640625" style="1" bestFit="1" customWidth="1"/>
    <col min="5177" max="5380" width="8.88671875" style="1"/>
    <col min="5381" max="5389" width="9.109375" style="1" customWidth="1"/>
    <col min="5390" max="5390" width="19.88671875" style="1" bestFit="1" customWidth="1"/>
    <col min="5391" max="5392" width="8.88671875" style="1"/>
    <col min="5393" max="5393" width="8.88671875" style="1" customWidth="1"/>
    <col min="5394" max="5394" width="16.5546875" style="1" customWidth="1"/>
    <col min="5395" max="5396" width="19.88671875" style="1" bestFit="1" customWidth="1"/>
    <col min="5397" max="5397" width="16.109375" style="1" customWidth="1"/>
    <col min="5398" max="5399" width="8.109375" style="1" bestFit="1" customWidth="1"/>
    <col min="5400" max="5400" width="7.109375" style="1" bestFit="1" customWidth="1"/>
    <col min="5401" max="5401" width="14" style="1" customWidth="1"/>
    <col min="5402" max="5412" width="8.88671875" style="1"/>
    <col min="5413" max="5415" width="9.109375" style="1" customWidth="1"/>
    <col min="5416" max="5416" width="14.109375" style="1" bestFit="1" customWidth="1"/>
    <col min="5417" max="5423" width="12.44140625" style="1" bestFit="1" customWidth="1"/>
    <col min="5424" max="5424" width="12.44140625" style="1" customWidth="1"/>
    <col min="5425" max="5425" width="12.6640625" style="1" bestFit="1" customWidth="1"/>
    <col min="5426" max="5429" width="9.109375" style="1" customWidth="1"/>
    <col min="5430" max="5432" width="12.6640625" style="1" bestFit="1" customWidth="1"/>
    <col min="5433" max="5636" width="8.88671875" style="1"/>
    <col min="5637" max="5645" width="9.109375" style="1" customWidth="1"/>
    <col min="5646" max="5646" width="19.88671875" style="1" bestFit="1" customWidth="1"/>
    <col min="5647" max="5648" width="8.88671875" style="1"/>
    <col min="5649" max="5649" width="8.88671875" style="1" customWidth="1"/>
    <col min="5650" max="5650" width="16.5546875" style="1" customWidth="1"/>
    <col min="5651" max="5652" width="19.88671875" style="1" bestFit="1" customWidth="1"/>
    <col min="5653" max="5653" width="16.109375" style="1" customWidth="1"/>
    <col min="5654" max="5655" width="8.109375" style="1" bestFit="1" customWidth="1"/>
    <col min="5656" max="5656" width="7.109375" style="1" bestFit="1" customWidth="1"/>
    <col min="5657" max="5657" width="14" style="1" customWidth="1"/>
    <col min="5658" max="5668" width="8.88671875" style="1"/>
    <col min="5669" max="5671" width="9.109375" style="1" customWidth="1"/>
    <col min="5672" max="5672" width="14.109375" style="1" bestFit="1" customWidth="1"/>
    <col min="5673" max="5679" width="12.44140625" style="1" bestFit="1" customWidth="1"/>
    <col min="5680" max="5680" width="12.44140625" style="1" customWidth="1"/>
    <col min="5681" max="5681" width="12.6640625" style="1" bestFit="1" customWidth="1"/>
    <col min="5682" max="5685" width="9.109375" style="1" customWidth="1"/>
    <col min="5686" max="5688" width="12.6640625" style="1" bestFit="1" customWidth="1"/>
    <col min="5689" max="5892" width="8.88671875" style="1"/>
    <col min="5893" max="5901" width="9.109375" style="1" customWidth="1"/>
    <col min="5902" max="5902" width="19.88671875" style="1" bestFit="1" customWidth="1"/>
    <col min="5903" max="5904" width="8.88671875" style="1"/>
    <col min="5905" max="5905" width="8.88671875" style="1" customWidth="1"/>
    <col min="5906" max="5906" width="16.5546875" style="1" customWidth="1"/>
    <col min="5907" max="5908" width="19.88671875" style="1" bestFit="1" customWidth="1"/>
    <col min="5909" max="5909" width="16.109375" style="1" customWidth="1"/>
    <col min="5910" max="5911" width="8.109375" style="1" bestFit="1" customWidth="1"/>
    <col min="5912" max="5912" width="7.109375" style="1" bestFit="1" customWidth="1"/>
    <col min="5913" max="5913" width="14" style="1" customWidth="1"/>
    <col min="5914" max="5924" width="8.88671875" style="1"/>
    <col min="5925" max="5927" width="9.109375" style="1" customWidth="1"/>
    <col min="5928" max="5928" width="14.109375" style="1" bestFit="1" customWidth="1"/>
    <col min="5929" max="5935" width="12.44140625" style="1" bestFit="1" customWidth="1"/>
    <col min="5936" max="5936" width="12.44140625" style="1" customWidth="1"/>
    <col min="5937" max="5937" width="12.6640625" style="1" bestFit="1" customWidth="1"/>
    <col min="5938" max="5941" width="9.109375" style="1" customWidth="1"/>
    <col min="5942" max="5944" width="12.6640625" style="1" bestFit="1" customWidth="1"/>
    <col min="5945" max="6148" width="8.88671875" style="1"/>
    <col min="6149" max="6157" width="9.109375" style="1" customWidth="1"/>
    <col min="6158" max="6158" width="19.88671875" style="1" bestFit="1" customWidth="1"/>
    <col min="6159" max="6160" width="8.88671875" style="1"/>
    <col min="6161" max="6161" width="8.88671875" style="1" customWidth="1"/>
    <col min="6162" max="6162" width="16.5546875" style="1" customWidth="1"/>
    <col min="6163" max="6164" width="19.88671875" style="1" bestFit="1" customWidth="1"/>
    <col min="6165" max="6165" width="16.109375" style="1" customWidth="1"/>
    <col min="6166" max="6167" width="8.109375" style="1" bestFit="1" customWidth="1"/>
    <col min="6168" max="6168" width="7.109375" style="1" bestFit="1" customWidth="1"/>
    <col min="6169" max="6169" width="14" style="1" customWidth="1"/>
    <col min="6170" max="6180" width="8.88671875" style="1"/>
    <col min="6181" max="6183" width="9.109375" style="1" customWidth="1"/>
    <col min="6184" max="6184" width="14.109375" style="1" bestFit="1" customWidth="1"/>
    <col min="6185" max="6191" width="12.44140625" style="1" bestFit="1" customWidth="1"/>
    <col min="6192" max="6192" width="12.44140625" style="1" customWidth="1"/>
    <col min="6193" max="6193" width="12.6640625" style="1" bestFit="1" customWidth="1"/>
    <col min="6194" max="6197" width="9.109375" style="1" customWidth="1"/>
    <col min="6198" max="6200" width="12.6640625" style="1" bestFit="1" customWidth="1"/>
    <col min="6201" max="6404" width="8.88671875" style="1"/>
    <col min="6405" max="6413" width="9.109375" style="1" customWidth="1"/>
    <col min="6414" max="6414" width="19.88671875" style="1" bestFit="1" customWidth="1"/>
    <col min="6415" max="6416" width="8.88671875" style="1"/>
    <col min="6417" max="6417" width="8.88671875" style="1" customWidth="1"/>
    <col min="6418" max="6418" width="16.5546875" style="1" customWidth="1"/>
    <col min="6419" max="6420" width="19.88671875" style="1" bestFit="1" customWidth="1"/>
    <col min="6421" max="6421" width="16.109375" style="1" customWidth="1"/>
    <col min="6422" max="6423" width="8.109375" style="1" bestFit="1" customWidth="1"/>
    <col min="6424" max="6424" width="7.109375" style="1" bestFit="1" customWidth="1"/>
    <col min="6425" max="6425" width="14" style="1" customWidth="1"/>
    <col min="6426" max="6436" width="8.88671875" style="1"/>
    <col min="6437" max="6439" width="9.109375" style="1" customWidth="1"/>
    <col min="6440" max="6440" width="14.109375" style="1" bestFit="1" customWidth="1"/>
    <col min="6441" max="6447" width="12.44140625" style="1" bestFit="1" customWidth="1"/>
    <col min="6448" max="6448" width="12.44140625" style="1" customWidth="1"/>
    <col min="6449" max="6449" width="12.6640625" style="1" bestFit="1" customWidth="1"/>
    <col min="6450" max="6453" width="9.109375" style="1" customWidth="1"/>
    <col min="6454" max="6456" width="12.6640625" style="1" bestFit="1" customWidth="1"/>
    <col min="6457" max="6660" width="8.88671875" style="1"/>
    <col min="6661" max="6669" width="9.109375" style="1" customWidth="1"/>
    <col min="6670" max="6670" width="19.88671875" style="1" bestFit="1" customWidth="1"/>
    <col min="6671" max="6672" width="8.88671875" style="1"/>
    <col min="6673" max="6673" width="8.88671875" style="1" customWidth="1"/>
    <col min="6674" max="6674" width="16.5546875" style="1" customWidth="1"/>
    <col min="6675" max="6676" width="19.88671875" style="1" bestFit="1" customWidth="1"/>
    <col min="6677" max="6677" width="16.109375" style="1" customWidth="1"/>
    <col min="6678" max="6679" width="8.109375" style="1" bestFit="1" customWidth="1"/>
    <col min="6680" max="6680" width="7.109375" style="1" bestFit="1" customWidth="1"/>
    <col min="6681" max="6681" width="14" style="1" customWidth="1"/>
    <col min="6682" max="6692" width="8.88671875" style="1"/>
    <col min="6693" max="6695" width="9.109375" style="1" customWidth="1"/>
    <col min="6696" max="6696" width="14.109375" style="1" bestFit="1" customWidth="1"/>
    <col min="6697" max="6703" width="12.44140625" style="1" bestFit="1" customWidth="1"/>
    <col min="6704" max="6704" width="12.44140625" style="1" customWidth="1"/>
    <col min="6705" max="6705" width="12.6640625" style="1" bestFit="1" customWidth="1"/>
    <col min="6706" max="6709" width="9.109375" style="1" customWidth="1"/>
    <col min="6710" max="6712" width="12.6640625" style="1" bestFit="1" customWidth="1"/>
    <col min="6713" max="6916" width="8.88671875" style="1"/>
    <col min="6917" max="6925" width="9.109375" style="1" customWidth="1"/>
    <col min="6926" max="6926" width="19.88671875" style="1" bestFit="1" customWidth="1"/>
    <col min="6927" max="6928" width="8.88671875" style="1"/>
    <col min="6929" max="6929" width="8.88671875" style="1" customWidth="1"/>
    <col min="6930" max="6930" width="16.5546875" style="1" customWidth="1"/>
    <col min="6931" max="6932" width="19.88671875" style="1" bestFit="1" customWidth="1"/>
    <col min="6933" max="6933" width="16.109375" style="1" customWidth="1"/>
    <col min="6934" max="6935" width="8.109375" style="1" bestFit="1" customWidth="1"/>
    <col min="6936" max="6936" width="7.109375" style="1" bestFit="1" customWidth="1"/>
    <col min="6937" max="6937" width="14" style="1" customWidth="1"/>
    <col min="6938" max="6948" width="8.88671875" style="1"/>
    <col min="6949" max="6951" width="9.109375" style="1" customWidth="1"/>
    <col min="6952" max="6952" width="14.109375" style="1" bestFit="1" customWidth="1"/>
    <col min="6953" max="6959" width="12.44140625" style="1" bestFit="1" customWidth="1"/>
    <col min="6960" max="6960" width="12.44140625" style="1" customWidth="1"/>
    <col min="6961" max="6961" width="12.6640625" style="1" bestFit="1" customWidth="1"/>
    <col min="6962" max="6965" width="9.109375" style="1" customWidth="1"/>
    <col min="6966" max="6968" width="12.6640625" style="1" bestFit="1" customWidth="1"/>
    <col min="6969" max="7172" width="8.88671875" style="1"/>
    <col min="7173" max="7181" width="9.109375" style="1" customWidth="1"/>
    <col min="7182" max="7182" width="19.88671875" style="1" bestFit="1" customWidth="1"/>
    <col min="7183" max="7184" width="8.88671875" style="1"/>
    <col min="7185" max="7185" width="8.88671875" style="1" customWidth="1"/>
    <col min="7186" max="7186" width="16.5546875" style="1" customWidth="1"/>
    <col min="7187" max="7188" width="19.88671875" style="1" bestFit="1" customWidth="1"/>
    <col min="7189" max="7189" width="16.109375" style="1" customWidth="1"/>
    <col min="7190" max="7191" width="8.109375" style="1" bestFit="1" customWidth="1"/>
    <col min="7192" max="7192" width="7.109375" style="1" bestFit="1" customWidth="1"/>
    <col min="7193" max="7193" width="14" style="1" customWidth="1"/>
    <col min="7194" max="7204" width="8.88671875" style="1"/>
    <col min="7205" max="7207" width="9.109375" style="1" customWidth="1"/>
    <col min="7208" max="7208" width="14.109375" style="1" bestFit="1" customWidth="1"/>
    <col min="7209" max="7215" width="12.44140625" style="1" bestFit="1" customWidth="1"/>
    <col min="7216" max="7216" width="12.44140625" style="1" customWidth="1"/>
    <col min="7217" max="7217" width="12.6640625" style="1" bestFit="1" customWidth="1"/>
    <col min="7218" max="7221" width="9.109375" style="1" customWidth="1"/>
    <col min="7222" max="7224" width="12.6640625" style="1" bestFit="1" customWidth="1"/>
    <col min="7225" max="7428" width="8.88671875" style="1"/>
    <col min="7429" max="7437" width="9.109375" style="1" customWidth="1"/>
    <col min="7438" max="7438" width="19.88671875" style="1" bestFit="1" customWidth="1"/>
    <col min="7439" max="7440" width="8.88671875" style="1"/>
    <col min="7441" max="7441" width="8.88671875" style="1" customWidth="1"/>
    <col min="7442" max="7442" width="16.5546875" style="1" customWidth="1"/>
    <col min="7443" max="7444" width="19.88671875" style="1" bestFit="1" customWidth="1"/>
    <col min="7445" max="7445" width="16.109375" style="1" customWidth="1"/>
    <col min="7446" max="7447" width="8.109375" style="1" bestFit="1" customWidth="1"/>
    <col min="7448" max="7448" width="7.109375" style="1" bestFit="1" customWidth="1"/>
    <col min="7449" max="7449" width="14" style="1" customWidth="1"/>
    <col min="7450" max="7460" width="8.88671875" style="1"/>
    <col min="7461" max="7463" width="9.109375" style="1" customWidth="1"/>
    <col min="7464" max="7464" width="14.109375" style="1" bestFit="1" customWidth="1"/>
    <col min="7465" max="7471" width="12.44140625" style="1" bestFit="1" customWidth="1"/>
    <col min="7472" max="7472" width="12.44140625" style="1" customWidth="1"/>
    <col min="7473" max="7473" width="12.6640625" style="1" bestFit="1" customWidth="1"/>
    <col min="7474" max="7477" width="9.109375" style="1" customWidth="1"/>
    <col min="7478" max="7480" width="12.6640625" style="1" bestFit="1" customWidth="1"/>
    <col min="7481" max="7684" width="8.88671875" style="1"/>
    <col min="7685" max="7693" width="9.109375" style="1" customWidth="1"/>
    <col min="7694" max="7694" width="19.88671875" style="1" bestFit="1" customWidth="1"/>
    <col min="7695" max="7696" width="8.88671875" style="1"/>
    <col min="7697" max="7697" width="8.88671875" style="1" customWidth="1"/>
    <col min="7698" max="7698" width="16.5546875" style="1" customWidth="1"/>
    <col min="7699" max="7700" width="19.88671875" style="1" bestFit="1" customWidth="1"/>
    <col min="7701" max="7701" width="16.109375" style="1" customWidth="1"/>
    <col min="7702" max="7703" width="8.109375" style="1" bestFit="1" customWidth="1"/>
    <col min="7704" max="7704" width="7.109375" style="1" bestFit="1" customWidth="1"/>
    <col min="7705" max="7705" width="14" style="1" customWidth="1"/>
    <col min="7706" max="7716" width="8.88671875" style="1"/>
    <col min="7717" max="7719" width="9.109375" style="1" customWidth="1"/>
    <col min="7720" max="7720" width="14.109375" style="1" bestFit="1" customWidth="1"/>
    <col min="7721" max="7727" width="12.44140625" style="1" bestFit="1" customWidth="1"/>
    <col min="7728" max="7728" width="12.44140625" style="1" customWidth="1"/>
    <col min="7729" max="7729" width="12.6640625" style="1" bestFit="1" customWidth="1"/>
    <col min="7730" max="7733" width="9.109375" style="1" customWidth="1"/>
    <col min="7734" max="7736" width="12.6640625" style="1" bestFit="1" customWidth="1"/>
    <col min="7737" max="7940" width="8.88671875" style="1"/>
    <col min="7941" max="7949" width="9.109375" style="1" customWidth="1"/>
    <col min="7950" max="7950" width="19.88671875" style="1" bestFit="1" customWidth="1"/>
    <col min="7951" max="7952" width="8.88671875" style="1"/>
    <col min="7953" max="7953" width="8.88671875" style="1" customWidth="1"/>
    <col min="7954" max="7954" width="16.5546875" style="1" customWidth="1"/>
    <col min="7955" max="7956" width="19.88671875" style="1" bestFit="1" customWidth="1"/>
    <col min="7957" max="7957" width="16.109375" style="1" customWidth="1"/>
    <col min="7958" max="7959" width="8.109375" style="1" bestFit="1" customWidth="1"/>
    <col min="7960" max="7960" width="7.109375" style="1" bestFit="1" customWidth="1"/>
    <col min="7961" max="7961" width="14" style="1" customWidth="1"/>
    <col min="7962" max="7972" width="8.88671875" style="1"/>
    <col min="7973" max="7975" width="9.109375" style="1" customWidth="1"/>
    <col min="7976" max="7976" width="14.109375" style="1" bestFit="1" customWidth="1"/>
    <col min="7977" max="7983" width="12.44140625" style="1" bestFit="1" customWidth="1"/>
    <col min="7984" max="7984" width="12.44140625" style="1" customWidth="1"/>
    <col min="7985" max="7985" width="12.6640625" style="1" bestFit="1" customWidth="1"/>
    <col min="7986" max="7989" width="9.109375" style="1" customWidth="1"/>
    <col min="7990" max="7992" width="12.6640625" style="1" bestFit="1" customWidth="1"/>
    <col min="7993" max="8196" width="8.88671875" style="1"/>
    <col min="8197" max="8205" width="9.109375" style="1" customWidth="1"/>
    <col min="8206" max="8206" width="19.88671875" style="1" bestFit="1" customWidth="1"/>
    <col min="8207" max="8208" width="8.88671875" style="1"/>
    <col min="8209" max="8209" width="8.88671875" style="1" customWidth="1"/>
    <col min="8210" max="8210" width="16.5546875" style="1" customWidth="1"/>
    <col min="8211" max="8212" width="19.88671875" style="1" bestFit="1" customWidth="1"/>
    <col min="8213" max="8213" width="16.109375" style="1" customWidth="1"/>
    <col min="8214" max="8215" width="8.109375" style="1" bestFit="1" customWidth="1"/>
    <col min="8216" max="8216" width="7.109375" style="1" bestFit="1" customWidth="1"/>
    <col min="8217" max="8217" width="14" style="1" customWidth="1"/>
    <col min="8218" max="8228" width="8.88671875" style="1"/>
    <col min="8229" max="8231" width="9.109375" style="1" customWidth="1"/>
    <col min="8232" max="8232" width="14.109375" style="1" bestFit="1" customWidth="1"/>
    <col min="8233" max="8239" width="12.44140625" style="1" bestFit="1" customWidth="1"/>
    <col min="8240" max="8240" width="12.44140625" style="1" customWidth="1"/>
    <col min="8241" max="8241" width="12.6640625" style="1" bestFit="1" customWidth="1"/>
    <col min="8242" max="8245" width="9.109375" style="1" customWidth="1"/>
    <col min="8246" max="8248" width="12.6640625" style="1" bestFit="1" customWidth="1"/>
    <col min="8249" max="8452" width="8.88671875" style="1"/>
    <col min="8453" max="8461" width="9.109375" style="1" customWidth="1"/>
    <col min="8462" max="8462" width="19.88671875" style="1" bestFit="1" customWidth="1"/>
    <col min="8463" max="8464" width="8.88671875" style="1"/>
    <col min="8465" max="8465" width="8.88671875" style="1" customWidth="1"/>
    <col min="8466" max="8466" width="16.5546875" style="1" customWidth="1"/>
    <col min="8467" max="8468" width="19.88671875" style="1" bestFit="1" customWidth="1"/>
    <col min="8469" max="8469" width="16.109375" style="1" customWidth="1"/>
    <col min="8470" max="8471" width="8.109375" style="1" bestFit="1" customWidth="1"/>
    <col min="8472" max="8472" width="7.109375" style="1" bestFit="1" customWidth="1"/>
    <col min="8473" max="8473" width="14" style="1" customWidth="1"/>
    <col min="8474" max="8484" width="8.88671875" style="1"/>
    <col min="8485" max="8487" width="9.109375" style="1" customWidth="1"/>
    <col min="8488" max="8488" width="14.109375" style="1" bestFit="1" customWidth="1"/>
    <col min="8489" max="8495" width="12.44140625" style="1" bestFit="1" customWidth="1"/>
    <col min="8496" max="8496" width="12.44140625" style="1" customWidth="1"/>
    <col min="8497" max="8497" width="12.6640625" style="1" bestFit="1" customWidth="1"/>
    <col min="8498" max="8501" width="9.109375" style="1" customWidth="1"/>
    <col min="8502" max="8504" width="12.6640625" style="1" bestFit="1" customWidth="1"/>
    <col min="8505" max="8708" width="8.88671875" style="1"/>
    <col min="8709" max="8717" width="9.109375" style="1" customWidth="1"/>
    <col min="8718" max="8718" width="19.88671875" style="1" bestFit="1" customWidth="1"/>
    <col min="8719" max="8720" width="8.88671875" style="1"/>
    <col min="8721" max="8721" width="8.88671875" style="1" customWidth="1"/>
    <col min="8722" max="8722" width="16.5546875" style="1" customWidth="1"/>
    <col min="8723" max="8724" width="19.88671875" style="1" bestFit="1" customWidth="1"/>
    <col min="8725" max="8725" width="16.109375" style="1" customWidth="1"/>
    <col min="8726" max="8727" width="8.109375" style="1" bestFit="1" customWidth="1"/>
    <col min="8728" max="8728" width="7.109375" style="1" bestFit="1" customWidth="1"/>
    <col min="8729" max="8729" width="14" style="1" customWidth="1"/>
    <col min="8730" max="8740" width="8.88671875" style="1"/>
    <col min="8741" max="8743" width="9.109375" style="1" customWidth="1"/>
    <col min="8744" max="8744" width="14.109375" style="1" bestFit="1" customWidth="1"/>
    <col min="8745" max="8751" width="12.44140625" style="1" bestFit="1" customWidth="1"/>
    <col min="8752" max="8752" width="12.44140625" style="1" customWidth="1"/>
    <col min="8753" max="8753" width="12.6640625" style="1" bestFit="1" customWidth="1"/>
    <col min="8754" max="8757" width="9.109375" style="1" customWidth="1"/>
    <col min="8758" max="8760" width="12.6640625" style="1" bestFit="1" customWidth="1"/>
    <col min="8761" max="8964" width="8.88671875" style="1"/>
    <col min="8965" max="8973" width="9.109375" style="1" customWidth="1"/>
    <col min="8974" max="8974" width="19.88671875" style="1" bestFit="1" customWidth="1"/>
    <col min="8975" max="8976" width="8.88671875" style="1"/>
    <col min="8977" max="8977" width="8.88671875" style="1" customWidth="1"/>
    <col min="8978" max="8978" width="16.5546875" style="1" customWidth="1"/>
    <col min="8979" max="8980" width="19.88671875" style="1" bestFit="1" customWidth="1"/>
    <col min="8981" max="8981" width="16.109375" style="1" customWidth="1"/>
    <col min="8982" max="8983" width="8.109375" style="1" bestFit="1" customWidth="1"/>
    <col min="8984" max="8984" width="7.109375" style="1" bestFit="1" customWidth="1"/>
    <col min="8985" max="8985" width="14" style="1" customWidth="1"/>
    <col min="8986" max="8996" width="8.88671875" style="1"/>
    <col min="8997" max="8999" width="9.109375" style="1" customWidth="1"/>
    <col min="9000" max="9000" width="14.109375" style="1" bestFit="1" customWidth="1"/>
    <col min="9001" max="9007" width="12.44140625" style="1" bestFit="1" customWidth="1"/>
    <col min="9008" max="9008" width="12.44140625" style="1" customWidth="1"/>
    <col min="9009" max="9009" width="12.6640625" style="1" bestFit="1" customWidth="1"/>
    <col min="9010" max="9013" width="9.109375" style="1" customWidth="1"/>
    <col min="9014" max="9016" width="12.6640625" style="1" bestFit="1" customWidth="1"/>
    <col min="9017" max="9220" width="8.88671875" style="1"/>
    <col min="9221" max="9229" width="9.109375" style="1" customWidth="1"/>
    <col min="9230" max="9230" width="19.88671875" style="1" bestFit="1" customWidth="1"/>
    <col min="9231" max="9232" width="8.88671875" style="1"/>
    <col min="9233" max="9233" width="8.88671875" style="1" customWidth="1"/>
    <col min="9234" max="9234" width="16.5546875" style="1" customWidth="1"/>
    <col min="9235" max="9236" width="19.88671875" style="1" bestFit="1" customWidth="1"/>
    <col min="9237" max="9237" width="16.109375" style="1" customWidth="1"/>
    <col min="9238" max="9239" width="8.109375" style="1" bestFit="1" customWidth="1"/>
    <col min="9240" max="9240" width="7.109375" style="1" bestFit="1" customWidth="1"/>
    <col min="9241" max="9241" width="14" style="1" customWidth="1"/>
    <col min="9242" max="9252" width="8.88671875" style="1"/>
    <col min="9253" max="9255" width="9.109375" style="1" customWidth="1"/>
    <col min="9256" max="9256" width="14.109375" style="1" bestFit="1" customWidth="1"/>
    <col min="9257" max="9263" width="12.44140625" style="1" bestFit="1" customWidth="1"/>
    <col min="9264" max="9264" width="12.44140625" style="1" customWidth="1"/>
    <col min="9265" max="9265" width="12.6640625" style="1" bestFit="1" customWidth="1"/>
    <col min="9266" max="9269" width="9.109375" style="1" customWidth="1"/>
    <col min="9270" max="9272" width="12.6640625" style="1" bestFit="1" customWidth="1"/>
    <col min="9273" max="9476" width="8.88671875" style="1"/>
    <col min="9477" max="9485" width="9.109375" style="1" customWidth="1"/>
    <col min="9486" max="9486" width="19.88671875" style="1" bestFit="1" customWidth="1"/>
    <col min="9487" max="9488" width="8.88671875" style="1"/>
    <col min="9489" max="9489" width="8.88671875" style="1" customWidth="1"/>
    <col min="9490" max="9490" width="16.5546875" style="1" customWidth="1"/>
    <col min="9491" max="9492" width="19.88671875" style="1" bestFit="1" customWidth="1"/>
    <col min="9493" max="9493" width="16.109375" style="1" customWidth="1"/>
    <col min="9494" max="9495" width="8.109375" style="1" bestFit="1" customWidth="1"/>
    <col min="9496" max="9496" width="7.109375" style="1" bestFit="1" customWidth="1"/>
    <col min="9497" max="9497" width="14" style="1" customWidth="1"/>
    <col min="9498" max="9508" width="8.88671875" style="1"/>
    <col min="9509" max="9511" width="9.109375" style="1" customWidth="1"/>
    <col min="9512" max="9512" width="14.109375" style="1" bestFit="1" customWidth="1"/>
    <col min="9513" max="9519" width="12.44140625" style="1" bestFit="1" customWidth="1"/>
    <col min="9520" max="9520" width="12.44140625" style="1" customWidth="1"/>
    <col min="9521" max="9521" width="12.6640625" style="1" bestFit="1" customWidth="1"/>
    <col min="9522" max="9525" width="9.109375" style="1" customWidth="1"/>
    <col min="9526" max="9528" width="12.6640625" style="1" bestFit="1" customWidth="1"/>
    <col min="9529" max="9732" width="8.88671875" style="1"/>
    <col min="9733" max="9741" width="9.109375" style="1" customWidth="1"/>
    <col min="9742" max="9742" width="19.88671875" style="1" bestFit="1" customWidth="1"/>
    <col min="9743" max="9744" width="8.88671875" style="1"/>
    <col min="9745" max="9745" width="8.88671875" style="1" customWidth="1"/>
    <col min="9746" max="9746" width="16.5546875" style="1" customWidth="1"/>
    <col min="9747" max="9748" width="19.88671875" style="1" bestFit="1" customWidth="1"/>
    <col min="9749" max="9749" width="16.109375" style="1" customWidth="1"/>
    <col min="9750" max="9751" width="8.109375" style="1" bestFit="1" customWidth="1"/>
    <col min="9752" max="9752" width="7.109375" style="1" bestFit="1" customWidth="1"/>
    <col min="9753" max="9753" width="14" style="1" customWidth="1"/>
    <col min="9754" max="9764" width="8.88671875" style="1"/>
    <col min="9765" max="9767" width="9.109375" style="1" customWidth="1"/>
    <col min="9768" max="9768" width="14.109375" style="1" bestFit="1" customWidth="1"/>
    <col min="9769" max="9775" width="12.44140625" style="1" bestFit="1" customWidth="1"/>
    <col min="9776" max="9776" width="12.44140625" style="1" customWidth="1"/>
    <col min="9777" max="9777" width="12.6640625" style="1" bestFit="1" customWidth="1"/>
    <col min="9778" max="9781" width="9.109375" style="1" customWidth="1"/>
    <col min="9782" max="9784" width="12.6640625" style="1" bestFit="1" customWidth="1"/>
    <col min="9785" max="9988" width="8.88671875" style="1"/>
    <col min="9989" max="9997" width="9.109375" style="1" customWidth="1"/>
    <col min="9998" max="9998" width="19.88671875" style="1" bestFit="1" customWidth="1"/>
    <col min="9999" max="10000" width="8.88671875" style="1"/>
    <col min="10001" max="10001" width="8.88671875" style="1" customWidth="1"/>
    <col min="10002" max="10002" width="16.5546875" style="1" customWidth="1"/>
    <col min="10003" max="10004" width="19.88671875" style="1" bestFit="1" customWidth="1"/>
    <col min="10005" max="10005" width="16.109375" style="1" customWidth="1"/>
    <col min="10006" max="10007" width="8.109375" style="1" bestFit="1" customWidth="1"/>
    <col min="10008" max="10008" width="7.109375" style="1" bestFit="1" customWidth="1"/>
    <col min="10009" max="10009" width="14" style="1" customWidth="1"/>
    <col min="10010" max="10020" width="8.88671875" style="1"/>
    <col min="10021" max="10023" width="9.109375" style="1" customWidth="1"/>
    <col min="10024" max="10024" width="14.109375" style="1" bestFit="1" customWidth="1"/>
    <col min="10025" max="10031" width="12.44140625" style="1" bestFit="1" customWidth="1"/>
    <col min="10032" max="10032" width="12.44140625" style="1" customWidth="1"/>
    <col min="10033" max="10033" width="12.6640625" style="1" bestFit="1" customWidth="1"/>
    <col min="10034" max="10037" width="9.109375" style="1" customWidth="1"/>
    <col min="10038" max="10040" width="12.6640625" style="1" bestFit="1" customWidth="1"/>
    <col min="10041" max="10244" width="8.88671875" style="1"/>
    <col min="10245" max="10253" width="9.109375" style="1" customWidth="1"/>
    <col min="10254" max="10254" width="19.88671875" style="1" bestFit="1" customWidth="1"/>
    <col min="10255" max="10256" width="8.88671875" style="1"/>
    <col min="10257" max="10257" width="8.88671875" style="1" customWidth="1"/>
    <col min="10258" max="10258" width="16.5546875" style="1" customWidth="1"/>
    <col min="10259" max="10260" width="19.88671875" style="1" bestFit="1" customWidth="1"/>
    <col min="10261" max="10261" width="16.109375" style="1" customWidth="1"/>
    <col min="10262" max="10263" width="8.109375" style="1" bestFit="1" customWidth="1"/>
    <col min="10264" max="10264" width="7.109375" style="1" bestFit="1" customWidth="1"/>
    <col min="10265" max="10265" width="14" style="1" customWidth="1"/>
    <col min="10266" max="10276" width="8.88671875" style="1"/>
    <col min="10277" max="10279" width="9.109375" style="1" customWidth="1"/>
    <col min="10280" max="10280" width="14.109375" style="1" bestFit="1" customWidth="1"/>
    <col min="10281" max="10287" width="12.44140625" style="1" bestFit="1" customWidth="1"/>
    <col min="10288" max="10288" width="12.44140625" style="1" customWidth="1"/>
    <col min="10289" max="10289" width="12.6640625" style="1" bestFit="1" customWidth="1"/>
    <col min="10290" max="10293" width="9.109375" style="1" customWidth="1"/>
    <col min="10294" max="10296" width="12.6640625" style="1" bestFit="1" customWidth="1"/>
    <col min="10297" max="10500" width="8.88671875" style="1"/>
    <col min="10501" max="10509" width="9.109375" style="1" customWidth="1"/>
    <col min="10510" max="10510" width="19.88671875" style="1" bestFit="1" customWidth="1"/>
    <col min="10511" max="10512" width="8.88671875" style="1"/>
    <col min="10513" max="10513" width="8.88671875" style="1" customWidth="1"/>
    <col min="10514" max="10514" width="16.5546875" style="1" customWidth="1"/>
    <col min="10515" max="10516" width="19.88671875" style="1" bestFit="1" customWidth="1"/>
    <col min="10517" max="10517" width="16.109375" style="1" customWidth="1"/>
    <col min="10518" max="10519" width="8.109375" style="1" bestFit="1" customWidth="1"/>
    <col min="10520" max="10520" width="7.109375" style="1" bestFit="1" customWidth="1"/>
    <col min="10521" max="10521" width="14" style="1" customWidth="1"/>
    <col min="10522" max="10532" width="8.88671875" style="1"/>
    <col min="10533" max="10535" width="9.109375" style="1" customWidth="1"/>
    <col min="10536" max="10536" width="14.109375" style="1" bestFit="1" customWidth="1"/>
    <col min="10537" max="10543" width="12.44140625" style="1" bestFit="1" customWidth="1"/>
    <col min="10544" max="10544" width="12.44140625" style="1" customWidth="1"/>
    <col min="10545" max="10545" width="12.6640625" style="1" bestFit="1" customWidth="1"/>
    <col min="10546" max="10549" width="9.109375" style="1" customWidth="1"/>
    <col min="10550" max="10552" width="12.6640625" style="1" bestFit="1" customWidth="1"/>
    <col min="10553" max="10756" width="8.88671875" style="1"/>
    <col min="10757" max="10765" width="9.109375" style="1" customWidth="1"/>
    <col min="10766" max="10766" width="19.88671875" style="1" bestFit="1" customWidth="1"/>
    <col min="10767" max="10768" width="8.88671875" style="1"/>
    <col min="10769" max="10769" width="8.88671875" style="1" customWidth="1"/>
    <col min="10770" max="10770" width="16.5546875" style="1" customWidth="1"/>
    <col min="10771" max="10772" width="19.88671875" style="1" bestFit="1" customWidth="1"/>
    <col min="10773" max="10773" width="16.109375" style="1" customWidth="1"/>
    <col min="10774" max="10775" width="8.109375" style="1" bestFit="1" customWidth="1"/>
    <col min="10776" max="10776" width="7.109375" style="1" bestFit="1" customWidth="1"/>
    <col min="10777" max="10777" width="14" style="1" customWidth="1"/>
    <col min="10778" max="10788" width="8.88671875" style="1"/>
    <col min="10789" max="10791" width="9.109375" style="1" customWidth="1"/>
    <col min="10792" max="10792" width="14.109375" style="1" bestFit="1" customWidth="1"/>
    <col min="10793" max="10799" width="12.44140625" style="1" bestFit="1" customWidth="1"/>
    <col min="10800" max="10800" width="12.44140625" style="1" customWidth="1"/>
    <col min="10801" max="10801" width="12.6640625" style="1" bestFit="1" customWidth="1"/>
    <col min="10802" max="10805" width="9.109375" style="1" customWidth="1"/>
    <col min="10806" max="10808" width="12.6640625" style="1" bestFit="1" customWidth="1"/>
    <col min="10809" max="11012" width="8.88671875" style="1"/>
    <col min="11013" max="11021" width="9.109375" style="1" customWidth="1"/>
    <col min="11022" max="11022" width="19.88671875" style="1" bestFit="1" customWidth="1"/>
    <col min="11023" max="11024" width="8.88671875" style="1"/>
    <col min="11025" max="11025" width="8.88671875" style="1" customWidth="1"/>
    <col min="11026" max="11026" width="16.5546875" style="1" customWidth="1"/>
    <col min="11027" max="11028" width="19.88671875" style="1" bestFit="1" customWidth="1"/>
    <col min="11029" max="11029" width="16.109375" style="1" customWidth="1"/>
    <col min="11030" max="11031" width="8.109375" style="1" bestFit="1" customWidth="1"/>
    <col min="11032" max="11032" width="7.109375" style="1" bestFit="1" customWidth="1"/>
    <col min="11033" max="11033" width="14" style="1" customWidth="1"/>
    <col min="11034" max="11044" width="8.88671875" style="1"/>
    <col min="11045" max="11047" width="9.109375" style="1" customWidth="1"/>
    <col min="11048" max="11048" width="14.109375" style="1" bestFit="1" customWidth="1"/>
    <col min="11049" max="11055" width="12.44140625" style="1" bestFit="1" customWidth="1"/>
    <col min="11056" max="11056" width="12.44140625" style="1" customWidth="1"/>
    <col min="11057" max="11057" width="12.6640625" style="1" bestFit="1" customWidth="1"/>
    <col min="11058" max="11061" width="9.109375" style="1" customWidth="1"/>
    <col min="11062" max="11064" width="12.6640625" style="1" bestFit="1" customWidth="1"/>
    <col min="11065" max="11268" width="8.88671875" style="1"/>
    <col min="11269" max="11277" width="9.109375" style="1" customWidth="1"/>
    <col min="11278" max="11278" width="19.88671875" style="1" bestFit="1" customWidth="1"/>
    <col min="11279" max="11280" width="8.88671875" style="1"/>
    <col min="11281" max="11281" width="8.88671875" style="1" customWidth="1"/>
    <col min="11282" max="11282" width="16.5546875" style="1" customWidth="1"/>
    <col min="11283" max="11284" width="19.88671875" style="1" bestFit="1" customWidth="1"/>
    <col min="11285" max="11285" width="16.109375" style="1" customWidth="1"/>
    <col min="11286" max="11287" width="8.109375" style="1" bestFit="1" customWidth="1"/>
    <col min="11288" max="11288" width="7.109375" style="1" bestFit="1" customWidth="1"/>
    <col min="11289" max="11289" width="14" style="1" customWidth="1"/>
    <col min="11290" max="11300" width="8.88671875" style="1"/>
    <col min="11301" max="11303" width="9.109375" style="1" customWidth="1"/>
    <col min="11304" max="11304" width="14.109375" style="1" bestFit="1" customWidth="1"/>
    <col min="11305" max="11311" width="12.44140625" style="1" bestFit="1" customWidth="1"/>
    <col min="11312" max="11312" width="12.44140625" style="1" customWidth="1"/>
    <col min="11313" max="11313" width="12.6640625" style="1" bestFit="1" customWidth="1"/>
    <col min="11314" max="11317" width="9.109375" style="1" customWidth="1"/>
    <col min="11318" max="11320" width="12.6640625" style="1" bestFit="1" customWidth="1"/>
    <col min="11321" max="11524" width="8.88671875" style="1"/>
    <col min="11525" max="11533" width="9.109375" style="1" customWidth="1"/>
    <col min="11534" max="11534" width="19.88671875" style="1" bestFit="1" customWidth="1"/>
    <col min="11535" max="11536" width="8.88671875" style="1"/>
    <col min="11537" max="11537" width="8.88671875" style="1" customWidth="1"/>
    <col min="11538" max="11538" width="16.5546875" style="1" customWidth="1"/>
    <col min="11539" max="11540" width="19.88671875" style="1" bestFit="1" customWidth="1"/>
    <col min="11541" max="11541" width="16.109375" style="1" customWidth="1"/>
    <col min="11542" max="11543" width="8.109375" style="1" bestFit="1" customWidth="1"/>
    <col min="11544" max="11544" width="7.109375" style="1" bestFit="1" customWidth="1"/>
    <col min="11545" max="11545" width="14" style="1" customWidth="1"/>
    <col min="11546" max="11556" width="8.88671875" style="1"/>
    <col min="11557" max="11559" width="9.109375" style="1" customWidth="1"/>
    <col min="11560" max="11560" width="14.109375" style="1" bestFit="1" customWidth="1"/>
    <col min="11561" max="11567" width="12.44140625" style="1" bestFit="1" customWidth="1"/>
    <col min="11568" max="11568" width="12.44140625" style="1" customWidth="1"/>
    <col min="11569" max="11569" width="12.6640625" style="1" bestFit="1" customWidth="1"/>
    <col min="11570" max="11573" width="9.109375" style="1" customWidth="1"/>
    <col min="11574" max="11576" width="12.6640625" style="1" bestFit="1" customWidth="1"/>
    <col min="11577" max="11780" width="8.88671875" style="1"/>
    <col min="11781" max="11789" width="9.109375" style="1" customWidth="1"/>
    <col min="11790" max="11790" width="19.88671875" style="1" bestFit="1" customWidth="1"/>
    <col min="11791" max="11792" width="8.88671875" style="1"/>
    <col min="11793" max="11793" width="8.88671875" style="1" customWidth="1"/>
    <col min="11794" max="11794" width="16.5546875" style="1" customWidth="1"/>
    <col min="11795" max="11796" width="19.88671875" style="1" bestFit="1" customWidth="1"/>
    <col min="11797" max="11797" width="16.109375" style="1" customWidth="1"/>
    <col min="11798" max="11799" width="8.109375" style="1" bestFit="1" customWidth="1"/>
    <col min="11800" max="11800" width="7.109375" style="1" bestFit="1" customWidth="1"/>
    <col min="11801" max="11801" width="14" style="1" customWidth="1"/>
    <col min="11802" max="11812" width="8.88671875" style="1"/>
    <col min="11813" max="11815" width="9.109375" style="1" customWidth="1"/>
    <col min="11816" max="11816" width="14.109375" style="1" bestFit="1" customWidth="1"/>
    <col min="11817" max="11823" width="12.44140625" style="1" bestFit="1" customWidth="1"/>
    <col min="11824" max="11824" width="12.44140625" style="1" customWidth="1"/>
    <col min="11825" max="11825" width="12.6640625" style="1" bestFit="1" customWidth="1"/>
    <col min="11826" max="11829" width="9.109375" style="1" customWidth="1"/>
    <col min="11830" max="11832" width="12.6640625" style="1" bestFit="1" customWidth="1"/>
    <col min="11833" max="12036" width="8.88671875" style="1"/>
    <col min="12037" max="12045" width="9.109375" style="1" customWidth="1"/>
    <col min="12046" max="12046" width="19.88671875" style="1" bestFit="1" customWidth="1"/>
    <col min="12047" max="12048" width="8.88671875" style="1"/>
    <col min="12049" max="12049" width="8.88671875" style="1" customWidth="1"/>
    <col min="12050" max="12050" width="16.5546875" style="1" customWidth="1"/>
    <col min="12051" max="12052" width="19.88671875" style="1" bestFit="1" customWidth="1"/>
    <col min="12053" max="12053" width="16.109375" style="1" customWidth="1"/>
    <col min="12054" max="12055" width="8.109375" style="1" bestFit="1" customWidth="1"/>
    <col min="12056" max="12056" width="7.109375" style="1" bestFit="1" customWidth="1"/>
    <col min="12057" max="12057" width="14" style="1" customWidth="1"/>
    <col min="12058" max="12068" width="8.88671875" style="1"/>
    <col min="12069" max="12071" width="9.109375" style="1" customWidth="1"/>
    <col min="12072" max="12072" width="14.109375" style="1" bestFit="1" customWidth="1"/>
    <col min="12073" max="12079" width="12.44140625" style="1" bestFit="1" customWidth="1"/>
    <col min="12080" max="12080" width="12.44140625" style="1" customWidth="1"/>
    <col min="12081" max="12081" width="12.6640625" style="1" bestFit="1" customWidth="1"/>
    <col min="12082" max="12085" width="9.109375" style="1" customWidth="1"/>
    <col min="12086" max="12088" width="12.6640625" style="1" bestFit="1" customWidth="1"/>
    <col min="12089" max="12292" width="8.88671875" style="1"/>
    <col min="12293" max="12301" width="9.109375" style="1" customWidth="1"/>
    <col min="12302" max="12302" width="19.88671875" style="1" bestFit="1" customWidth="1"/>
    <col min="12303" max="12304" width="8.88671875" style="1"/>
    <col min="12305" max="12305" width="8.88671875" style="1" customWidth="1"/>
    <col min="12306" max="12306" width="16.5546875" style="1" customWidth="1"/>
    <col min="12307" max="12308" width="19.88671875" style="1" bestFit="1" customWidth="1"/>
    <col min="12309" max="12309" width="16.109375" style="1" customWidth="1"/>
    <col min="12310" max="12311" width="8.109375" style="1" bestFit="1" customWidth="1"/>
    <col min="12312" max="12312" width="7.109375" style="1" bestFit="1" customWidth="1"/>
    <col min="12313" max="12313" width="14" style="1" customWidth="1"/>
    <col min="12314" max="12324" width="8.88671875" style="1"/>
    <col min="12325" max="12327" width="9.109375" style="1" customWidth="1"/>
    <col min="12328" max="12328" width="14.109375" style="1" bestFit="1" customWidth="1"/>
    <col min="12329" max="12335" width="12.44140625" style="1" bestFit="1" customWidth="1"/>
    <col min="12336" max="12336" width="12.44140625" style="1" customWidth="1"/>
    <col min="12337" max="12337" width="12.6640625" style="1" bestFit="1" customWidth="1"/>
    <col min="12338" max="12341" width="9.109375" style="1" customWidth="1"/>
    <col min="12342" max="12344" width="12.6640625" style="1" bestFit="1" customWidth="1"/>
    <col min="12345" max="12548" width="8.88671875" style="1"/>
    <col min="12549" max="12557" width="9.109375" style="1" customWidth="1"/>
    <col min="12558" max="12558" width="19.88671875" style="1" bestFit="1" customWidth="1"/>
    <col min="12559" max="12560" width="8.88671875" style="1"/>
    <col min="12561" max="12561" width="8.88671875" style="1" customWidth="1"/>
    <col min="12562" max="12562" width="16.5546875" style="1" customWidth="1"/>
    <col min="12563" max="12564" width="19.88671875" style="1" bestFit="1" customWidth="1"/>
    <col min="12565" max="12565" width="16.109375" style="1" customWidth="1"/>
    <col min="12566" max="12567" width="8.109375" style="1" bestFit="1" customWidth="1"/>
    <col min="12568" max="12568" width="7.109375" style="1" bestFit="1" customWidth="1"/>
    <col min="12569" max="12569" width="14" style="1" customWidth="1"/>
    <col min="12570" max="12580" width="8.88671875" style="1"/>
    <col min="12581" max="12583" width="9.109375" style="1" customWidth="1"/>
    <col min="12584" max="12584" width="14.109375" style="1" bestFit="1" customWidth="1"/>
    <col min="12585" max="12591" width="12.44140625" style="1" bestFit="1" customWidth="1"/>
    <col min="12592" max="12592" width="12.44140625" style="1" customWidth="1"/>
    <col min="12593" max="12593" width="12.6640625" style="1" bestFit="1" customWidth="1"/>
    <col min="12594" max="12597" width="9.109375" style="1" customWidth="1"/>
    <col min="12598" max="12600" width="12.6640625" style="1" bestFit="1" customWidth="1"/>
    <col min="12601" max="12804" width="8.88671875" style="1"/>
    <col min="12805" max="12813" width="9.109375" style="1" customWidth="1"/>
    <col min="12814" max="12814" width="19.88671875" style="1" bestFit="1" customWidth="1"/>
    <col min="12815" max="12816" width="8.88671875" style="1"/>
    <col min="12817" max="12817" width="8.88671875" style="1" customWidth="1"/>
    <col min="12818" max="12818" width="16.5546875" style="1" customWidth="1"/>
    <col min="12819" max="12820" width="19.88671875" style="1" bestFit="1" customWidth="1"/>
    <col min="12821" max="12821" width="16.109375" style="1" customWidth="1"/>
    <col min="12822" max="12823" width="8.109375" style="1" bestFit="1" customWidth="1"/>
    <col min="12824" max="12824" width="7.109375" style="1" bestFit="1" customWidth="1"/>
    <col min="12825" max="12825" width="14" style="1" customWidth="1"/>
    <col min="12826" max="12836" width="8.88671875" style="1"/>
    <col min="12837" max="12839" width="9.109375" style="1" customWidth="1"/>
    <col min="12840" max="12840" width="14.109375" style="1" bestFit="1" customWidth="1"/>
    <col min="12841" max="12847" width="12.44140625" style="1" bestFit="1" customWidth="1"/>
    <col min="12848" max="12848" width="12.44140625" style="1" customWidth="1"/>
    <col min="12849" max="12849" width="12.6640625" style="1" bestFit="1" customWidth="1"/>
    <col min="12850" max="12853" width="9.109375" style="1" customWidth="1"/>
    <col min="12854" max="12856" width="12.6640625" style="1" bestFit="1" customWidth="1"/>
    <col min="12857" max="13060" width="8.88671875" style="1"/>
    <col min="13061" max="13069" width="9.109375" style="1" customWidth="1"/>
    <col min="13070" max="13070" width="19.88671875" style="1" bestFit="1" customWidth="1"/>
    <col min="13071" max="13072" width="8.88671875" style="1"/>
    <col min="13073" max="13073" width="8.88671875" style="1" customWidth="1"/>
    <col min="13074" max="13074" width="16.5546875" style="1" customWidth="1"/>
    <col min="13075" max="13076" width="19.88671875" style="1" bestFit="1" customWidth="1"/>
    <col min="13077" max="13077" width="16.109375" style="1" customWidth="1"/>
    <col min="13078" max="13079" width="8.109375" style="1" bestFit="1" customWidth="1"/>
    <col min="13080" max="13080" width="7.109375" style="1" bestFit="1" customWidth="1"/>
    <col min="13081" max="13081" width="14" style="1" customWidth="1"/>
    <col min="13082" max="13092" width="8.88671875" style="1"/>
    <col min="13093" max="13095" width="9.109375" style="1" customWidth="1"/>
    <col min="13096" max="13096" width="14.109375" style="1" bestFit="1" customWidth="1"/>
    <col min="13097" max="13103" width="12.44140625" style="1" bestFit="1" customWidth="1"/>
    <col min="13104" max="13104" width="12.44140625" style="1" customWidth="1"/>
    <col min="13105" max="13105" width="12.6640625" style="1" bestFit="1" customWidth="1"/>
    <col min="13106" max="13109" width="9.109375" style="1" customWidth="1"/>
    <col min="13110" max="13112" width="12.6640625" style="1" bestFit="1" customWidth="1"/>
    <col min="13113" max="13316" width="8.88671875" style="1"/>
    <col min="13317" max="13325" width="9.109375" style="1" customWidth="1"/>
    <col min="13326" max="13326" width="19.88671875" style="1" bestFit="1" customWidth="1"/>
    <col min="13327" max="13328" width="8.88671875" style="1"/>
    <col min="13329" max="13329" width="8.88671875" style="1" customWidth="1"/>
    <col min="13330" max="13330" width="16.5546875" style="1" customWidth="1"/>
    <col min="13331" max="13332" width="19.88671875" style="1" bestFit="1" customWidth="1"/>
    <col min="13333" max="13333" width="16.109375" style="1" customWidth="1"/>
    <col min="13334" max="13335" width="8.109375" style="1" bestFit="1" customWidth="1"/>
    <col min="13336" max="13336" width="7.109375" style="1" bestFit="1" customWidth="1"/>
    <col min="13337" max="13337" width="14" style="1" customWidth="1"/>
    <col min="13338" max="13348" width="8.88671875" style="1"/>
    <col min="13349" max="13351" width="9.109375" style="1" customWidth="1"/>
    <col min="13352" max="13352" width="14.109375" style="1" bestFit="1" customWidth="1"/>
    <col min="13353" max="13359" width="12.44140625" style="1" bestFit="1" customWidth="1"/>
    <col min="13360" max="13360" width="12.44140625" style="1" customWidth="1"/>
    <col min="13361" max="13361" width="12.6640625" style="1" bestFit="1" customWidth="1"/>
    <col min="13362" max="13365" width="9.109375" style="1" customWidth="1"/>
    <col min="13366" max="13368" width="12.6640625" style="1" bestFit="1" customWidth="1"/>
    <col min="13369" max="13572" width="8.88671875" style="1"/>
    <col min="13573" max="13581" width="9.109375" style="1" customWidth="1"/>
    <col min="13582" max="13582" width="19.88671875" style="1" bestFit="1" customWidth="1"/>
    <col min="13583" max="13584" width="8.88671875" style="1"/>
    <col min="13585" max="13585" width="8.88671875" style="1" customWidth="1"/>
    <col min="13586" max="13586" width="16.5546875" style="1" customWidth="1"/>
    <col min="13587" max="13588" width="19.88671875" style="1" bestFit="1" customWidth="1"/>
    <col min="13589" max="13589" width="16.109375" style="1" customWidth="1"/>
    <col min="13590" max="13591" width="8.109375" style="1" bestFit="1" customWidth="1"/>
    <col min="13592" max="13592" width="7.109375" style="1" bestFit="1" customWidth="1"/>
    <col min="13593" max="13593" width="14" style="1" customWidth="1"/>
    <col min="13594" max="13604" width="8.88671875" style="1"/>
    <col min="13605" max="13607" width="9.109375" style="1" customWidth="1"/>
    <col min="13608" max="13608" width="14.109375" style="1" bestFit="1" customWidth="1"/>
    <col min="13609" max="13615" width="12.44140625" style="1" bestFit="1" customWidth="1"/>
    <col min="13616" max="13616" width="12.44140625" style="1" customWidth="1"/>
    <col min="13617" max="13617" width="12.6640625" style="1" bestFit="1" customWidth="1"/>
    <col min="13618" max="13621" width="9.109375" style="1" customWidth="1"/>
    <col min="13622" max="13624" width="12.6640625" style="1" bestFit="1" customWidth="1"/>
    <col min="13625" max="13828" width="8.88671875" style="1"/>
    <col min="13829" max="13837" width="9.109375" style="1" customWidth="1"/>
    <col min="13838" max="13838" width="19.88671875" style="1" bestFit="1" customWidth="1"/>
    <col min="13839" max="13840" width="8.88671875" style="1"/>
    <col min="13841" max="13841" width="8.88671875" style="1" customWidth="1"/>
    <col min="13842" max="13842" width="16.5546875" style="1" customWidth="1"/>
    <col min="13843" max="13844" width="19.88671875" style="1" bestFit="1" customWidth="1"/>
    <col min="13845" max="13845" width="16.109375" style="1" customWidth="1"/>
    <col min="13846" max="13847" width="8.109375" style="1" bestFit="1" customWidth="1"/>
    <col min="13848" max="13848" width="7.109375" style="1" bestFit="1" customWidth="1"/>
    <col min="13849" max="13849" width="14" style="1" customWidth="1"/>
    <col min="13850" max="13860" width="8.88671875" style="1"/>
    <col min="13861" max="13863" width="9.109375" style="1" customWidth="1"/>
    <col min="13864" max="13864" width="14.109375" style="1" bestFit="1" customWidth="1"/>
    <col min="13865" max="13871" width="12.44140625" style="1" bestFit="1" customWidth="1"/>
    <col min="13872" max="13872" width="12.44140625" style="1" customWidth="1"/>
    <col min="13873" max="13873" width="12.6640625" style="1" bestFit="1" customWidth="1"/>
    <col min="13874" max="13877" width="9.109375" style="1" customWidth="1"/>
    <col min="13878" max="13880" width="12.6640625" style="1" bestFit="1" customWidth="1"/>
    <col min="13881" max="14084" width="8.88671875" style="1"/>
    <col min="14085" max="14093" width="9.109375" style="1" customWidth="1"/>
    <col min="14094" max="14094" width="19.88671875" style="1" bestFit="1" customWidth="1"/>
    <col min="14095" max="14096" width="8.88671875" style="1"/>
    <col min="14097" max="14097" width="8.88671875" style="1" customWidth="1"/>
    <col min="14098" max="14098" width="16.5546875" style="1" customWidth="1"/>
    <col min="14099" max="14100" width="19.88671875" style="1" bestFit="1" customWidth="1"/>
    <col min="14101" max="14101" width="16.109375" style="1" customWidth="1"/>
    <col min="14102" max="14103" width="8.109375" style="1" bestFit="1" customWidth="1"/>
    <col min="14104" max="14104" width="7.109375" style="1" bestFit="1" customWidth="1"/>
    <col min="14105" max="14105" width="14" style="1" customWidth="1"/>
    <col min="14106" max="14116" width="8.88671875" style="1"/>
    <col min="14117" max="14119" width="9.109375" style="1" customWidth="1"/>
    <col min="14120" max="14120" width="14.109375" style="1" bestFit="1" customWidth="1"/>
    <col min="14121" max="14127" width="12.44140625" style="1" bestFit="1" customWidth="1"/>
    <col min="14128" max="14128" width="12.44140625" style="1" customWidth="1"/>
    <col min="14129" max="14129" width="12.6640625" style="1" bestFit="1" customWidth="1"/>
    <col min="14130" max="14133" width="9.109375" style="1" customWidth="1"/>
    <col min="14134" max="14136" width="12.6640625" style="1" bestFit="1" customWidth="1"/>
    <col min="14137" max="14340" width="8.88671875" style="1"/>
    <col min="14341" max="14349" width="9.109375" style="1" customWidth="1"/>
    <col min="14350" max="14350" width="19.88671875" style="1" bestFit="1" customWidth="1"/>
    <col min="14351" max="14352" width="8.88671875" style="1"/>
    <col min="14353" max="14353" width="8.88671875" style="1" customWidth="1"/>
    <col min="14354" max="14354" width="16.5546875" style="1" customWidth="1"/>
    <col min="14355" max="14356" width="19.88671875" style="1" bestFit="1" customWidth="1"/>
    <col min="14357" max="14357" width="16.109375" style="1" customWidth="1"/>
    <col min="14358" max="14359" width="8.109375" style="1" bestFit="1" customWidth="1"/>
    <col min="14360" max="14360" width="7.109375" style="1" bestFit="1" customWidth="1"/>
    <col min="14361" max="14361" width="14" style="1" customWidth="1"/>
    <col min="14362" max="14372" width="8.88671875" style="1"/>
    <col min="14373" max="14375" width="9.109375" style="1" customWidth="1"/>
    <col min="14376" max="14376" width="14.109375" style="1" bestFit="1" customWidth="1"/>
    <col min="14377" max="14383" width="12.44140625" style="1" bestFit="1" customWidth="1"/>
    <col min="14384" max="14384" width="12.44140625" style="1" customWidth="1"/>
    <col min="14385" max="14385" width="12.6640625" style="1" bestFit="1" customWidth="1"/>
    <col min="14386" max="14389" width="9.109375" style="1" customWidth="1"/>
    <col min="14390" max="14392" width="12.6640625" style="1" bestFit="1" customWidth="1"/>
    <col min="14393" max="14596" width="8.88671875" style="1"/>
    <col min="14597" max="14605" width="9.109375" style="1" customWidth="1"/>
    <col min="14606" max="14606" width="19.88671875" style="1" bestFit="1" customWidth="1"/>
    <col min="14607" max="14608" width="8.88671875" style="1"/>
    <col min="14609" max="14609" width="8.88671875" style="1" customWidth="1"/>
    <col min="14610" max="14610" width="16.5546875" style="1" customWidth="1"/>
    <col min="14611" max="14612" width="19.88671875" style="1" bestFit="1" customWidth="1"/>
    <col min="14613" max="14613" width="16.109375" style="1" customWidth="1"/>
    <col min="14614" max="14615" width="8.109375" style="1" bestFit="1" customWidth="1"/>
    <col min="14616" max="14616" width="7.109375" style="1" bestFit="1" customWidth="1"/>
    <col min="14617" max="14617" width="14" style="1" customWidth="1"/>
    <col min="14618" max="14628" width="8.88671875" style="1"/>
    <col min="14629" max="14631" width="9.109375" style="1" customWidth="1"/>
    <col min="14632" max="14632" width="14.109375" style="1" bestFit="1" customWidth="1"/>
    <col min="14633" max="14639" width="12.44140625" style="1" bestFit="1" customWidth="1"/>
    <col min="14640" max="14640" width="12.44140625" style="1" customWidth="1"/>
    <col min="14641" max="14641" width="12.6640625" style="1" bestFit="1" customWidth="1"/>
    <col min="14642" max="14645" width="9.109375" style="1" customWidth="1"/>
    <col min="14646" max="14648" width="12.6640625" style="1" bestFit="1" customWidth="1"/>
    <col min="14649" max="14852" width="8.88671875" style="1"/>
    <col min="14853" max="14861" width="9.109375" style="1" customWidth="1"/>
    <col min="14862" max="14862" width="19.88671875" style="1" bestFit="1" customWidth="1"/>
    <col min="14863" max="14864" width="8.88671875" style="1"/>
    <col min="14865" max="14865" width="8.88671875" style="1" customWidth="1"/>
    <col min="14866" max="14866" width="16.5546875" style="1" customWidth="1"/>
    <col min="14867" max="14868" width="19.88671875" style="1" bestFit="1" customWidth="1"/>
    <col min="14869" max="14869" width="16.109375" style="1" customWidth="1"/>
    <col min="14870" max="14871" width="8.109375" style="1" bestFit="1" customWidth="1"/>
    <col min="14872" max="14872" width="7.109375" style="1" bestFit="1" customWidth="1"/>
    <col min="14873" max="14873" width="14" style="1" customWidth="1"/>
    <col min="14874" max="14884" width="8.88671875" style="1"/>
    <col min="14885" max="14887" width="9.109375" style="1" customWidth="1"/>
    <col min="14888" max="14888" width="14.109375" style="1" bestFit="1" customWidth="1"/>
    <col min="14889" max="14895" width="12.44140625" style="1" bestFit="1" customWidth="1"/>
    <col min="14896" max="14896" width="12.44140625" style="1" customWidth="1"/>
    <col min="14897" max="14897" width="12.6640625" style="1" bestFit="1" customWidth="1"/>
    <col min="14898" max="14901" width="9.109375" style="1" customWidth="1"/>
    <col min="14902" max="14904" width="12.6640625" style="1" bestFit="1" customWidth="1"/>
    <col min="14905" max="15108" width="8.88671875" style="1"/>
    <col min="15109" max="15117" width="9.109375" style="1" customWidth="1"/>
    <col min="15118" max="15118" width="19.88671875" style="1" bestFit="1" customWidth="1"/>
    <col min="15119" max="15120" width="8.88671875" style="1"/>
    <col min="15121" max="15121" width="8.88671875" style="1" customWidth="1"/>
    <col min="15122" max="15122" width="16.5546875" style="1" customWidth="1"/>
    <col min="15123" max="15124" width="19.88671875" style="1" bestFit="1" customWidth="1"/>
    <col min="15125" max="15125" width="16.109375" style="1" customWidth="1"/>
    <col min="15126" max="15127" width="8.109375" style="1" bestFit="1" customWidth="1"/>
    <col min="15128" max="15128" width="7.109375" style="1" bestFit="1" customWidth="1"/>
    <col min="15129" max="15129" width="14" style="1" customWidth="1"/>
    <col min="15130" max="15140" width="8.88671875" style="1"/>
    <col min="15141" max="15143" width="9.109375" style="1" customWidth="1"/>
    <col min="15144" max="15144" width="14.109375" style="1" bestFit="1" customWidth="1"/>
    <col min="15145" max="15151" width="12.44140625" style="1" bestFit="1" customWidth="1"/>
    <col min="15152" max="15152" width="12.44140625" style="1" customWidth="1"/>
    <col min="15153" max="15153" width="12.6640625" style="1" bestFit="1" customWidth="1"/>
    <col min="15154" max="15157" width="9.109375" style="1" customWidth="1"/>
    <col min="15158" max="15160" width="12.6640625" style="1" bestFit="1" customWidth="1"/>
    <col min="15161" max="15364" width="8.88671875" style="1"/>
    <col min="15365" max="15373" width="9.109375" style="1" customWidth="1"/>
    <col min="15374" max="15374" width="19.88671875" style="1" bestFit="1" customWidth="1"/>
    <col min="15375" max="15376" width="8.88671875" style="1"/>
    <col min="15377" max="15377" width="8.88671875" style="1" customWidth="1"/>
    <col min="15378" max="15378" width="16.5546875" style="1" customWidth="1"/>
    <col min="15379" max="15380" width="19.88671875" style="1" bestFit="1" customWidth="1"/>
    <col min="15381" max="15381" width="16.109375" style="1" customWidth="1"/>
    <col min="15382" max="15383" width="8.109375" style="1" bestFit="1" customWidth="1"/>
    <col min="15384" max="15384" width="7.109375" style="1" bestFit="1" customWidth="1"/>
    <col min="15385" max="15385" width="14" style="1" customWidth="1"/>
    <col min="15386" max="15396" width="8.88671875" style="1"/>
    <col min="15397" max="15399" width="9.109375" style="1" customWidth="1"/>
    <col min="15400" max="15400" width="14.109375" style="1" bestFit="1" customWidth="1"/>
    <col min="15401" max="15407" width="12.44140625" style="1" bestFit="1" customWidth="1"/>
    <col min="15408" max="15408" width="12.44140625" style="1" customWidth="1"/>
    <col min="15409" max="15409" width="12.6640625" style="1" bestFit="1" customWidth="1"/>
    <col min="15410" max="15413" width="9.109375" style="1" customWidth="1"/>
    <col min="15414" max="15416" width="12.6640625" style="1" bestFit="1" customWidth="1"/>
    <col min="15417" max="15620" width="8.88671875" style="1"/>
    <col min="15621" max="15629" width="9.109375" style="1" customWidth="1"/>
    <col min="15630" max="15630" width="19.88671875" style="1" bestFit="1" customWidth="1"/>
    <col min="15631" max="15632" width="8.88671875" style="1"/>
    <col min="15633" max="15633" width="8.88671875" style="1" customWidth="1"/>
    <col min="15634" max="15634" width="16.5546875" style="1" customWidth="1"/>
    <col min="15635" max="15636" width="19.88671875" style="1" bestFit="1" customWidth="1"/>
    <col min="15637" max="15637" width="16.109375" style="1" customWidth="1"/>
    <col min="15638" max="15639" width="8.109375" style="1" bestFit="1" customWidth="1"/>
    <col min="15640" max="15640" width="7.109375" style="1" bestFit="1" customWidth="1"/>
    <col min="15641" max="15641" width="14" style="1" customWidth="1"/>
    <col min="15642" max="15652" width="8.88671875" style="1"/>
    <col min="15653" max="15655" width="9.109375" style="1" customWidth="1"/>
    <col min="15656" max="15656" width="14.109375" style="1" bestFit="1" customWidth="1"/>
    <col min="15657" max="15663" width="12.44140625" style="1" bestFit="1" customWidth="1"/>
    <col min="15664" max="15664" width="12.44140625" style="1" customWidth="1"/>
    <col min="15665" max="15665" width="12.6640625" style="1" bestFit="1" customWidth="1"/>
    <col min="15666" max="15669" width="9.109375" style="1" customWidth="1"/>
    <col min="15670" max="15672" width="12.6640625" style="1" bestFit="1" customWidth="1"/>
    <col min="15673" max="15876" width="8.88671875" style="1"/>
    <col min="15877" max="15885" width="9.109375" style="1" customWidth="1"/>
    <col min="15886" max="15886" width="19.88671875" style="1" bestFit="1" customWidth="1"/>
    <col min="15887" max="15888" width="8.88671875" style="1"/>
    <col min="15889" max="15889" width="8.88671875" style="1" customWidth="1"/>
    <col min="15890" max="15890" width="16.5546875" style="1" customWidth="1"/>
    <col min="15891" max="15892" width="19.88671875" style="1" bestFit="1" customWidth="1"/>
    <col min="15893" max="15893" width="16.109375" style="1" customWidth="1"/>
    <col min="15894" max="15895" width="8.109375" style="1" bestFit="1" customWidth="1"/>
    <col min="15896" max="15896" width="7.109375" style="1" bestFit="1" customWidth="1"/>
    <col min="15897" max="15897" width="14" style="1" customWidth="1"/>
    <col min="15898" max="15908" width="8.88671875" style="1"/>
    <col min="15909" max="15911" width="9.109375" style="1" customWidth="1"/>
    <col min="15912" max="15912" width="14.109375" style="1" bestFit="1" customWidth="1"/>
    <col min="15913" max="15919" width="12.44140625" style="1" bestFit="1" customWidth="1"/>
    <col min="15920" max="15920" width="12.44140625" style="1" customWidth="1"/>
    <col min="15921" max="15921" width="12.6640625" style="1" bestFit="1" customWidth="1"/>
    <col min="15922" max="15925" width="9.109375" style="1" customWidth="1"/>
    <col min="15926" max="15928" width="12.6640625" style="1" bestFit="1" customWidth="1"/>
    <col min="15929" max="16132" width="8.88671875" style="1"/>
    <col min="16133" max="16141" width="9.109375" style="1" customWidth="1"/>
    <col min="16142" max="16142" width="19.88671875" style="1" bestFit="1" customWidth="1"/>
    <col min="16143" max="16144" width="8.88671875" style="1"/>
    <col min="16145" max="16145" width="8.88671875" style="1" customWidth="1"/>
    <col min="16146" max="16146" width="16.5546875" style="1" customWidth="1"/>
    <col min="16147" max="16148" width="19.88671875" style="1" bestFit="1" customWidth="1"/>
    <col min="16149" max="16149" width="16.109375" style="1" customWidth="1"/>
    <col min="16150" max="16151" width="8.109375" style="1" bestFit="1" customWidth="1"/>
    <col min="16152" max="16152" width="7.109375" style="1" bestFit="1" customWidth="1"/>
    <col min="16153" max="16153" width="14" style="1" customWidth="1"/>
    <col min="16154" max="16164" width="8.88671875" style="1"/>
    <col min="16165" max="16167" width="9.109375" style="1" customWidth="1"/>
    <col min="16168" max="16168" width="14.109375" style="1" bestFit="1" customWidth="1"/>
    <col min="16169" max="16175" width="12.44140625" style="1" bestFit="1" customWidth="1"/>
    <col min="16176" max="16176" width="12.44140625" style="1" customWidth="1"/>
    <col min="16177" max="16177" width="12.6640625" style="1" bestFit="1" customWidth="1"/>
    <col min="16178" max="16181" width="9.109375" style="1" customWidth="1"/>
    <col min="16182" max="16184" width="12.6640625" style="1" bestFit="1" customWidth="1"/>
    <col min="16185" max="16384" width="8.88671875" style="1"/>
  </cols>
  <sheetData>
    <row r="1" spans="1:56" ht="15" thickBot="1">
      <c r="A1" s="1" t="s">
        <v>7</v>
      </c>
      <c r="B1" s="1">
        <v>1</v>
      </c>
      <c r="D1" s="5"/>
      <c r="E1" s="6" t="s">
        <v>8</v>
      </c>
      <c r="F1" s="6" t="s">
        <v>0</v>
      </c>
      <c r="G1" s="6" t="s">
        <v>1</v>
      </c>
      <c r="H1" s="6" t="s">
        <v>2</v>
      </c>
      <c r="I1" s="6" t="s">
        <v>3</v>
      </c>
      <c r="J1" s="6" t="s">
        <v>4</v>
      </c>
      <c r="K1" s="6" t="s">
        <v>5</v>
      </c>
      <c r="L1" s="6" t="s">
        <v>6</v>
      </c>
      <c r="N1" s="1" t="s">
        <v>9</v>
      </c>
      <c r="P1" s="7">
        <v>7</v>
      </c>
      <c r="R1" s="1" t="s">
        <v>9</v>
      </c>
      <c r="S1" s="1" t="s">
        <v>9</v>
      </c>
      <c r="T1" s="1" t="s">
        <v>9</v>
      </c>
      <c r="X1" s="1" t="s">
        <v>10</v>
      </c>
      <c r="Y1" s="8">
        <v>1</v>
      </c>
      <c r="AJ1" s="1" t="s">
        <v>9</v>
      </c>
      <c r="AM1"/>
      <c r="AN1"/>
      <c r="AO1"/>
      <c r="AP1"/>
      <c r="AQ1"/>
      <c r="AR1"/>
      <c r="AS1"/>
      <c r="AT1"/>
      <c r="AU1"/>
    </row>
    <row r="2" spans="1:56" ht="15" thickBot="1">
      <c r="A2" s="1" t="s">
        <v>11</v>
      </c>
      <c r="B2" s="1">
        <v>1</v>
      </c>
      <c r="C2" s="1" t="s">
        <v>12</v>
      </c>
      <c r="E2" s="10"/>
      <c r="F2" s="10"/>
      <c r="G2" s="10"/>
      <c r="H2" s="10"/>
      <c r="I2" s="10"/>
      <c r="J2" s="10"/>
      <c r="K2" s="10"/>
      <c r="L2" s="10"/>
      <c r="M2" s="10"/>
      <c r="N2" s="11"/>
      <c r="P2" s="5"/>
      <c r="AA2" s="12" t="s">
        <v>8</v>
      </c>
      <c r="AB2" s="13" t="s">
        <v>0</v>
      </c>
      <c r="AC2" s="13" t="s">
        <v>1</v>
      </c>
      <c r="AD2" s="13" t="s">
        <v>2</v>
      </c>
      <c r="AE2" s="13" t="s">
        <v>3</v>
      </c>
      <c r="AF2" s="13" t="s">
        <v>4</v>
      </c>
      <c r="AG2" s="13" t="s">
        <v>5</v>
      </c>
      <c r="AH2" s="13" t="s">
        <v>6</v>
      </c>
      <c r="AI2" s="14"/>
      <c r="AJ2" s="11" t="s">
        <v>13</v>
      </c>
      <c r="AK2" s="5"/>
      <c r="AM2"/>
      <c r="AN2"/>
      <c r="AO2"/>
      <c r="AP2"/>
      <c r="AQ2"/>
      <c r="AR2"/>
      <c r="AS2"/>
      <c r="AT2"/>
      <c r="AU2"/>
    </row>
    <row r="3" spans="1:56" ht="15" thickBot="1">
      <c r="A3" s="1" t="s">
        <v>14</v>
      </c>
      <c r="B3" s="1">
        <v>1</v>
      </c>
      <c r="C3" s="15" t="s">
        <v>15</v>
      </c>
      <c r="D3" s="16" t="s">
        <v>16</v>
      </c>
      <c r="E3" s="17">
        <v>0</v>
      </c>
      <c r="F3" s="17">
        <v>1</v>
      </c>
      <c r="G3" s="17">
        <v>2</v>
      </c>
      <c r="H3" s="17">
        <v>3</v>
      </c>
      <c r="I3" s="17">
        <v>4</v>
      </c>
      <c r="J3" s="17">
        <v>5</v>
      </c>
      <c r="K3" s="17">
        <v>6</v>
      </c>
      <c r="L3" s="17">
        <v>7</v>
      </c>
      <c r="M3" s="17"/>
      <c r="N3" s="18">
        <f ca="1">AJ3</f>
        <v>7</v>
      </c>
      <c r="P3" s="19" t="s">
        <v>17</v>
      </c>
      <c r="Q3" s="20" t="s">
        <v>18</v>
      </c>
      <c r="R3" s="21" t="s">
        <v>19</v>
      </c>
      <c r="S3" s="20" t="s">
        <v>20</v>
      </c>
      <c r="T3" s="21" t="s">
        <v>21</v>
      </c>
      <c r="U3" s="22" t="s">
        <v>22</v>
      </c>
      <c r="V3" s="5" t="s">
        <v>23</v>
      </c>
      <c r="W3" s="5" t="s">
        <v>24</v>
      </c>
      <c r="X3" s="5" t="s">
        <v>25</v>
      </c>
      <c r="Y3" s="5" t="s">
        <v>26</v>
      </c>
      <c r="Z3" s="23" t="s">
        <v>27</v>
      </c>
      <c r="AA3" s="16">
        <v>0</v>
      </c>
      <c r="AB3" s="24">
        <f t="shared" ref="AB3:AH3" si="0">AA3+1</f>
        <v>1</v>
      </c>
      <c r="AC3" s="24">
        <f t="shared" si="0"/>
        <v>2</v>
      </c>
      <c r="AD3" s="24">
        <f t="shared" si="0"/>
        <v>3</v>
      </c>
      <c r="AE3" s="24">
        <f t="shared" si="0"/>
        <v>4</v>
      </c>
      <c r="AF3" s="24">
        <f t="shared" si="0"/>
        <v>5</v>
      </c>
      <c r="AG3" s="24">
        <f t="shared" si="0"/>
        <v>6</v>
      </c>
      <c r="AH3" s="24">
        <f t="shared" si="0"/>
        <v>7</v>
      </c>
      <c r="AI3" s="24"/>
      <c r="AJ3" s="21">
        <f ca="1">OFFSET(AK3,0,-3)</f>
        <v>7</v>
      </c>
      <c r="AK3" s="5"/>
      <c r="AM3"/>
      <c r="AN3"/>
      <c r="AO3"/>
      <c r="AP3"/>
      <c r="AQ3"/>
      <c r="AR3"/>
      <c r="AS3"/>
      <c r="AT3"/>
      <c r="AU3"/>
      <c r="BB3" s="9" t="s">
        <v>28</v>
      </c>
      <c r="BC3" s="9" t="s">
        <v>29</v>
      </c>
    </row>
    <row r="4" spans="1:56" ht="14.4">
      <c r="A4" s="1" t="s">
        <v>30</v>
      </c>
      <c r="B4" s="1">
        <v>1</v>
      </c>
      <c r="C4" s="7" t="s">
        <v>31</v>
      </c>
      <c r="D4" s="25" t="str">
        <f ca="1">OFFSET($F4,0,$D$67)</f>
        <v>1 CONN</v>
      </c>
      <c r="E4" s="26" t="e">
        <v>#REF!</v>
      </c>
      <c r="F4" s="26" t="s">
        <v>7</v>
      </c>
      <c r="G4" s="26" t="s">
        <v>7</v>
      </c>
      <c r="H4" s="26" t="s">
        <v>7</v>
      </c>
      <c r="I4" s="26" t="s">
        <v>7</v>
      </c>
      <c r="J4" s="26" t="s">
        <v>7</v>
      </c>
      <c r="K4" s="26" t="s">
        <v>7</v>
      </c>
      <c r="L4" s="26" t="s">
        <v>7</v>
      </c>
      <c r="M4" s="27"/>
      <c r="N4" s="20" t="str">
        <f t="shared" ref="N4:N66" ca="1" si="1">INDIRECT(AW4)</f>
        <v>1 CONN</v>
      </c>
      <c r="P4" s="19">
        <f ca="1">IF($Y$1=3,X4*V4,IF($Y$1=2,X4+V4,IF($Y$1=4,X4,$Y4-($Y4*COUNTIF($F4:$M4,$R4)/$P$1))))</f>
        <v>0</v>
      </c>
      <c r="Q4" s="20">
        <f ca="1">IF($Y$1=3,X4*W4,IF($Y$1=2,X4+W4,IF($Y$1=4,X4,$Y4-($Y4*COUNTIF($F4:$M4,$S4)/$P$1))))</f>
        <v>7</v>
      </c>
      <c r="R4" s="28" t="str">
        <f t="shared" ref="R4:S35" ca="1" si="2">INDIRECT(BB4)</f>
        <v>1 CONN</v>
      </c>
      <c r="S4" s="29" t="str">
        <f t="shared" ca="1" si="2"/>
        <v>16 UVM</v>
      </c>
      <c r="T4" s="30" t="str">
        <f ca="1">IF(INDIRECT(BD4)=0,"",INDIRECT(BD4))</f>
        <v>1 CONN</v>
      </c>
      <c r="U4" s="11" t="str">
        <f t="shared" ref="U4:U66" ca="1" si="3">IF(S4=0,1,IF(R4=0,1,IF(T4=0,1,IF(T4="","",IF(R4=T4,S4,R4)))))</f>
        <v>16 UVM</v>
      </c>
      <c r="V4" s="29">
        <f t="shared" ref="V4:W35" ca="1" si="4">VLOOKUP(R4,$A$1:$B$64,2)</f>
        <v>1</v>
      </c>
      <c r="W4" s="20">
        <f t="shared" ca="1" si="4"/>
        <v>1</v>
      </c>
      <c r="X4" s="11">
        <v>1</v>
      </c>
      <c r="Y4" s="1">
        <v>7</v>
      </c>
      <c r="Z4" s="31" t="s">
        <v>32</v>
      </c>
      <c r="AA4" s="28" t="e">
        <f t="shared" ref="AA4:AA35" ca="1" si="5">IF(E4=$T4,(IF(E4=$R4,$P4,$Q4)),0)</f>
        <v>#REF!</v>
      </c>
      <c r="AB4" s="28">
        <f t="shared" ref="AB4:AB35" ca="1" si="6">IF(F4=$T4,(IF(F4=$R4,$P4,$Q4)),0)</f>
        <v>0</v>
      </c>
      <c r="AC4" s="28">
        <f t="shared" ref="AC4:AC35" ca="1" si="7">IF(G4=$T4,(IF(G4=$R4,$P4,$Q4)),0)</f>
        <v>0</v>
      </c>
      <c r="AD4" s="28">
        <f t="shared" ref="AD4:AD35" ca="1" si="8">IF(H4=$T4,(IF(H4=$R4,$P4,$Q4)),0)</f>
        <v>0</v>
      </c>
      <c r="AE4" s="28">
        <f t="shared" ref="AE4:AE35" ca="1" si="9">IF(I4=$T4,(IF(I4=$R4,$P4,$Q4)),0)</f>
        <v>0</v>
      </c>
      <c r="AF4" s="28">
        <f t="shared" ref="AF4:AF35" ca="1" si="10">IF(J4=$T4,(IF(J4=$R4,$P4,$Q4)),0)</f>
        <v>0</v>
      </c>
      <c r="AG4" s="28">
        <f t="shared" ref="AG4:AG35" ca="1" si="11">IF(K4=$T4,(IF(K4=$R4,$P4,$Q4)),0)</f>
        <v>0</v>
      </c>
      <c r="AH4" s="28">
        <f t="shared" ref="AH4:AH35" ca="1" si="12">IF(L4=$T4,(IF(L4=$R4,$P4,$Q4)),0)</f>
        <v>0</v>
      </c>
      <c r="AI4" s="28"/>
      <c r="AJ4" s="7">
        <f t="shared" ref="AJ4:AJ66" ca="1" si="13">IF(N4=$T4,(IF(N4=$R4,$P4,$Q4)),0)</f>
        <v>0</v>
      </c>
      <c r="AK4" s="5"/>
      <c r="AL4" s="9" t="s">
        <v>33</v>
      </c>
      <c r="AM4"/>
      <c r="AN4"/>
      <c r="AO4"/>
      <c r="AP4"/>
      <c r="AQ4"/>
      <c r="AR4"/>
      <c r="AS4"/>
      <c r="AT4"/>
      <c r="AU4"/>
      <c r="AW4" s="9" t="str">
        <f t="shared" ref="AW4:AW66" si="14">CONCATENATE(AJ$1,"!",$AL4)</f>
        <v>Master!E4</v>
      </c>
      <c r="AY4" s="9" t="s">
        <v>34</v>
      </c>
      <c r="AZ4" s="9" t="s">
        <v>35</v>
      </c>
      <c r="BB4" s="9" t="str">
        <f t="shared" ref="BB4:BB66" si="15">CONCATENATE(R$1,"!",$AY4)</f>
        <v>Master!B2</v>
      </c>
      <c r="BC4" s="9" t="str">
        <f t="shared" ref="BC4:BC66" si="16">CONCATENATE(S$1,"!",$AZ4)</f>
        <v>Master!B6</v>
      </c>
      <c r="BD4" s="9" t="str">
        <f t="shared" ref="BD4:BD66" si="17">CONCATENATE(T$1,"!",$AL4)</f>
        <v>Master!E4</v>
      </c>
    </row>
    <row r="5" spans="1:56" ht="14.4">
      <c r="A5" s="1" t="s">
        <v>36</v>
      </c>
      <c r="B5" s="1">
        <v>10</v>
      </c>
      <c r="C5" s="32" t="s">
        <v>37</v>
      </c>
      <c r="D5" s="33" t="str">
        <f t="shared" ref="D5:D66" ca="1" si="18">OFFSET($F5,0,$D$67)</f>
        <v>8 FLA</v>
      </c>
      <c r="E5" s="34" t="e">
        <v>#REF!</v>
      </c>
      <c r="F5" s="34" t="s">
        <v>155</v>
      </c>
      <c r="G5" s="34" t="s">
        <v>155</v>
      </c>
      <c r="H5" s="34" t="s">
        <v>185</v>
      </c>
      <c r="I5" s="34" t="s">
        <v>155</v>
      </c>
      <c r="J5" s="34" t="s">
        <v>155</v>
      </c>
      <c r="K5" s="34" t="s">
        <v>155</v>
      </c>
      <c r="L5" s="34" t="s">
        <v>185</v>
      </c>
      <c r="M5" s="35"/>
      <c r="N5" s="36" t="str">
        <f t="shared" ca="1" si="1"/>
        <v>8 FLA</v>
      </c>
      <c r="P5" s="37">
        <f t="shared" ref="P5:P66" ca="1" si="19">IF($Y$1=3,X5*V5,IF($Y$1=2,X5+V5,IF($Y$1=4,X5,$Y5-($Y5*COUNTIF($F5:$M5,$R5)/$P$1))))</f>
        <v>2</v>
      </c>
      <c r="Q5" s="36">
        <f t="shared" ref="Q5:Q66" ca="1" si="20">IF($Y$1=3,X5*W5,IF($Y$1=2,X5+W5,IF($Y$1=4,X5,$Y5-($Y5*COUNTIF($F5:$M5,$S5)/$P$1))))</f>
        <v>5</v>
      </c>
      <c r="R5" s="11" t="str">
        <f t="shared" ca="1" si="2"/>
        <v>8 FLA</v>
      </c>
      <c r="S5" s="38" t="str">
        <f t="shared" ca="1" si="2"/>
        <v>9 TEM</v>
      </c>
      <c r="T5" s="39" t="str">
        <f t="shared" ref="T5:T66" ca="1" si="21">IF(INDIRECT(BD5)=0,"",INDIRECT(BD5))</f>
        <v>8 FLA</v>
      </c>
      <c r="U5" s="11" t="str">
        <f t="shared" ca="1" si="3"/>
        <v>9 TEM</v>
      </c>
      <c r="V5" s="38">
        <f t="shared" ca="1" si="4"/>
        <v>16</v>
      </c>
      <c r="W5" s="36">
        <f t="shared" ca="1" si="4"/>
        <v>9</v>
      </c>
      <c r="X5" s="11">
        <v>1</v>
      </c>
      <c r="Y5" s="1">
        <v>7</v>
      </c>
      <c r="Z5" s="40"/>
      <c r="AA5" s="11" t="e">
        <f t="shared" ca="1" si="5"/>
        <v>#REF!</v>
      </c>
      <c r="AB5" s="11">
        <f t="shared" ca="1" si="6"/>
        <v>2</v>
      </c>
      <c r="AC5" s="11">
        <f t="shared" ca="1" si="7"/>
        <v>2</v>
      </c>
      <c r="AD5" s="11">
        <f t="shared" ca="1" si="8"/>
        <v>0</v>
      </c>
      <c r="AE5" s="11">
        <f t="shared" ca="1" si="9"/>
        <v>2</v>
      </c>
      <c r="AF5" s="11">
        <f t="shared" ca="1" si="10"/>
        <v>2</v>
      </c>
      <c r="AG5" s="11">
        <f t="shared" ca="1" si="11"/>
        <v>2</v>
      </c>
      <c r="AH5" s="11">
        <f t="shared" ca="1" si="12"/>
        <v>0</v>
      </c>
      <c r="AI5" s="11"/>
      <c r="AJ5" s="32">
        <f t="shared" ca="1" si="13"/>
        <v>2</v>
      </c>
      <c r="AK5" s="5"/>
      <c r="AL5" s="9" t="s">
        <v>38</v>
      </c>
      <c r="AM5"/>
      <c r="AN5"/>
      <c r="AO5"/>
      <c r="AP5"/>
      <c r="AQ5"/>
      <c r="AR5"/>
      <c r="AS5"/>
      <c r="AT5"/>
      <c r="AU5"/>
      <c r="AW5" s="9" t="str">
        <f t="shared" si="14"/>
        <v>Master!E12</v>
      </c>
      <c r="AY5" s="9" t="s">
        <v>39</v>
      </c>
      <c r="AZ5" s="9" t="s">
        <v>40</v>
      </c>
      <c r="BB5" s="9" t="str">
        <f t="shared" si="15"/>
        <v>Master!B10</v>
      </c>
      <c r="BC5" s="9" t="str">
        <f t="shared" si="16"/>
        <v>Master!B14</v>
      </c>
      <c r="BD5" s="9" t="str">
        <f t="shared" si="17"/>
        <v>Master!E12</v>
      </c>
    </row>
    <row r="6" spans="1:56" ht="14.4">
      <c r="A6" s="1" t="s">
        <v>41</v>
      </c>
      <c r="B6" s="1">
        <v>10</v>
      </c>
      <c r="C6" s="32" t="s">
        <v>42</v>
      </c>
      <c r="D6" s="33" t="str">
        <f t="shared" ca="1" si="18"/>
        <v>4 CAL</v>
      </c>
      <c r="E6" s="34" t="e">
        <v>#REF!</v>
      </c>
      <c r="F6" s="34" t="s">
        <v>75</v>
      </c>
      <c r="G6" s="34" t="s">
        <v>75</v>
      </c>
      <c r="H6" s="34" t="s">
        <v>75</v>
      </c>
      <c r="I6" s="34" t="s">
        <v>75</v>
      </c>
      <c r="J6" s="34" t="s">
        <v>75</v>
      </c>
      <c r="K6" s="34" t="s">
        <v>75</v>
      </c>
      <c r="L6" s="34" t="s">
        <v>75</v>
      </c>
      <c r="M6" s="35"/>
      <c r="N6" s="36" t="str">
        <f t="shared" ca="1" si="1"/>
        <v>4 CAL</v>
      </c>
      <c r="P6" s="37">
        <f t="shared" ca="1" si="19"/>
        <v>0</v>
      </c>
      <c r="Q6" s="36">
        <f t="shared" ca="1" si="20"/>
        <v>7</v>
      </c>
      <c r="R6" s="11" t="str">
        <f t="shared" ca="1" si="2"/>
        <v>4 CAL</v>
      </c>
      <c r="S6" s="38" t="str">
        <f t="shared" ca="1" si="2"/>
        <v>13 FRES</v>
      </c>
      <c r="T6" s="39" t="str">
        <f t="shared" ca="1" si="21"/>
        <v>4 CAL</v>
      </c>
      <c r="U6" s="11" t="str">
        <f t="shared" ca="1" si="3"/>
        <v>13 FRES</v>
      </c>
      <c r="V6" s="38">
        <f t="shared" ca="1" si="4"/>
        <v>12</v>
      </c>
      <c r="W6" s="36">
        <f t="shared" ca="1" si="4"/>
        <v>1</v>
      </c>
      <c r="X6" s="11">
        <v>1</v>
      </c>
      <c r="Y6" s="1">
        <v>7</v>
      </c>
      <c r="Z6" s="40"/>
      <c r="AA6" s="11" t="e">
        <f t="shared" ca="1" si="5"/>
        <v>#REF!</v>
      </c>
      <c r="AB6" s="11">
        <f t="shared" ca="1" si="6"/>
        <v>0</v>
      </c>
      <c r="AC6" s="11">
        <f t="shared" ca="1" si="7"/>
        <v>0</v>
      </c>
      <c r="AD6" s="11">
        <f t="shared" ca="1" si="8"/>
        <v>0</v>
      </c>
      <c r="AE6" s="11">
        <f t="shared" ca="1" si="9"/>
        <v>0</v>
      </c>
      <c r="AF6" s="11">
        <f t="shared" ca="1" si="10"/>
        <v>0</v>
      </c>
      <c r="AG6" s="11">
        <f t="shared" ca="1" si="11"/>
        <v>0</v>
      </c>
      <c r="AH6" s="11">
        <f t="shared" ca="1" si="12"/>
        <v>0</v>
      </c>
      <c r="AI6" s="11"/>
      <c r="AJ6" s="32">
        <f t="shared" ca="1" si="13"/>
        <v>0</v>
      </c>
      <c r="AK6" s="5"/>
      <c r="AL6" s="9" t="s">
        <v>43</v>
      </c>
      <c r="AM6"/>
      <c r="AN6"/>
      <c r="AO6"/>
      <c r="AP6"/>
      <c r="AQ6"/>
      <c r="AR6"/>
      <c r="AS6"/>
      <c r="AT6"/>
      <c r="AU6"/>
      <c r="AW6" s="9" t="str">
        <f t="shared" si="14"/>
        <v>Master!E20</v>
      </c>
      <c r="AY6" s="9" t="s">
        <v>44</v>
      </c>
      <c r="AZ6" s="9" t="s">
        <v>45</v>
      </c>
      <c r="BB6" s="9" t="str">
        <f t="shared" si="15"/>
        <v>Master!B18</v>
      </c>
      <c r="BC6" s="9" t="str">
        <f t="shared" si="16"/>
        <v>Master!B22</v>
      </c>
      <c r="BD6" s="9" t="str">
        <f t="shared" si="17"/>
        <v>Master!E20</v>
      </c>
    </row>
    <row r="7" spans="1:56" ht="14.4">
      <c r="A7" s="1" t="s">
        <v>46</v>
      </c>
      <c r="B7" s="1">
        <v>10</v>
      </c>
      <c r="C7" s="32" t="s">
        <v>33</v>
      </c>
      <c r="D7" s="33" t="str">
        <f t="shared" ca="1" si="18"/>
        <v>12 MRST</v>
      </c>
      <c r="E7" s="34" t="e">
        <v>#REF!</v>
      </c>
      <c r="F7" s="34" t="s">
        <v>214</v>
      </c>
      <c r="G7" s="34" t="s">
        <v>105</v>
      </c>
      <c r="H7" s="34" t="s">
        <v>105</v>
      </c>
      <c r="I7" s="34" t="s">
        <v>105</v>
      </c>
      <c r="J7" s="34" t="s">
        <v>105</v>
      </c>
      <c r="K7" s="34" t="s">
        <v>105</v>
      </c>
      <c r="L7" s="34" t="s">
        <v>105</v>
      </c>
      <c r="M7" s="35"/>
      <c r="N7" s="36" t="str">
        <f t="shared" ca="1" si="1"/>
        <v>5 UVA</v>
      </c>
      <c r="P7" s="37">
        <f t="shared" ca="1" si="19"/>
        <v>1</v>
      </c>
      <c r="Q7" s="36">
        <f t="shared" ca="1" si="20"/>
        <v>6</v>
      </c>
      <c r="R7" s="11" t="str">
        <f t="shared" ca="1" si="2"/>
        <v>5 UVA</v>
      </c>
      <c r="S7" s="38" t="str">
        <f t="shared" ca="1" si="2"/>
        <v>12 MRST</v>
      </c>
      <c r="T7" s="39" t="str">
        <f t="shared" ca="1" si="21"/>
        <v>5 UVA</v>
      </c>
      <c r="U7" s="11" t="str">
        <f t="shared" ca="1" si="3"/>
        <v>12 MRST</v>
      </c>
      <c r="V7" s="38">
        <f t="shared" ca="1" si="4"/>
        <v>13</v>
      </c>
      <c r="W7" s="36">
        <f t="shared" ca="1" si="4"/>
        <v>1</v>
      </c>
      <c r="X7" s="11">
        <v>1</v>
      </c>
      <c r="Y7" s="1">
        <v>7</v>
      </c>
      <c r="Z7" s="40"/>
      <c r="AA7" s="11" t="e">
        <f t="shared" ca="1" si="5"/>
        <v>#REF!</v>
      </c>
      <c r="AB7" s="11">
        <f t="shared" ca="1" si="6"/>
        <v>0</v>
      </c>
      <c r="AC7" s="11">
        <f t="shared" ca="1" si="7"/>
        <v>1</v>
      </c>
      <c r="AD7" s="11">
        <f t="shared" ca="1" si="8"/>
        <v>1</v>
      </c>
      <c r="AE7" s="11">
        <f t="shared" ca="1" si="9"/>
        <v>1</v>
      </c>
      <c r="AF7" s="11">
        <f t="shared" ca="1" si="10"/>
        <v>1</v>
      </c>
      <c r="AG7" s="11">
        <f t="shared" ca="1" si="11"/>
        <v>1</v>
      </c>
      <c r="AH7" s="11">
        <f t="shared" ca="1" si="12"/>
        <v>1</v>
      </c>
      <c r="AI7" s="11"/>
      <c r="AJ7" s="32">
        <f t="shared" ca="1" si="13"/>
        <v>1</v>
      </c>
      <c r="AK7" s="5"/>
      <c r="AL7" s="9" t="s">
        <v>47</v>
      </c>
      <c r="AM7"/>
      <c r="AN7"/>
      <c r="AO7"/>
      <c r="AP7"/>
      <c r="AQ7"/>
      <c r="AR7"/>
      <c r="AS7"/>
      <c r="AT7"/>
      <c r="AU7"/>
      <c r="AW7" s="9" t="str">
        <f t="shared" si="14"/>
        <v>Master!E28</v>
      </c>
      <c r="AY7" s="9" t="s">
        <v>48</v>
      </c>
      <c r="AZ7" s="9" t="s">
        <v>49</v>
      </c>
      <c r="BB7" s="9" t="str">
        <f t="shared" si="15"/>
        <v>Master!B26</v>
      </c>
      <c r="BC7" s="9" t="str">
        <f t="shared" si="16"/>
        <v>Master!B30</v>
      </c>
      <c r="BD7" s="9" t="str">
        <f t="shared" si="17"/>
        <v>Master!E28</v>
      </c>
    </row>
    <row r="8" spans="1:56" ht="14.4">
      <c r="A8" s="1" t="s">
        <v>50</v>
      </c>
      <c r="B8" s="1">
        <v>10</v>
      </c>
      <c r="C8" s="32" t="s">
        <v>51</v>
      </c>
      <c r="D8" s="33" t="str">
        <f t="shared" ca="1" si="18"/>
        <v>2 A&amp;M</v>
      </c>
      <c r="E8" s="34" t="e">
        <v>#REF!</v>
      </c>
      <c r="F8" s="34" t="s">
        <v>36</v>
      </c>
      <c r="G8" s="34" t="s">
        <v>36</v>
      </c>
      <c r="H8" s="34" t="s">
        <v>36</v>
      </c>
      <c r="I8" s="34" t="s">
        <v>36</v>
      </c>
      <c r="J8" s="34" t="s">
        <v>36</v>
      </c>
      <c r="K8" s="34" t="s">
        <v>36</v>
      </c>
      <c r="L8" s="34" t="s">
        <v>36</v>
      </c>
      <c r="M8" s="35"/>
      <c r="N8" s="36" t="str">
        <f t="shared" ca="1" si="1"/>
        <v>2 A&amp;M</v>
      </c>
      <c r="P8" s="37">
        <f t="shared" ca="1" si="19"/>
        <v>0</v>
      </c>
      <c r="Q8" s="36">
        <f t="shared" ca="1" si="20"/>
        <v>7</v>
      </c>
      <c r="R8" s="11" t="str">
        <f t="shared" ca="1" si="2"/>
        <v>2 A&amp;M</v>
      </c>
      <c r="S8" s="38" t="str">
        <f t="shared" ca="1" si="2"/>
        <v>15 EVAN</v>
      </c>
      <c r="T8" s="39" t="str">
        <f t="shared" ca="1" si="21"/>
        <v>2 A&amp;M</v>
      </c>
      <c r="U8" s="11" t="str">
        <f t="shared" ca="1" si="3"/>
        <v>15 EVAN</v>
      </c>
      <c r="V8" s="38">
        <f t="shared" ca="1" si="4"/>
        <v>10</v>
      </c>
      <c r="W8" s="36">
        <f t="shared" ca="1" si="4"/>
        <v>1</v>
      </c>
      <c r="X8" s="11">
        <v>1</v>
      </c>
      <c r="Y8" s="1">
        <v>7</v>
      </c>
      <c r="Z8" s="40"/>
      <c r="AA8" s="11" t="e">
        <f t="shared" ca="1" si="5"/>
        <v>#REF!</v>
      </c>
      <c r="AB8" s="11">
        <f t="shared" ca="1" si="6"/>
        <v>0</v>
      </c>
      <c r="AC8" s="11">
        <f t="shared" ca="1" si="7"/>
        <v>0</v>
      </c>
      <c r="AD8" s="11">
        <f t="shared" ca="1" si="8"/>
        <v>0</v>
      </c>
      <c r="AE8" s="11">
        <f t="shared" ca="1" si="9"/>
        <v>0</v>
      </c>
      <c r="AF8" s="11">
        <f t="shared" ca="1" si="10"/>
        <v>0</v>
      </c>
      <c r="AG8" s="11">
        <f t="shared" ca="1" si="11"/>
        <v>0</v>
      </c>
      <c r="AH8" s="11">
        <f t="shared" ca="1" si="12"/>
        <v>0</v>
      </c>
      <c r="AI8" s="11"/>
      <c r="AJ8" s="32">
        <f t="shared" ca="1" si="13"/>
        <v>0</v>
      </c>
      <c r="AK8" s="5"/>
      <c r="AL8" s="9" t="s">
        <v>52</v>
      </c>
      <c r="AM8"/>
      <c r="AN8"/>
      <c r="AO8"/>
      <c r="AP8"/>
      <c r="AQ8"/>
      <c r="AR8"/>
      <c r="AS8"/>
      <c r="AT8"/>
      <c r="AU8"/>
      <c r="AW8" s="9" t="str">
        <f t="shared" si="14"/>
        <v>Master!E36</v>
      </c>
      <c r="AY8" s="9" t="s">
        <v>53</v>
      </c>
      <c r="AZ8" s="9" t="s">
        <v>54</v>
      </c>
      <c r="BB8" s="9" t="str">
        <f t="shared" si="15"/>
        <v>Master!B34</v>
      </c>
      <c r="BC8" s="9" t="str">
        <f t="shared" si="16"/>
        <v>Master!B38</v>
      </c>
      <c r="BD8" s="9" t="str">
        <f t="shared" si="17"/>
        <v>Master!E36</v>
      </c>
    </row>
    <row r="9" spans="1:56" ht="14.4">
      <c r="A9" s="1" t="s">
        <v>55</v>
      </c>
      <c r="B9" s="1">
        <v>11</v>
      </c>
      <c r="C9" s="32" t="s">
        <v>56</v>
      </c>
      <c r="D9" s="33" t="str">
        <f t="shared" ca="1" si="18"/>
        <v>7 ND</v>
      </c>
      <c r="E9" s="34" t="e">
        <v>#REF!</v>
      </c>
      <c r="F9" s="34" t="s">
        <v>140</v>
      </c>
      <c r="G9" s="34" t="s">
        <v>140</v>
      </c>
      <c r="H9" s="34" t="s">
        <v>192</v>
      </c>
      <c r="I9" s="34" t="s">
        <v>140</v>
      </c>
      <c r="J9" s="34" t="s">
        <v>192</v>
      </c>
      <c r="K9" s="34" t="s">
        <v>192</v>
      </c>
      <c r="L9" s="34" t="s">
        <v>192</v>
      </c>
      <c r="M9" s="35"/>
      <c r="N9" s="36" t="str">
        <f t="shared" ca="1" si="1"/>
        <v>10 MINN</v>
      </c>
      <c r="P9" s="37">
        <f t="shared" ca="1" si="19"/>
        <v>4</v>
      </c>
      <c r="Q9" s="36">
        <f t="shared" ca="1" si="20"/>
        <v>3</v>
      </c>
      <c r="R9" s="11" t="str">
        <f t="shared" ca="1" si="2"/>
        <v>7 ND</v>
      </c>
      <c r="S9" s="38" t="str">
        <f t="shared" ca="1" si="2"/>
        <v>10 MINN</v>
      </c>
      <c r="T9" s="39" t="str">
        <f t="shared" ca="1" si="21"/>
        <v>10 MINN</v>
      </c>
      <c r="U9" s="11" t="str">
        <f t="shared" ca="1" si="3"/>
        <v>7 ND</v>
      </c>
      <c r="V9" s="38">
        <f t="shared" ca="1" si="4"/>
        <v>15</v>
      </c>
      <c r="W9" s="36">
        <f t="shared" ca="1" si="4"/>
        <v>1</v>
      </c>
      <c r="X9" s="11">
        <v>1</v>
      </c>
      <c r="Y9" s="1">
        <v>7</v>
      </c>
      <c r="Z9" s="40"/>
      <c r="AA9" s="11" t="e">
        <f t="shared" ca="1" si="5"/>
        <v>#REF!</v>
      </c>
      <c r="AB9" s="11">
        <f t="shared" ca="1" si="6"/>
        <v>0</v>
      </c>
      <c r="AC9" s="11">
        <f t="shared" ca="1" si="7"/>
        <v>0</v>
      </c>
      <c r="AD9" s="11">
        <f t="shared" ca="1" si="8"/>
        <v>3</v>
      </c>
      <c r="AE9" s="11">
        <f t="shared" ca="1" si="9"/>
        <v>0</v>
      </c>
      <c r="AF9" s="11">
        <f t="shared" ca="1" si="10"/>
        <v>3</v>
      </c>
      <c r="AG9" s="11">
        <f t="shared" ca="1" si="11"/>
        <v>3</v>
      </c>
      <c r="AH9" s="11">
        <f t="shared" ca="1" si="12"/>
        <v>3</v>
      </c>
      <c r="AI9" s="11"/>
      <c r="AJ9" s="32">
        <f t="shared" ca="1" si="13"/>
        <v>3</v>
      </c>
      <c r="AK9" s="5"/>
      <c r="AL9" s="9" t="s">
        <v>57</v>
      </c>
      <c r="AM9"/>
      <c r="AN9"/>
      <c r="AO9"/>
      <c r="AP9"/>
      <c r="AQ9"/>
      <c r="AR9"/>
      <c r="AS9"/>
      <c r="AT9"/>
      <c r="AU9"/>
      <c r="AW9" s="9" t="str">
        <f t="shared" si="14"/>
        <v>Master!E44</v>
      </c>
      <c r="AY9" s="9" t="s">
        <v>58</v>
      </c>
      <c r="AZ9" s="9" t="s">
        <v>59</v>
      </c>
      <c r="BB9" s="9" t="str">
        <f t="shared" si="15"/>
        <v>Master!B42</v>
      </c>
      <c r="BC9" s="9" t="str">
        <f t="shared" si="16"/>
        <v>Master!B46</v>
      </c>
      <c r="BD9" s="9" t="str">
        <f t="shared" si="17"/>
        <v>Master!E44</v>
      </c>
    </row>
    <row r="10" spans="1:56" ht="14.4">
      <c r="A10" s="1" t="s">
        <v>60</v>
      </c>
      <c r="B10" s="1">
        <v>11</v>
      </c>
      <c r="C10" s="32" t="s">
        <v>61</v>
      </c>
      <c r="D10" s="33" t="str">
        <f t="shared" ca="1" si="18"/>
        <v>3 FSU</v>
      </c>
      <c r="E10" s="34" t="e">
        <v>#REF!</v>
      </c>
      <c r="F10" s="34" t="s">
        <v>55</v>
      </c>
      <c r="G10" s="34" t="s">
        <v>55</v>
      </c>
      <c r="H10" s="34" t="s">
        <v>55</v>
      </c>
      <c r="I10" s="34" t="s">
        <v>55</v>
      </c>
      <c r="J10" s="34" t="s">
        <v>55</v>
      </c>
      <c r="K10" s="34" t="s">
        <v>55</v>
      </c>
      <c r="L10" s="34" t="s">
        <v>55</v>
      </c>
      <c r="M10" s="35"/>
      <c r="N10" s="36" t="str">
        <f t="shared" ca="1" si="1"/>
        <v>3 FSU</v>
      </c>
      <c r="P10" s="37">
        <f t="shared" ca="1" si="19"/>
        <v>0</v>
      </c>
      <c r="Q10" s="36">
        <f t="shared" ca="1" si="20"/>
        <v>7</v>
      </c>
      <c r="R10" s="11" t="str">
        <f t="shared" ca="1" si="2"/>
        <v>3 FSU</v>
      </c>
      <c r="S10" s="38" t="str">
        <f t="shared" ca="1" si="2"/>
        <v>14 NCAT</v>
      </c>
      <c r="T10" s="39" t="str">
        <f t="shared" ca="1" si="21"/>
        <v>3 FSU</v>
      </c>
      <c r="U10" s="11" t="str">
        <f t="shared" ca="1" si="3"/>
        <v>14 NCAT</v>
      </c>
      <c r="V10" s="38">
        <f t="shared" ca="1" si="4"/>
        <v>11</v>
      </c>
      <c r="W10" s="36">
        <f t="shared" ca="1" si="4"/>
        <v>1</v>
      </c>
      <c r="X10" s="11">
        <v>1</v>
      </c>
      <c r="Y10" s="1">
        <v>7</v>
      </c>
      <c r="Z10" s="40"/>
      <c r="AA10" s="11" t="e">
        <f t="shared" ca="1" si="5"/>
        <v>#REF!</v>
      </c>
      <c r="AB10" s="11">
        <f t="shared" ca="1" si="6"/>
        <v>0</v>
      </c>
      <c r="AC10" s="11">
        <f t="shared" ca="1" si="7"/>
        <v>0</v>
      </c>
      <c r="AD10" s="11">
        <f t="shared" ca="1" si="8"/>
        <v>0</v>
      </c>
      <c r="AE10" s="11">
        <f t="shared" ca="1" si="9"/>
        <v>0</v>
      </c>
      <c r="AF10" s="11">
        <f t="shared" ca="1" si="10"/>
        <v>0</v>
      </c>
      <c r="AG10" s="11">
        <f t="shared" ca="1" si="11"/>
        <v>0</v>
      </c>
      <c r="AH10" s="11">
        <f t="shared" ca="1" si="12"/>
        <v>0</v>
      </c>
      <c r="AI10" s="11"/>
      <c r="AJ10" s="32">
        <f t="shared" ca="1" si="13"/>
        <v>0</v>
      </c>
      <c r="AK10" s="5"/>
      <c r="AL10" s="9" t="s">
        <v>62</v>
      </c>
      <c r="AM10"/>
      <c r="AN10"/>
      <c r="AO10"/>
      <c r="AP10"/>
      <c r="AQ10"/>
      <c r="AR10"/>
      <c r="AS10"/>
      <c r="AT10"/>
      <c r="AU10"/>
      <c r="AW10" s="9" t="str">
        <f t="shared" si="14"/>
        <v>Master!E52</v>
      </c>
      <c r="AY10" s="9" t="s">
        <v>63</v>
      </c>
      <c r="AZ10" s="9" t="s">
        <v>64</v>
      </c>
      <c r="BB10" s="9" t="str">
        <f t="shared" si="15"/>
        <v>Master!B50</v>
      </c>
      <c r="BC10" s="9" t="str">
        <f t="shared" si="16"/>
        <v>Master!B54</v>
      </c>
      <c r="BD10" s="9" t="str">
        <f t="shared" si="17"/>
        <v>Master!E52</v>
      </c>
    </row>
    <row r="11" spans="1:56" ht="14.4">
      <c r="A11" s="1" t="s">
        <v>65</v>
      </c>
      <c r="B11" s="1">
        <v>11</v>
      </c>
      <c r="C11" s="32" t="s">
        <v>66</v>
      </c>
      <c r="D11" s="33" t="str">
        <f t="shared" ca="1" si="18"/>
        <v>6 ASU</v>
      </c>
      <c r="E11" s="34" t="e">
        <v>#REF!</v>
      </c>
      <c r="F11" s="34" t="s">
        <v>115</v>
      </c>
      <c r="G11" s="34" t="s">
        <v>115</v>
      </c>
      <c r="H11" s="34" t="s">
        <v>115</v>
      </c>
      <c r="I11" s="34" t="s">
        <v>115</v>
      </c>
      <c r="J11" s="34" t="s">
        <v>115</v>
      </c>
      <c r="K11" s="34" t="s">
        <v>204</v>
      </c>
      <c r="L11" s="34" t="s">
        <v>115</v>
      </c>
      <c r="M11" s="35"/>
      <c r="N11" s="36" t="str">
        <f t="shared" ca="1" si="1"/>
        <v>6 ASU</v>
      </c>
      <c r="P11" s="37">
        <f t="shared" ca="1" si="19"/>
        <v>1</v>
      </c>
      <c r="Q11" s="36">
        <f t="shared" ca="1" si="20"/>
        <v>6</v>
      </c>
      <c r="R11" s="11" t="str">
        <f t="shared" ca="1" si="2"/>
        <v>6 ASU</v>
      </c>
      <c r="S11" s="38" t="str">
        <f t="shared" ca="1" si="2"/>
        <v>11 UGA</v>
      </c>
      <c r="T11" s="39" t="str">
        <f t="shared" ca="1" si="21"/>
        <v>6 ASU</v>
      </c>
      <c r="U11" s="11" t="str">
        <f t="shared" ca="1" si="3"/>
        <v>11 UGA</v>
      </c>
      <c r="V11" s="38">
        <f t="shared" ca="1" si="4"/>
        <v>14</v>
      </c>
      <c r="W11" s="36">
        <f t="shared" ca="1" si="4"/>
        <v>1</v>
      </c>
      <c r="X11" s="11">
        <v>1</v>
      </c>
      <c r="Y11" s="1">
        <v>7</v>
      </c>
      <c r="Z11" s="40"/>
      <c r="AA11" s="11" t="e">
        <f t="shared" ca="1" si="5"/>
        <v>#REF!</v>
      </c>
      <c r="AB11" s="11">
        <f t="shared" ca="1" si="6"/>
        <v>1</v>
      </c>
      <c r="AC11" s="11">
        <f t="shared" ca="1" si="7"/>
        <v>1</v>
      </c>
      <c r="AD11" s="11">
        <f t="shared" ca="1" si="8"/>
        <v>1</v>
      </c>
      <c r="AE11" s="11">
        <f t="shared" ca="1" si="9"/>
        <v>1</v>
      </c>
      <c r="AF11" s="11">
        <f t="shared" ca="1" si="10"/>
        <v>1</v>
      </c>
      <c r="AG11" s="11">
        <f t="shared" ca="1" si="11"/>
        <v>0</v>
      </c>
      <c r="AH11" s="11">
        <f t="shared" ca="1" si="12"/>
        <v>1</v>
      </c>
      <c r="AI11" s="11"/>
      <c r="AJ11" s="32">
        <f t="shared" ca="1" si="13"/>
        <v>1</v>
      </c>
      <c r="AK11" s="5"/>
      <c r="AL11" s="9" t="s">
        <v>67</v>
      </c>
      <c r="AM11"/>
      <c r="AN11"/>
      <c r="AO11"/>
      <c r="AP11"/>
      <c r="AQ11"/>
      <c r="AR11"/>
      <c r="AS11"/>
      <c r="AT11"/>
      <c r="AU11"/>
      <c r="AW11" s="9" t="str">
        <f t="shared" si="14"/>
        <v>Master!E60</v>
      </c>
      <c r="AY11" s="9" t="s">
        <v>68</v>
      </c>
      <c r="AZ11" s="9" t="s">
        <v>69</v>
      </c>
      <c r="BB11" s="9" t="str">
        <f t="shared" si="15"/>
        <v>Master!B58</v>
      </c>
      <c r="BC11" s="9" t="str">
        <f t="shared" si="16"/>
        <v>Master!B62</v>
      </c>
      <c r="BD11" s="9" t="str">
        <f t="shared" si="17"/>
        <v>Master!E60</v>
      </c>
    </row>
    <row r="12" spans="1:56" ht="14.4">
      <c r="A12" s="1" t="s">
        <v>70</v>
      </c>
      <c r="B12" s="1">
        <v>11</v>
      </c>
      <c r="C12" s="32" t="s">
        <v>71</v>
      </c>
      <c r="D12" s="33" t="str">
        <f t="shared" ca="1" si="18"/>
        <v>1 DUKE</v>
      </c>
      <c r="E12" s="34" t="e">
        <v>#REF!</v>
      </c>
      <c r="F12" s="34" t="s">
        <v>11</v>
      </c>
      <c r="G12" s="34" t="s">
        <v>11</v>
      </c>
      <c r="H12" s="34" t="s">
        <v>11</v>
      </c>
      <c r="I12" s="34" t="s">
        <v>11</v>
      </c>
      <c r="J12" s="34" t="s">
        <v>11</v>
      </c>
      <c r="K12" s="34" t="s">
        <v>11</v>
      </c>
      <c r="L12" s="34" t="s">
        <v>11</v>
      </c>
      <c r="M12" s="35"/>
      <c r="N12" s="36" t="str">
        <f t="shared" ca="1" si="1"/>
        <v>1 DUKE</v>
      </c>
      <c r="P12" s="37">
        <f t="shared" ca="1" si="19"/>
        <v>0</v>
      </c>
      <c r="Q12" s="36">
        <f t="shared" ca="1" si="20"/>
        <v>7</v>
      </c>
      <c r="R12" s="11" t="str">
        <f t="shared" ca="1" si="2"/>
        <v>1 DUKE</v>
      </c>
      <c r="S12" s="38" t="str">
        <f t="shared" ca="1" si="2"/>
        <v>16 APSU</v>
      </c>
      <c r="T12" s="39" t="str">
        <f t="shared" ca="1" si="21"/>
        <v>1 DUKE</v>
      </c>
      <c r="U12" s="11" t="str">
        <f t="shared" ca="1" si="3"/>
        <v>16 APSU</v>
      </c>
      <c r="V12" s="38">
        <f t="shared" ca="1" si="4"/>
        <v>1</v>
      </c>
      <c r="W12" s="36">
        <f t="shared" ca="1" si="4"/>
        <v>1</v>
      </c>
      <c r="X12" s="11">
        <v>1</v>
      </c>
      <c r="Y12" s="1">
        <v>7</v>
      </c>
      <c r="Z12" s="40"/>
      <c r="AA12" s="11" t="e">
        <f t="shared" ca="1" si="5"/>
        <v>#REF!</v>
      </c>
      <c r="AB12" s="11">
        <f t="shared" ca="1" si="6"/>
        <v>0</v>
      </c>
      <c r="AC12" s="11">
        <f t="shared" ca="1" si="7"/>
        <v>0</v>
      </c>
      <c r="AD12" s="11">
        <f t="shared" ca="1" si="8"/>
        <v>0</v>
      </c>
      <c r="AE12" s="11">
        <f t="shared" ca="1" si="9"/>
        <v>0</v>
      </c>
      <c r="AF12" s="11">
        <f t="shared" ca="1" si="10"/>
        <v>0</v>
      </c>
      <c r="AG12" s="11">
        <f t="shared" ca="1" si="11"/>
        <v>0</v>
      </c>
      <c r="AH12" s="11">
        <f t="shared" ca="1" si="12"/>
        <v>0</v>
      </c>
      <c r="AI12" s="11"/>
      <c r="AJ12" s="32">
        <f t="shared" ca="1" si="13"/>
        <v>0</v>
      </c>
      <c r="AK12" s="5"/>
      <c r="AL12" s="9" t="s">
        <v>72</v>
      </c>
      <c r="AM12"/>
      <c r="AN12"/>
      <c r="AO12"/>
      <c r="AP12"/>
      <c r="AQ12"/>
      <c r="AR12"/>
      <c r="AS12"/>
      <c r="AT12"/>
      <c r="AU12"/>
      <c r="AW12" s="9" t="str">
        <f t="shared" si="14"/>
        <v>Master!E70</v>
      </c>
      <c r="AY12" s="9" t="s">
        <v>73</v>
      </c>
      <c r="AZ12" s="9" t="s">
        <v>74</v>
      </c>
      <c r="BB12" s="9" t="str">
        <f t="shared" si="15"/>
        <v>Master!B68</v>
      </c>
      <c r="BC12" s="9" t="str">
        <f t="shared" si="16"/>
        <v>Master!B72</v>
      </c>
      <c r="BD12" s="9" t="str">
        <f t="shared" si="17"/>
        <v>Master!E70</v>
      </c>
    </row>
    <row r="13" spans="1:56" ht="14.4">
      <c r="A13" s="1" t="s">
        <v>75</v>
      </c>
      <c r="B13" s="1">
        <v>12</v>
      </c>
      <c r="C13" s="32" t="s">
        <v>76</v>
      </c>
      <c r="D13" s="33" t="str">
        <f t="shared" ca="1" si="18"/>
        <v>9 MSU</v>
      </c>
      <c r="E13" s="34" t="e">
        <v>#REF!</v>
      </c>
      <c r="F13" s="34" t="s">
        <v>180</v>
      </c>
      <c r="G13" s="34" t="s">
        <v>180</v>
      </c>
      <c r="H13" s="34" t="s">
        <v>180</v>
      </c>
      <c r="I13" s="34" t="s">
        <v>165</v>
      </c>
      <c r="J13" s="34" t="s">
        <v>180</v>
      </c>
      <c r="K13" s="34" t="s">
        <v>180</v>
      </c>
      <c r="L13" s="34" t="s">
        <v>180</v>
      </c>
      <c r="M13" s="35"/>
      <c r="N13" s="36" t="str">
        <f t="shared" ca="1" si="1"/>
        <v>9 MSU</v>
      </c>
      <c r="P13" s="37">
        <f t="shared" ca="1" si="19"/>
        <v>6</v>
      </c>
      <c r="Q13" s="36">
        <f t="shared" ca="1" si="20"/>
        <v>1</v>
      </c>
      <c r="R13" s="11" t="str">
        <f t="shared" ca="1" si="2"/>
        <v>8 MTSU</v>
      </c>
      <c r="S13" s="38" t="str">
        <f t="shared" ca="1" si="2"/>
        <v>9 MSU</v>
      </c>
      <c r="T13" s="39" t="str">
        <f t="shared" ca="1" si="21"/>
        <v>9 MSU</v>
      </c>
      <c r="U13" s="11" t="str">
        <f t="shared" ca="1" si="3"/>
        <v>8 MTSU</v>
      </c>
      <c r="V13" s="38">
        <f t="shared" ca="1" si="4"/>
        <v>16</v>
      </c>
      <c r="W13" s="36">
        <f t="shared" ca="1" si="4"/>
        <v>9</v>
      </c>
      <c r="X13" s="11">
        <v>1</v>
      </c>
      <c r="Y13" s="1">
        <v>7</v>
      </c>
      <c r="Z13" s="40"/>
      <c r="AA13" s="11" t="e">
        <f t="shared" ca="1" si="5"/>
        <v>#REF!</v>
      </c>
      <c r="AB13" s="11">
        <f t="shared" ca="1" si="6"/>
        <v>1</v>
      </c>
      <c r="AC13" s="11">
        <f t="shared" ca="1" si="7"/>
        <v>1</v>
      </c>
      <c r="AD13" s="11">
        <f t="shared" ca="1" si="8"/>
        <v>1</v>
      </c>
      <c r="AE13" s="11">
        <f t="shared" ca="1" si="9"/>
        <v>0</v>
      </c>
      <c r="AF13" s="11">
        <f t="shared" ca="1" si="10"/>
        <v>1</v>
      </c>
      <c r="AG13" s="11">
        <f t="shared" ca="1" si="11"/>
        <v>1</v>
      </c>
      <c r="AH13" s="11">
        <f t="shared" ca="1" si="12"/>
        <v>1</v>
      </c>
      <c r="AI13" s="11"/>
      <c r="AJ13" s="32">
        <f t="shared" ca="1" si="13"/>
        <v>1</v>
      </c>
      <c r="AK13" s="5"/>
      <c r="AL13" s="9" t="s">
        <v>77</v>
      </c>
      <c r="AM13"/>
      <c r="AN13"/>
      <c r="AO13"/>
      <c r="AP13"/>
      <c r="AQ13"/>
      <c r="AR13"/>
      <c r="AS13"/>
      <c r="AT13"/>
      <c r="AU13"/>
      <c r="AW13" s="9" t="str">
        <f t="shared" si="14"/>
        <v>Master!E78</v>
      </c>
      <c r="AY13" s="9" t="s">
        <v>78</v>
      </c>
      <c r="AZ13" s="9" t="s">
        <v>79</v>
      </c>
      <c r="BB13" s="9" t="str">
        <f t="shared" si="15"/>
        <v>Master!B76</v>
      </c>
      <c r="BC13" s="9" t="str">
        <f t="shared" si="16"/>
        <v>Master!B80</v>
      </c>
      <c r="BD13" s="9" t="str">
        <f t="shared" si="17"/>
        <v>Master!E78</v>
      </c>
    </row>
    <row r="14" spans="1:56" ht="14.4">
      <c r="A14" s="1" t="s">
        <v>80</v>
      </c>
      <c r="B14" s="1">
        <v>12</v>
      </c>
      <c r="C14" s="32" t="s">
        <v>81</v>
      </c>
      <c r="D14" s="33" t="str">
        <f t="shared" ca="1" si="18"/>
        <v>4 ISU</v>
      </c>
      <c r="E14" s="34" t="e">
        <v>#REF!</v>
      </c>
      <c r="F14" s="34" t="s">
        <v>80</v>
      </c>
      <c r="G14" s="34" t="s">
        <v>80</v>
      </c>
      <c r="H14" s="34" t="s">
        <v>80</v>
      </c>
      <c r="I14" s="34" t="s">
        <v>80</v>
      </c>
      <c r="J14" s="34" t="s">
        <v>80</v>
      </c>
      <c r="K14" s="34" t="s">
        <v>80</v>
      </c>
      <c r="L14" s="34" t="s">
        <v>80</v>
      </c>
      <c r="M14" s="35"/>
      <c r="N14" s="36" t="str">
        <f t="shared" ca="1" si="1"/>
        <v>4 ISU</v>
      </c>
      <c r="P14" s="37">
        <f t="shared" ca="1" si="19"/>
        <v>0</v>
      </c>
      <c r="Q14" s="36">
        <f t="shared" ca="1" si="20"/>
        <v>7</v>
      </c>
      <c r="R14" s="11" t="str">
        <f t="shared" ca="1" si="2"/>
        <v>4 ISU</v>
      </c>
      <c r="S14" s="38" t="str">
        <f t="shared" ca="1" si="2"/>
        <v>13 ETSU</v>
      </c>
      <c r="T14" s="39" t="str">
        <f t="shared" ca="1" si="21"/>
        <v>4 ISU</v>
      </c>
      <c r="U14" s="11" t="str">
        <f t="shared" ca="1" si="3"/>
        <v>13 ETSU</v>
      </c>
      <c r="V14" s="38">
        <f t="shared" ca="1" si="4"/>
        <v>12</v>
      </c>
      <c r="W14" s="36">
        <f t="shared" ca="1" si="4"/>
        <v>1</v>
      </c>
      <c r="X14" s="11">
        <v>1</v>
      </c>
      <c r="Y14" s="1">
        <v>7</v>
      </c>
      <c r="Z14" s="40"/>
      <c r="AA14" s="11" t="e">
        <f t="shared" ca="1" si="5"/>
        <v>#REF!</v>
      </c>
      <c r="AB14" s="11">
        <f t="shared" ca="1" si="6"/>
        <v>0</v>
      </c>
      <c r="AC14" s="11">
        <f t="shared" ca="1" si="7"/>
        <v>0</v>
      </c>
      <c r="AD14" s="11">
        <f t="shared" ca="1" si="8"/>
        <v>0</v>
      </c>
      <c r="AE14" s="11">
        <f t="shared" ca="1" si="9"/>
        <v>0</v>
      </c>
      <c r="AF14" s="11">
        <f t="shared" ca="1" si="10"/>
        <v>0</v>
      </c>
      <c r="AG14" s="11">
        <f t="shared" ca="1" si="11"/>
        <v>0</v>
      </c>
      <c r="AH14" s="11">
        <f t="shared" ca="1" si="12"/>
        <v>0</v>
      </c>
      <c r="AI14" s="11"/>
      <c r="AJ14" s="32">
        <f t="shared" ca="1" si="13"/>
        <v>0</v>
      </c>
      <c r="AK14" s="5"/>
      <c r="AL14" s="9" t="s">
        <v>82</v>
      </c>
      <c r="AM14"/>
      <c r="AN14"/>
      <c r="AO14"/>
      <c r="AP14"/>
      <c r="AQ14"/>
      <c r="AR14"/>
      <c r="AS14"/>
      <c r="AT14"/>
      <c r="AU14"/>
      <c r="AW14" s="9" t="str">
        <f t="shared" si="14"/>
        <v>Master!E86</v>
      </c>
      <c r="AY14" s="9" t="s">
        <v>83</v>
      </c>
      <c r="AZ14" s="9" t="s">
        <v>84</v>
      </c>
      <c r="BB14" s="9" t="str">
        <f t="shared" si="15"/>
        <v>Master!B84</v>
      </c>
      <c r="BC14" s="9" t="str">
        <f t="shared" si="16"/>
        <v>Master!B88</v>
      </c>
      <c r="BD14" s="9" t="str">
        <f t="shared" si="17"/>
        <v>Master!E86</v>
      </c>
    </row>
    <row r="15" spans="1:56" ht="14.4">
      <c r="A15" s="1" t="s">
        <v>85</v>
      </c>
      <c r="B15" s="1">
        <v>12</v>
      </c>
      <c r="C15" s="32" t="s">
        <v>86</v>
      </c>
      <c r="D15" s="33" t="str">
        <f t="shared" ca="1" si="18"/>
        <v>5 TENN</v>
      </c>
      <c r="E15" s="34" t="e">
        <v>#REF!</v>
      </c>
      <c r="F15" s="34" t="s">
        <v>100</v>
      </c>
      <c r="G15" s="34" t="s">
        <v>100</v>
      </c>
      <c r="H15" s="34" t="s">
        <v>100</v>
      </c>
      <c r="I15" s="34" t="s">
        <v>100</v>
      </c>
      <c r="J15" s="34" t="s">
        <v>100</v>
      </c>
      <c r="K15" s="34" t="s">
        <v>100</v>
      </c>
      <c r="L15" s="34" t="s">
        <v>100</v>
      </c>
      <c r="M15" s="35"/>
      <c r="N15" s="36" t="str">
        <f t="shared" ca="1" si="1"/>
        <v>12 BALL</v>
      </c>
      <c r="P15" s="37">
        <f t="shared" ca="1" si="19"/>
        <v>0</v>
      </c>
      <c r="Q15" s="36">
        <f t="shared" ca="1" si="20"/>
        <v>7</v>
      </c>
      <c r="R15" s="11" t="str">
        <f t="shared" ca="1" si="2"/>
        <v>5 TENN</v>
      </c>
      <c r="S15" s="38" t="str">
        <f t="shared" ca="1" si="2"/>
        <v>12 BALL</v>
      </c>
      <c r="T15" s="39" t="str">
        <f t="shared" ca="1" si="21"/>
        <v>12 BALL</v>
      </c>
      <c r="U15" s="11" t="str">
        <f t="shared" ca="1" si="3"/>
        <v>5 TENN</v>
      </c>
      <c r="V15" s="38">
        <f t="shared" ca="1" si="4"/>
        <v>13</v>
      </c>
      <c r="W15" s="36">
        <f t="shared" ca="1" si="4"/>
        <v>1</v>
      </c>
      <c r="X15" s="11">
        <v>1</v>
      </c>
      <c r="Y15" s="1">
        <v>7</v>
      </c>
      <c r="Z15" s="40"/>
      <c r="AA15" s="11" t="e">
        <f t="shared" ca="1" si="5"/>
        <v>#REF!</v>
      </c>
      <c r="AB15" s="11">
        <f t="shared" ca="1" si="6"/>
        <v>0</v>
      </c>
      <c r="AC15" s="11">
        <f t="shared" ca="1" si="7"/>
        <v>0</v>
      </c>
      <c r="AD15" s="11">
        <f t="shared" ca="1" si="8"/>
        <v>0</v>
      </c>
      <c r="AE15" s="11">
        <f t="shared" ca="1" si="9"/>
        <v>0</v>
      </c>
      <c r="AF15" s="11">
        <f t="shared" ca="1" si="10"/>
        <v>0</v>
      </c>
      <c r="AG15" s="11">
        <f t="shared" ca="1" si="11"/>
        <v>0</v>
      </c>
      <c r="AH15" s="11">
        <f t="shared" ca="1" si="12"/>
        <v>0</v>
      </c>
      <c r="AI15" s="11"/>
      <c r="AJ15" s="32">
        <f t="shared" ca="1" si="13"/>
        <v>7</v>
      </c>
      <c r="AK15" s="5"/>
      <c r="AL15" s="9" t="s">
        <v>87</v>
      </c>
      <c r="AM15"/>
      <c r="AN15"/>
      <c r="AO15"/>
      <c r="AP15"/>
      <c r="AQ15"/>
      <c r="AR15"/>
      <c r="AS15"/>
      <c r="AT15"/>
      <c r="AU15"/>
      <c r="AW15" s="9" t="str">
        <f t="shared" si="14"/>
        <v>Master!E94</v>
      </c>
      <c r="AY15" s="9" t="s">
        <v>88</v>
      </c>
      <c r="AZ15" s="9" t="s">
        <v>89</v>
      </c>
      <c r="BB15" s="9" t="str">
        <f t="shared" si="15"/>
        <v>Master!B92</v>
      </c>
      <c r="BC15" s="9" t="str">
        <f t="shared" si="16"/>
        <v>Master!B96</v>
      </c>
      <c r="BD15" s="9" t="str">
        <f t="shared" si="17"/>
        <v>Master!E94</v>
      </c>
    </row>
    <row r="16" spans="1:56" ht="14.4">
      <c r="A16" s="1" t="s">
        <v>90</v>
      </c>
      <c r="B16" s="1">
        <v>12</v>
      </c>
      <c r="C16" s="32" t="s">
        <v>91</v>
      </c>
      <c r="D16" s="33" t="str">
        <f t="shared" ca="1" si="18"/>
        <v>2 STAN</v>
      </c>
      <c r="E16" s="34" t="e">
        <v>#REF!</v>
      </c>
      <c r="F16" s="34" t="s">
        <v>50</v>
      </c>
      <c r="G16" s="34" t="s">
        <v>50</v>
      </c>
      <c r="H16" s="34" t="s">
        <v>50</v>
      </c>
      <c r="I16" s="34" t="s">
        <v>50</v>
      </c>
      <c r="J16" s="34" t="s">
        <v>50</v>
      </c>
      <c r="K16" s="34" t="s">
        <v>50</v>
      </c>
      <c r="L16" s="34" t="s">
        <v>50</v>
      </c>
      <c r="M16" s="35"/>
      <c r="N16" s="36" t="str">
        <f t="shared" ca="1" si="1"/>
        <v>2 STAN</v>
      </c>
      <c r="P16" s="37">
        <f t="shared" ca="1" si="19"/>
        <v>0</v>
      </c>
      <c r="Q16" s="36">
        <f t="shared" ca="1" si="20"/>
        <v>7</v>
      </c>
      <c r="R16" s="11" t="str">
        <f t="shared" ca="1" si="2"/>
        <v>2 STAN</v>
      </c>
      <c r="S16" s="38" t="str">
        <f t="shared" ca="1" si="2"/>
        <v>15 UCSB</v>
      </c>
      <c r="T16" s="39" t="str">
        <f t="shared" ca="1" si="21"/>
        <v>2 STAN</v>
      </c>
      <c r="U16" s="11" t="str">
        <f t="shared" ca="1" si="3"/>
        <v>15 UCSB</v>
      </c>
      <c r="V16" s="38">
        <f t="shared" ca="1" si="4"/>
        <v>10</v>
      </c>
      <c r="W16" s="36">
        <f t="shared" ca="1" si="4"/>
        <v>1</v>
      </c>
      <c r="X16" s="11">
        <v>1</v>
      </c>
      <c r="Y16" s="1">
        <v>7</v>
      </c>
      <c r="Z16" s="40"/>
      <c r="AA16" s="11" t="e">
        <f t="shared" ca="1" si="5"/>
        <v>#REF!</v>
      </c>
      <c r="AB16" s="11">
        <f t="shared" ca="1" si="6"/>
        <v>0</v>
      </c>
      <c r="AC16" s="11">
        <f t="shared" ca="1" si="7"/>
        <v>0</v>
      </c>
      <c r="AD16" s="11">
        <f t="shared" ca="1" si="8"/>
        <v>0</v>
      </c>
      <c r="AE16" s="11">
        <f t="shared" ca="1" si="9"/>
        <v>0</v>
      </c>
      <c r="AF16" s="11">
        <f t="shared" ca="1" si="10"/>
        <v>0</v>
      </c>
      <c r="AG16" s="11">
        <f t="shared" ca="1" si="11"/>
        <v>0</v>
      </c>
      <c r="AH16" s="11">
        <f t="shared" ca="1" si="12"/>
        <v>0</v>
      </c>
      <c r="AI16" s="11"/>
      <c r="AJ16" s="32">
        <f t="shared" ca="1" si="13"/>
        <v>0</v>
      </c>
      <c r="AK16" s="5"/>
      <c r="AL16" s="9" t="s">
        <v>92</v>
      </c>
      <c r="AM16"/>
      <c r="AN16"/>
      <c r="AO16"/>
      <c r="AP16"/>
      <c r="AQ16"/>
      <c r="AR16"/>
      <c r="AS16"/>
      <c r="AT16"/>
      <c r="AU16"/>
      <c r="AW16" s="9" t="str">
        <f t="shared" si="14"/>
        <v>Master!E102</v>
      </c>
      <c r="AY16" s="9" t="s">
        <v>93</v>
      </c>
      <c r="AZ16" s="9" t="s">
        <v>94</v>
      </c>
      <c r="BB16" s="9" t="str">
        <f t="shared" si="15"/>
        <v>Master!B100</v>
      </c>
      <c r="BC16" s="9" t="str">
        <f t="shared" si="16"/>
        <v>Master!B104</v>
      </c>
      <c r="BD16" s="9" t="str">
        <f t="shared" si="17"/>
        <v>Master!E102</v>
      </c>
    </row>
    <row r="17" spans="1:56" ht="14.4">
      <c r="A17" s="1" t="s">
        <v>95</v>
      </c>
      <c r="B17" s="1">
        <v>13</v>
      </c>
      <c r="C17" s="32" t="s">
        <v>96</v>
      </c>
      <c r="D17" s="33" t="str">
        <f t="shared" ca="1" si="18"/>
        <v>7 DEP</v>
      </c>
      <c r="E17" s="34" t="e">
        <v>#REF!</v>
      </c>
      <c r="F17" s="34" t="s">
        <v>135</v>
      </c>
      <c r="G17" s="34" t="s">
        <v>135</v>
      </c>
      <c r="H17" s="34" t="s">
        <v>194</v>
      </c>
      <c r="I17" s="34" t="s">
        <v>135</v>
      </c>
      <c r="J17" s="34" t="s">
        <v>194</v>
      </c>
      <c r="K17" s="34" t="s">
        <v>194</v>
      </c>
      <c r="L17" s="34" t="s">
        <v>135</v>
      </c>
      <c r="M17" s="35"/>
      <c r="N17" s="36" t="str">
        <f t="shared" ca="1" si="1"/>
        <v>10 SDSU</v>
      </c>
      <c r="P17" s="37">
        <f t="shared" ca="1" si="19"/>
        <v>3</v>
      </c>
      <c r="Q17" s="36">
        <f t="shared" ca="1" si="20"/>
        <v>4</v>
      </c>
      <c r="R17" s="11" t="str">
        <f t="shared" ca="1" si="2"/>
        <v>7 DEP</v>
      </c>
      <c r="S17" s="38" t="str">
        <f t="shared" ca="1" si="2"/>
        <v>10 SDSU</v>
      </c>
      <c r="T17" s="39" t="str">
        <f t="shared" ca="1" si="21"/>
        <v>10 SDSU</v>
      </c>
      <c r="U17" s="11" t="str">
        <f t="shared" ca="1" si="3"/>
        <v>7 DEP</v>
      </c>
      <c r="V17" s="38">
        <f t="shared" ca="1" si="4"/>
        <v>15</v>
      </c>
      <c r="W17" s="36">
        <f t="shared" ca="1" si="4"/>
        <v>1</v>
      </c>
      <c r="X17" s="11">
        <v>1</v>
      </c>
      <c r="Y17" s="1">
        <v>7</v>
      </c>
      <c r="Z17" s="40"/>
      <c r="AA17" s="11" t="e">
        <f t="shared" ca="1" si="5"/>
        <v>#REF!</v>
      </c>
      <c r="AB17" s="11">
        <f t="shared" ca="1" si="6"/>
        <v>0</v>
      </c>
      <c r="AC17" s="11">
        <f t="shared" ca="1" si="7"/>
        <v>0</v>
      </c>
      <c r="AD17" s="11">
        <f t="shared" ca="1" si="8"/>
        <v>4</v>
      </c>
      <c r="AE17" s="11">
        <f t="shared" ca="1" si="9"/>
        <v>0</v>
      </c>
      <c r="AF17" s="11">
        <f t="shared" ca="1" si="10"/>
        <v>4</v>
      </c>
      <c r="AG17" s="11">
        <f t="shared" ca="1" si="11"/>
        <v>4</v>
      </c>
      <c r="AH17" s="11">
        <f t="shared" ca="1" si="12"/>
        <v>0</v>
      </c>
      <c r="AI17" s="11"/>
      <c r="AJ17" s="32">
        <f t="shared" ca="1" si="13"/>
        <v>4</v>
      </c>
      <c r="AK17" s="5"/>
      <c r="AL17" s="9" t="s">
        <v>97</v>
      </c>
      <c r="AM17"/>
      <c r="AN17"/>
      <c r="AO17"/>
      <c r="AP17"/>
      <c r="AQ17"/>
      <c r="AR17"/>
      <c r="AS17"/>
      <c r="AT17"/>
      <c r="AU17"/>
      <c r="AW17" s="9" t="str">
        <f t="shared" si="14"/>
        <v>Master!E110</v>
      </c>
      <c r="AY17" s="9" t="s">
        <v>98</v>
      </c>
      <c r="AZ17" s="9" t="s">
        <v>99</v>
      </c>
      <c r="BB17" s="9" t="str">
        <f t="shared" si="15"/>
        <v>Master!B108</v>
      </c>
      <c r="BC17" s="9" t="str">
        <f t="shared" si="16"/>
        <v>Master!B112</v>
      </c>
      <c r="BD17" s="9" t="str">
        <f t="shared" si="17"/>
        <v>Master!E110</v>
      </c>
    </row>
    <row r="18" spans="1:56" ht="14.4">
      <c r="A18" s="1" t="s">
        <v>100</v>
      </c>
      <c r="B18" s="1">
        <v>13</v>
      </c>
      <c r="C18" s="32" t="s">
        <v>101</v>
      </c>
      <c r="D18" s="33" t="str">
        <f t="shared" ca="1" si="18"/>
        <v>3 OSU</v>
      </c>
      <c r="E18" s="34" t="e">
        <v>#REF!</v>
      </c>
      <c r="F18" s="34" t="s">
        <v>60</v>
      </c>
      <c r="G18" s="34" t="s">
        <v>60</v>
      </c>
      <c r="H18" s="34" t="s">
        <v>60</v>
      </c>
      <c r="I18" s="34" t="s">
        <v>60</v>
      </c>
      <c r="J18" s="34" t="s">
        <v>60</v>
      </c>
      <c r="K18" s="34" t="s">
        <v>60</v>
      </c>
      <c r="L18" s="34" t="s">
        <v>60</v>
      </c>
      <c r="M18" s="35"/>
      <c r="N18" s="36" t="str">
        <f t="shared" ca="1" si="1"/>
        <v>3 OSU</v>
      </c>
      <c r="P18" s="37">
        <f t="shared" ca="1" si="19"/>
        <v>0</v>
      </c>
      <c r="Q18" s="36">
        <f t="shared" ca="1" si="20"/>
        <v>7</v>
      </c>
      <c r="R18" s="11" t="str">
        <f t="shared" ca="1" si="2"/>
        <v>3 OSU</v>
      </c>
      <c r="S18" s="38" t="str">
        <f t="shared" ca="1" si="2"/>
        <v>14 SHU</v>
      </c>
      <c r="T18" s="39" t="str">
        <f t="shared" ca="1" si="21"/>
        <v>3 OSU</v>
      </c>
      <c r="U18" s="11" t="str">
        <f t="shared" ca="1" si="3"/>
        <v>14 SHU</v>
      </c>
      <c r="V18" s="38">
        <f t="shared" ca="1" si="4"/>
        <v>11</v>
      </c>
      <c r="W18" s="36">
        <f t="shared" ca="1" si="4"/>
        <v>1</v>
      </c>
      <c r="X18" s="11">
        <v>1</v>
      </c>
      <c r="Y18" s="1">
        <v>7</v>
      </c>
      <c r="Z18" s="40"/>
      <c r="AA18" s="11" t="e">
        <f t="shared" ca="1" si="5"/>
        <v>#REF!</v>
      </c>
      <c r="AB18" s="11">
        <f t="shared" ca="1" si="6"/>
        <v>0</v>
      </c>
      <c r="AC18" s="11">
        <f t="shared" ca="1" si="7"/>
        <v>0</v>
      </c>
      <c r="AD18" s="11">
        <f t="shared" ca="1" si="8"/>
        <v>0</v>
      </c>
      <c r="AE18" s="11">
        <f t="shared" ca="1" si="9"/>
        <v>0</v>
      </c>
      <c r="AF18" s="11">
        <f t="shared" ca="1" si="10"/>
        <v>0</v>
      </c>
      <c r="AG18" s="11">
        <f t="shared" ca="1" si="11"/>
        <v>0</v>
      </c>
      <c r="AH18" s="11">
        <f t="shared" ca="1" si="12"/>
        <v>0</v>
      </c>
      <c r="AI18" s="11"/>
      <c r="AJ18" s="32">
        <f t="shared" ca="1" si="13"/>
        <v>0</v>
      </c>
      <c r="AK18" s="5"/>
      <c r="AL18" s="9" t="s">
        <v>102</v>
      </c>
      <c r="AM18"/>
      <c r="AN18"/>
      <c r="AO18"/>
      <c r="AP18"/>
      <c r="AQ18"/>
      <c r="AR18"/>
      <c r="AS18"/>
      <c r="AT18"/>
      <c r="AU18"/>
      <c r="AW18" s="9" t="str">
        <f t="shared" si="14"/>
        <v>Master!E118</v>
      </c>
      <c r="AY18" s="9" t="s">
        <v>103</v>
      </c>
      <c r="AZ18" s="9" t="s">
        <v>104</v>
      </c>
      <c r="BB18" s="9" t="str">
        <f t="shared" si="15"/>
        <v>Master!B116</v>
      </c>
      <c r="BC18" s="9" t="str">
        <f t="shared" si="16"/>
        <v>Master!B120</v>
      </c>
      <c r="BD18" s="9" t="str">
        <f t="shared" si="17"/>
        <v>Master!E118</v>
      </c>
    </row>
    <row r="19" spans="1:56" ht="14.4">
      <c r="A19" s="1" t="s">
        <v>105</v>
      </c>
      <c r="B19" s="1">
        <v>13</v>
      </c>
      <c r="C19" s="32" t="s">
        <v>106</v>
      </c>
      <c r="D19" s="33" t="str">
        <f t="shared" ca="1" si="18"/>
        <v>6 TEX</v>
      </c>
      <c r="E19" s="34" t="e">
        <v>#REF!</v>
      </c>
      <c r="F19" s="34" t="s">
        <v>130</v>
      </c>
      <c r="G19" s="34" t="s">
        <v>130</v>
      </c>
      <c r="H19" s="34" t="s">
        <v>130</v>
      </c>
      <c r="I19" s="34" t="s">
        <v>130</v>
      </c>
      <c r="J19" s="34" t="s">
        <v>130</v>
      </c>
      <c r="K19" s="34" t="s">
        <v>130</v>
      </c>
      <c r="L19" s="34" t="s">
        <v>130</v>
      </c>
      <c r="M19" s="35"/>
      <c r="N19" s="36" t="str">
        <f t="shared" ca="1" si="1"/>
        <v>11 MSU</v>
      </c>
      <c r="P19" s="37">
        <f t="shared" ca="1" si="19"/>
        <v>0</v>
      </c>
      <c r="Q19" s="36">
        <f t="shared" ca="1" si="20"/>
        <v>7</v>
      </c>
      <c r="R19" s="11" t="str">
        <f t="shared" ca="1" si="2"/>
        <v>6 TEX</v>
      </c>
      <c r="S19" s="38" t="str">
        <f t="shared" ca="1" si="2"/>
        <v>11 MSU</v>
      </c>
      <c r="T19" s="39" t="str">
        <f t="shared" ca="1" si="21"/>
        <v>11 MSU</v>
      </c>
      <c r="U19" s="11" t="str">
        <f t="shared" ca="1" si="3"/>
        <v>6 TEX</v>
      </c>
      <c r="V19" s="38">
        <f t="shared" ca="1" si="4"/>
        <v>14</v>
      </c>
      <c r="W19" s="36">
        <f t="shared" ca="1" si="4"/>
        <v>1</v>
      </c>
      <c r="X19" s="11">
        <v>1</v>
      </c>
      <c r="Y19" s="1">
        <v>7</v>
      </c>
      <c r="Z19" s="40"/>
      <c r="AA19" s="11" t="e">
        <f t="shared" ca="1" si="5"/>
        <v>#REF!</v>
      </c>
      <c r="AB19" s="11">
        <f t="shared" ca="1" si="6"/>
        <v>0</v>
      </c>
      <c r="AC19" s="11">
        <f t="shared" ca="1" si="7"/>
        <v>0</v>
      </c>
      <c r="AD19" s="11">
        <f t="shared" ca="1" si="8"/>
        <v>0</v>
      </c>
      <c r="AE19" s="11">
        <f t="shared" ca="1" si="9"/>
        <v>0</v>
      </c>
      <c r="AF19" s="11">
        <f t="shared" ca="1" si="10"/>
        <v>0</v>
      </c>
      <c r="AG19" s="11">
        <f t="shared" ca="1" si="11"/>
        <v>0</v>
      </c>
      <c r="AH19" s="11">
        <f t="shared" ca="1" si="12"/>
        <v>0</v>
      </c>
      <c r="AI19" s="11"/>
      <c r="AJ19" s="32">
        <f t="shared" ca="1" si="13"/>
        <v>7</v>
      </c>
      <c r="AK19" s="5"/>
      <c r="AL19" s="9" t="s">
        <v>107</v>
      </c>
      <c r="AM19"/>
      <c r="AN19"/>
      <c r="AO19"/>
      <c r="AP19"/>
      <c r="AQ19"/>
      <c r="AR19"/>
      <c r="AS19"/>
      <c r="AT19"/>
      <c r="AU19"/>
      <c r="AW19" s="9" t="str">
        <f t="shared" si="14"/>
        <v>Master!E126</v>
      </c>
      <c r="AY19" s="9" t="s">
        <v>108</v>
      </c>
      <c r="AZ19" s="9" t="s">
        <v>109</v>
      </c>
      <c r="BB19" s="9" t="str">
        <f t="shared" si="15"/>
        <v>Master!B124</v>
      </c>
      <c r="BC19" s="9" t="str">
        <f t="shared" si="16"/>
        <v>Master!B128</v>
      </c>
      <c r="BD19" s="9" t="str">
        <f t="shared" si="17"/>
        <v>Master!E126</v>
      </c>
    </row>
    <row r="20" spans="1:56" ht="14.4">
      <c r="A20" s="1" t="s">
        <v>110</v>
      </c>
      <c r="B20" s="1">
        <v>13</v>
      </c>
      <c r="C20" s="32" t="s">
        <v>111</v>
      </c>
      <c r="D20" s="33" t="str">
        <f t="shared" ca="1" si="18"/>
        <v>1 MD</v>
      </c>
      <c r="E20" s="34" t="e">
        <v>#REF!</v>
      </c>
      <c r="F20" s="34" t="s">
        <v>14</v>
      </c>
      <c r="G20" s="34" t="s">
        <v>14</v>
      </c>
      <c r="H20" s="34" t="s">
        <v>14</v>
      </c>
      <c r="I20" s="34" t="s">
        <v>14</v>
      </c>
      <c r="J20" s="34" t="s">
        <v>14</v>
      </c>
      <c r="K20" s="34" t="s">
        <v>14</v>
      </c>
      <c r="L20" s="34" t="s">
        <v>14</v>
      </c>
      <c r="M20" s="35"/>
      <c r="N20" s="36" t="str">
        <f t="shared" ca="1" si="1"/>
        <v>1 MD</v>
      </c>
      <c r="P20" s="37">
        <f t="shared" ca="1" si="19"/>
        <v>0</v>
      </c>
      <c r="Q20" s="36">
        <f t="shared" ca="1" si="20"/>
        <v>7</v>
      </c>
      <c r="R20" s="11" t="str">
        <f t="shared" ca="1" si="2"/>
        <v>1 MD</v>
      </c>
      <c r="S20" s="38" t="str">
        <f t="shared" ca="1" si="2"/>
        <v>16 DART</v>
      </c>
      <c r="T20" s="39" t="str">
        <f t="shared" ca="1" si="21"/>
        <v>1 MD</v>
      </c>
      <c r="U20" s="11" t="str">
        <f t="shared" ca="1" si="3"/>
        <v>16 DART</v>
      </c>
      <c r="V20" s="38">
        <f t="shared" ca="1" si="4"/>
        <v>1</v>
      </c>
      <c r="W20" s="36">
        <f t="shared" ca="1" si="4"/>
        <v>1</v>
      </c>
      <c r="X20" s="11">
        <v>1</v>
      </c>
      <c r="Y20" s="1">
        <v>7</v>
      </c>
      <c r="Z20" s="40"/>
      <c r="AA20" s="11" t="e">
        <f t="shared" ca="1" si="5"/>
        <v>#REF!</v>
      </c>
      <c r="AB20" s="11">
        <f t="shared" ca="1" si="6"/>
        <v>0</v>
      </c>
      <c r="AC20" s="11">
        <f t="shared" ca="1" si="7"/>
        <v>0</v>
      </c>
      <c r="AD20" s="11">
        <f t="shared" ca="1" si="8"/>
        <v>0</v>
      </c>
      <c r="AE20" s="11">
        <f t="shared" ca="1" si="9"/>
        <v>0</v>
      </c>
      <c r="AF20" s="11">
        <f t="shared" ca="1" si="10"/>
        <v>0</v>
      </c>
      <c r="AG20" s="11">
        <f t="shared" ca="1" si="11"/>
        <v>0</v>
      </c>
      <c r="AH20" s="11">
        <f t="shared" ca="1" si="12"/>
        <v>0</v>
      </c>
      <c r="AI20" s="11"/>
      <c r="AJ20" s="32">
        <f t="shared" ca="1" si="13"/>
        <v>0</v>
      </c>
      <c r="AK20" s="5"/>
      <c r="AL20" s="9" t="s">
        <v>112</v>
      </c>
      <c r="AM20"/>
      <c r="AN20"/>
      <c r="AO20"/>
      <c r="AP20"/>
      <c r="AQ20"/>
      <c r="AR20"/>
      <c r="AS20"/>
      <c r="AT20"/>
      <c r="AU20"/>
      <c r="AW20" s="9" t="str">
        <f t="shared" si="14"/>
        <v>Master!AC4</v>
      </c>
      <c r="AY20" s="9" t="s">
        <v>113</v>
      </c>
      <c r="AZ20" s="9" t="s">
        <v>114</v>
      </c>
      <c r="BB20" s="9" t="str">
        <f t="shared" si="15"/>
        <v>Master!AF2</v>
      </c>
      <c r="BC20" s="9" t="str">
        <f t="shared" si="16"/>
        <v>Master!AF6</v>
      </c>
      <c r="BD20" s="9" t="str">
        <f t="shared" si="17"/>
        <v>Master!AC4</v>
      </c>
    </row>
    <row r="21" spans="1:56" ht="14.4">
      <c r="A21" s="1" t="s">
        <v>115</v>
      </c>
      <c r="B21" s="1">
        <v>14</v>
      </c>
      <c r="C21" s="32" t="s">
        <v>116</v>
      </c>
      <c r="D21" s="33" t="str">
        <f t="shared" ca="1" si="18"/>
        <v>8 VILL</v>
      </c>
      <c r="E21" s="34" t="e">
        <v>#REF!</v>
      </c>
      <c r="F21" s="34" t="s">
        <v>170</v>
      </c>
      <c r="G21" s="34" t="s">
        <v>170</v>
      </c>
      <c r="H21" s="34" t="s">
        <v>170</v>
      </c>
      <c r="I21" s="34" t="s">
        <v>170</v>
      </c>
      <c r="J21" s="34" t="s">
        <v>190</v>
      </c>
      <c r="K21" s="34" t="s">
        <v>170</v>
      </c>
      <c r="L21" s="34" t="s">
        <v>190</v>
      </c>
      <c r="M21" s="35"/>
      <c r="N21" s="36" t="str">
        <f t="shared" ca="1" si="1"/>
        <v>9 UTAH</v>
      </c>
      <c r="P21" s="37">
        <f t="shared" ca="1" si="19"/>
        <v>2</v>
      </c>
      <c r="Q21" s="36">
        <f t="shared" ca="1" si="20"/>
        <v>5</v>
      </c>
      <c r="R21" s="11" t="str">
        <f t="shared" ca="1" si="2"/>
        <v>8 VILL</v>
      </c>
      <c r="S21" s="38" t="str">
        <f t="shared" ca="1" si="2"/>
        <v>9 UTAH</v>
      </c>
      <c r="T21" s="39" t="str">
        <f t="shared" ca="1" si="21"/>
        <v>9 UTAH</v>
      </c>
      <c r="U21" s="11" t="str">
        <f t="shared" ca="1" si="3"/>
        <v>8 VILL</v>
      </c>
      <c r="V21" s="38">
        <f t="shared" ca="1" si="4"/>
        <v>16</v>
      </c>
      <c r="W21" s="36">
        <f t="shared" ca="1" si="4"/>
        <v>9</v>
      </c>
      <c r="X21" s="11">
        <v>1</v>
      </c>
      <c r="Y21" s="1">
        <v>7</v>
      </c>
      <c r="Z21" s="40"/>
      <c r="AA21" s="11" t="e">
        <f t="shared" ca="1" si="5"/>
        <v>#REF!</v>
      </c>
      <c r="AB21" s="11">
        <f t="shared" ca="1" si="6"/>
        <v>0</v>
      </c>
      <c r="AC21" s="11">
        <f t="shared" ca="1" si="7"/>
        <v>0</v>
      </c>
      <c r="AD21" s="11">
        <f t="shared" ca="1" si="8"/>
        <v>0</v>
      </c>
      <c r="AE21" s="11">
        <f t="shared" ca="1" si="9"/>
        <v>0</v>
      </c>
      <c r="AF21" s="11">
        <f t="shared" ca="1" si="10"/>
        <v>5</v>
      </c>
      <c r="AG21" s="11">
        <f t="shared" ca="1" si="11"/>
        <v>0</v>
      </c>
      <c r="AH21" s="11">
        <f t="shared" ca="1" si="12"/>
        <v>5</v>
      </c>
      <c r="AI21" s="11"/>
      <c r="AJ21" s="32">
        <f t="shared" ca="1" si="13"/>
        <v>5</v>
      </c>
      <c r="AK21" s="5"/>
      <c r="AL21" s="9" t="s">
        <v>117</v>
      </c>
      <c r="AM21"/>
      <c r="AN21"/>
      <c r="AO21"/>
      <c r="AP21"/>
      <c r="AQ21"/>
      <c r="AR21"/>
      <c r="AS21"/>
      <c r="AT21"/>
      <c r="AU21"/>
      <c r="AW21" s="9" t="str">
        <f t="shared" si="14"/>
        <v>Master!AC12</v>
      </c>
      <c r="AY21" s="9" t="s">
        <v>118</v>
      </c>
      <c r="AZ21" s="9" t="s">
        <v>119</v>
      </c>
      <c r="BB21" s="9" t="str">
        <f t="shared" si="15"/>
        <v>Master!AF10</v>
      </c>
      <c r="BC21" s="9" t="str">
        <f t="shared" si="16"/>
        <v>Master!AF14</v>
      </c>
      <c r="BD21" s="9" t="str">
        <f t="shared" si="17"/>
        <v>Master!AC12</v>
      </c>
    </row>
    <row r="22" spans="1:56" ht="14.4">
      <c r="A22" s="1" t="s">
        <v>120</v>
      </c>
      <c r="B22" s="1">
        <v>14</v>
      </c>
      <c r="C22" s="32" t="s">
        <v>121</v>
      </c>
      <c r="D22" s="33" t="str">
        <f t="shared" ca="1" si="18"/>
        <v>4 VAN</v>
      </c>
      <c r="E22" s="34" t="e">
        <v>#REF!</v>
      </c>
      <c r="F22" s="34" t="s">
        <v>90</v>
      </c>
      <c r="G22" s="34" t="s">
        <v>90</v>
      </c>
      <c r="H22" s="34" t="s">
        <v>90</v>
      </c>
      <c r="I22" s="34" t="s">
        <v>90</v>
      </c>
      <c r="J22" s="34" t="s">
        <v>90</v>
      </c>
      <c r="K22" s="34" t="s">
        <v>90</v>
      </c>
      <c r="L22" s="34" t="s">
        <v>90</v>
      </c>
      <c r="M22" s="35"/>
      <c r="N22" s="36" t="str">
        <f t="shared" ca="1" si="1"/>
        <v>4 VAN</v>
      </c>
      <c r="P22" s="37">
        <f t="shared" ca="1" si="19"/>
        <v>0</v>
      </c>
      <c r="Q22" s="36">
        <f t="shared" ca="1" si="20"/>
        <v>7</v>
      </c>
      <c r="R22" s="11" t="str">
        <f t="shared" ca="1" si="2"/>
        <v>4 VAN</v>
      </c>
      <c r="S22" s="38" t="str">
        <f t="shared" ca="1" si="2"/>
        <v>13 WCU</v>
      </c>
      <c r="T22" s="39" t="str">
        <f t="shared" ca="1" si="21"/>
        <v>4 VAN</v>
      </c>
      <c r="U22" s="11" t="str">
        <f t="shared" ca="1" si="3"/>
        <v>13 WCU</v>
      </c>
      <c r="V22" s="38">
        <f t="shared" ca="1" si="4"/>
        <v>12</v>
      </c>
      <c r="W22" s="36">
        <f t="shared" ca="1" si="4"/>
        <v>1</v>
      </c>
      <c r="X22" s="11">
        <v>1</v>
      </c>
      <c r="Y22" s="1">
        <v>7</v>
      </c>
      <c r="Z22" s="40"/>
      <c r="AA22" s="11" t="e">
        <f t="shared" ca="1" si="5"/>
        <v>#REF!</v>
      </c>
      <c r="AB22" s="11">
        <f t="shared" ca="1" si="6"/>
        <v>0</v>
      </c>
      <c r="AC22" s="11">
        <f t="shared" ca="1" si="7"/>
        <v>0</v>
      </c>
      <c r="AD22" s="11">
        <f t="shared" ca="1" si="8"/>
        <v>0</v>
      </c>
      <c r="AE22" s="11">
        <f t="shared" ca="1" si="9"/>
        <v>0</v>
      </c>
      <c r="AF22" s="11">
        <f t="shared" ca="1" si="10"/>
        <v>0</v>
      </c>
      <c r="AG22" s="11">
        <f t="shared" ca="1" si="11"/>
        <v>0</v>
      </c>
      <c r="AH22" s="11">
        <f t="shared" ca="1" si="12"/>
        <v>0</v>
      </c>
      <c r="AI22" s="11"/>
      <c r="AJ22" s="32">
        <f t="shared" ca="1" si="13"/>
        <v>0</v>
      </c>
      <c r="AK22" s="5"/>
      <c r="AL22" s="9" t="s">
        <v>122</v>
      </c>
      <c r="AM22"/>
      <c r="AN22"/>
      <c r="AO22"/>
      <c r="AP22"/>
      <c r="AQ22"/>
      <c r="AR22"/>
      <c r="AS22"/>
      <c r="AT22"/>
      <c r="AU22"/>
      <c r="AW22" s="9" t="str">
        <f t="shared" si="14"/>
        <v>Master!AC20</v>
      </c>
      <c r="AY22" s="9" t="s">
        <v>123</v>
      </c>
      <c r="AZ22" s="9" t="s">
        <v>124</v>
      </c>
      <c r="BB22" s="9" t="str">
        <f t="shared" si="15"/>
        <v>Master!AF18</v>
      </c>
      <c r="BC22" s="9" t="str">
        <f t="shared" si="16"/>
        <v>Master!AF22</v>
      </c>
      <c r="BD22" s="9" t="str">
        <f t="shared" si="17"/>
        <v>Master!AC20</v>
      </c>
    </row>
    <row r="23" spans="1:56" ht="14.4">
      <c r="A23" s="1" t="s">
        <v>125</v>
      </c>
      <c r="B23" s="1">
        <v>14</v>
      </c>
      <c r="C23" s="32" t="s">
        <v>126</v>
      </c>
      <c r="D23" s="33" t="str">
        <f t="shared" ca="1" si="18"/>
        <v>5 KSU</v>
      </c>
      <c r="E23" s="34" t="e">
        <v>#REF!</v>
      </c>
      <c r="F23" s="34" t="s">
        <v>95</v>
      </c>
      <c r="G23" s="34" t="s">
        <v>95</v>
      </c>
      <c r="H23" s="34" t="s">
        <v>95</v>
      </c>
      <c r="I23" s="34" t="s">
        <v>95</v>
      </c>
      <c r="J23" s="34" t="s">
        <v>95</v>
      </c>
      <c r="K23" s="34" t="s">
        <v>95</v>
      </c>
      <c r="L23" s="34" t="s">
        <v>95</v>
      </c>
      <c r="M23" s="35"/>
      <c r="N23" s="36" t="str">
        <f t="shared" ca="1" si="1"/>
        <v>5 KSU</v>
      </c>
      <c r="P23" s="37">
        <f t="shared" ca="1" si="19"/>
        <v>0</v>
      </c>
      <c r="Q23" s="36">
        <f t="shared" ca="1" si="20"/>
        <v>7</v>
      </c>
      <c r="R23" s="11" t="str">
        <f t="shared" ca="1" si="2"/>
        <v>5 KSU</v>
      </c>
      <c r="S23" s="38" t="str">
        <f t="shared" ca="1" si="2"/>
        <v>12 DREX</v>
      </c>
      <c r="T23" s="39" t="str">
        <f t="shared" ca="1" si="21"/>
        <v>5 KSU</v>
      </c>
      <c r="U23" s="11" t="str">
        <f t="shared" ca="1" si="3"/>
        <v>12 DREX</v>
      </c>
      <c r="V23" s="38">
        <f t="shared" ca="1" si="4"/>
        <v>13</v>
      </c>
      <c r="W23" s="36">
        <f t="shared" ca="1" si="4"/>
        <v>1</v>
      </c>
      <c r="X23" s="11">
        <v>1</v>
      </c>
      <c r="Y23" s="1">
        <v>7</v>
      </c>
      <c r="Z23" s="40"/>
      <c r="AA23" s="11" t="e">
        <f t="shared" ca="1" si="5"/>
        <v>#REF!</v>
      </c>
      <c r="AB23" s="11">
        <f t="shared" ca="1" si="6"/>
        <v>0</v>
      </c>
      <c r="AC23" s="11">
        <f t="shared" ca="1" si="7"/>
        <v>0</v>
      </c>
      <c r="AD23" s="11">
        <f t="shared" ca="1" si="8"/>
        <v>0</v>
      </c>
      <c r="AE23" s="11">
        <f t="shared" ca="1" si="9"/>
        <v>0</v>
      </c>
      <c r="AF23" s="11">
        <f t="shared" ca="1" si="10"/>
        <v>0</v>
      </c>
      <c r="AG23" s="11">
        <f t="shared" ca="1" si="11"/>
        <v>0</v>
      </c>
      <c r="AH23" s="11">
        <f t="shared" ca="1" si="12"/>
        <v>0</v>
      </c>
      <c r="AI23" s="11"/>
      <c r="AJ23" s="32">
        <f t="shared" ca="1" si="13"/>
        <v>0</v>
      </c>
      <c r="AK23" s="5"/>
      <c r="AL23" s="9" t="s">
        <v>127</v>
      </c>
      <c r="AM23"/>
      <c r="AN23"/>
      <c r="AO23"/>
      <c r="AP23"/>
      <c r="AQ23"/>
      <c r="AR23"/>
      <c r="AS23"/>
      <c r="AT23"/>
      <c r="AU23"/>
      <c r="AW23" s="9" t="str">
        <f t="shared" si="14"/>
        <v>Master!AC28</v>
      </c>
      <c r="AY23" s="9" t="s">
        <v>128</v>
      </c>
      <c r="AZ23" s="9" t="s">
        <v>129</v>
      </c>
      <c r="BB23" s="9" t="str">
        <f t="shared" si="15"/>
        <v>Master!AF26</v>
      </c>
      <c r="BC23" s="9" t="str">
        <f t="shared" si="16"/>
        <v>Master!AF30</v>
      </c>
      <c r="BD23" s="9" t="str">
        <f t="shared" si="17"/>
        <v>Master!AC28</v>
      </c>
    </row>
    <row r="24" spans="1:56" ht="14.4">
      <c r="A24" s="1" t="s">
        <v>130</v>
      </c>
      <c r="B24" s="1">
        <v>14</v>
      </c>
      <c r="C24" s="32" t="s">
        <v>131</v>
      </c>
      <c r="D24" s="33" t="str">
        <f t="shared" ca="1" si="18"/>
        <v>2 BAY</v>
      </c>
      <c r="E24" s="34" t="e">
        <v>#REF!</v>
      </c>
      <c r="F24" s="34" t="s">
        <v>46</v>
      </c>
      <c r="G24" s="34" t="s">
        <v>46</v>
      </c>
      <c r="H24" s="34" t="s">
        <v>46</v>
      </c>
      <c r="I24" s="34" t="s">
        <v>46</v>
      </c>
      <c r="J24" s="34" t="s">
        <v>46</v>
      </c>
      <c r="K24" s="34" t="s">
        <v>46</v>
      </c>
      <c r="L24" s="34" t="s">
        <v>46</v>
      </c>
      <c r="M24" s="35"/>
      <c r="N24" s="36" t="str">
        <f t="shared" ca="1" si="1"/>
        <v>2 BAY</v>
      </c>
      <c r="P24" s="37">
        <f t="shared" ca="1" si="19"/>
        <v>0</v>
      </c>
      <c r="Q24" s="36">
        <f t="shared" ca="1" si="20"/>
        <v>7</v>
      </c>
      <c r="R24" s="11" t="str">
        <f t="shared" ca="1" si="2"/>
        <v>2 BAY</v>
      </c>
      <c r="S24" s="38" t="str">
        <f t="shared" ca="1" si="2"/>
        <v>15 UTSA</v>
      </c>
      <c r="T24" s="39" t="str">
        <f t="shared" ca="1" si="21"/>
        <v>2 BAY</v>
      </c>
      <c r="U24" s="11" t="str">
        <f t="shared" ca="1" si="3"/>
        <v>15 UTSA</v>
      </c>
      <c r="V24" s="38">
        <f t="shared" ca="1" si="4"/>
        <v>10</v>
      </c>
      <c r="W24" s="36">
        <f t="shared" ca="1" si="4"/>
        <v>1</v>
      </c>
      <c r="X24" s="11">
        <v>1</v>
      </c>
      <c r="Y24" s="1">
        <v>7</v>
      </c>
      <c r="Z24" s="40"/>
      <c r="AA24" s="11" t="e">
        <f t="shared" ca="1" si="5"/>
        <v>#REF!</v>
      </c>
      <c r="AB24" s="11">
        <f t="shared" ca="1" si="6"/>
        <v>0</v>
      </c>
      <c r="AC24" s="11">
        <f t="shared" ca="1" si="7"/>
        <v>0</v>
      </c>
      <c r="AD24" s="11">
        <f t="shared" ca="1" si="8"/>
        <v>0</v>
      </c>
      <c r="AE24" s="11">
        <f t="shared" ca="1" si="9"/>
        <v>0</v>
      </c>
      <c r="AF24" s="11">
        <f t="shared" ca="1" si="10"/>
        <v>0</v>
      </c>
      <c r="AG24" s="11">
        <f t="shared" ca="1" si="11"/>
        <v>0</v>
      </c>
      <c r="AH24" s="11">
        <f t="shared" ca="1" si="12"/>
        <v>0</v>
      </c>
      <c r="AI24" s="11"/>
      <c r="AJ24" s="32">
        <f t="shared" ca="1" si="13"/>
        <v>0</v>
      </c>
      <c r="AK24" s="5"/>
      <c r="AL24" s="9" t="s">
        <v>132</v>
      </c>
      <c r="AM24"/>
      <c r="AN24"/>
      <c r="AO24"/>
      <c r="AP24"/>
      <c r="AQ24"/>
      <c r="AR24"/>
      <c r="AS24"/>
      <c r="AT24"/>
      <c r="AU24"/>
      <c r="AW24" s="9" t="str">
        <f t="shared" si="14"/>
        <v>Master!AC36</v>
      </c>
      <c r="AY24" s="9" t="s">
        <v>133</v>
      </c>
      <c r="AZ24" s="9" t="s">
        <v>134</v>
      </c>
      <c r="BB24" s="9" t="str">
        <f t="shared" si="15"/>
        <v>Master!AF34</v>
      </c>
      <c r="BC24" s="9" t="str">
        <f t="shared" si="16"/>
        <v>Master!AF38</v>
      </c>
      <c r="BD24" s="9" t="str">
        <f t="shared" si="17"/>
        <v>Master!AC36</v>
      </c>
    </row>
    <row r="25" spans="1:56" ht="14.4">
      <c r="A25" s="1" t="s">
        <v>135</v>
      </c>
      <c r="B25" s="1">
        <v>15</v>
      </c>
      <c r="C25" s="32" t="s">
        <v>136</v>
      </c>
      <c r="D25" s="33" t="str">
        <f t="shared" ca="1" si="18"/>
        <v>10 TCU</v>
      </c>
      <c r="E25" s="34" t="e">
        <v>#REF!</v>
      </c>
      <c r="F25" s="34" t="s">
        <v>196</v>
      </c>
      <c r="G25" s="34" t="s">
        <v>150</v>
      </c>
      <c r="H25" s="34" t="s">
        <v>196</v>
      </c>
      <c r="I25" s="34" t="s">
        <v>150</v>
      </c>
      <c r="J25" s="34" t="s">
        <v>196</v>
      </c>
      <c r="K25" s="34" t="s">
        <v>196</v>
      </c>
      <c r="L25" s="34" t="s">
        <v>150</v>
      </c>
      <c r="M25" s="35"/>
      <c r="N25" s="36" t="str">
        <f t="shared" ca="1" si="1"/>
        <v>7 SDS</v>
      </c>
      <c r="P25" s="37">
        <f t="shared" ca="1" si="19"/>
        <v>4</v>
      </c>
      <c r="Q25" s="36">
        <f t="shared" ca="1" si="20"/>
        <v>3</v>
      </c>
      <c r="R25" s="11" t="str">
        <f t="shared" ca="1" si="2"/>
        <v>7 SDS</v>
      </c>
      <c r="S25" s="38" t="str">
        <f t="shared" ca="1" si="2"/>
        <v>10 TCU</v>
      </c>
      <c r="T25" s="39" t="str">
        <f t="shared" ca="1" si="21"/>
        <v>7 SDS</v>
      </c>
      <c r="U25" s="11" t="str">
        <f t="shared" ca="1" si="3"/>
        <v>10 TCU</v>
      </c>
      <c r="V25" s="38">
        <f t="shared" ca="1" si="4"/>
        <v>15</v>
      </c>
      <c r="W25" s="36">
        <f t="shared" ca="1" si="4"/>
        <v>1</v>
      </c>
      <c r="X25" s="11">
        <v>1</v>
      </c>
      <c r="Y25" s="1">
        <v>7</v>
      </c>
      <c r="Z25" s="40"/>
      <c r="AA25" s="11" t="e">
        <f t="shared" ca="1" si="5"/>
        <v>#REF!</v>
      </c>
      <c r="AB25" s="11">
        <f t="shared" ca="1" si="6"/>
        <v>0</v>
      </c>
      <c r="AC25" s="11">
        <f t="shared" ca="1" si="7"/>
        <v>4</v>
      </c>
      <c r="AD25" s="11">
        <f t="shared" ca="1" si="8"/>
        <v>0</v>
      </c>
      <c r="AE25" s="11">
        <f t="shared" ca="1" si="9"/>
        <v>4</v>
      </c>
      <c r="AF25" s="11">
        <f t="shared" ca="1" si="10"/>
        <v>0</v>
      </c>
      <c r="AG25" s="11">
        <f t="shared" ca="1" si="11"/>
        <v>0</v>
      </c>
      <c r="AH25" s="11">
        <f t="shared" ca="1" si="12"/>
        <v>4</v>
      </c>
      <c r="AI25" s="11"/>
      <c r="AJ25" s="32">
        <f t="shared" ca="1" si="13"/>
        <v>4</v>
      </c>
      <c r="AK25" s="5"/>
      <c r="AL25" s="9" t="s">
        <v>137</v>
      </c>
      <c r="AM25"/>
      <c r="AN25"/>
      <c r="AO25"/>
      <c r="AP25"/>
      <c r="AQ25"/>
      <c r="AR25"/>
      <c r="AS25"/>
      <c r="AT25"/>
      <c r="AU25"/>
      <c r="AW25" s="9" t="str">
        <f t="shared" si="14"/>
        <v>Master!AC44</v>
      </c>
      <c r="AY25" s="9" t="s">
        <v>138</v>
      </c>
      <c r="AZ25" s="9" t="s">
        <v>139</v>
      </c>
      <c r="BB25" s="9" t="str">
        <f t="shared" si="15"/>
        <v>Master!AF42</v>
      </c>
      <c r="BC25" s="9" t="str">
        <f t="shared" si="16"/>
        <v>Master!AF46</v>
      </c>
      <c r="BD25" s="9" t="str">
        <f t="shared" si="17"/>
        <v>Master!AC44</v>
      </c>
    </row>
    <row r="26" spans="1:56" ht="14.4">
      <c r="A26" s="1" t="s">
        <v>140</v>
      </c>
      <c r="B26" s="1">
        <v>15</v>
      </c>
      <c r="C26" s="32" t="s">
        <v>141</v>
      </c>
      <c r="D26" s="33" t="str">
        <f t="shared" ca="1" si="18"/>
        <v>3 UL</v>
      </c>
      <c r="E26" s="34" t="e">
        <v>#REF!</v>
      </c>
      <c r="F26" s="34" t="s">
        <v>65</v>
      </c>
      <c r="G26" s="34" t="s">
        <v>65</v>
      </c>
      <c r="H26" s="34" t="s">
        <v>65</v>
      </c>
      <c r="I26" s="34" t="s">
        <v>65</v>
      </c>
      <c r="J26" s="34" t="s">
        <v>65</v>
      </c>
      <c r="K26" s="34" t="s">
        <v>65</v>
      </c>
      <c r="L26" s="34" t="s">
        <v>65</v>
      </c>
      <c r="M26" s="35"/>
      <c r="N26" s="36" t="str">
        <f t="shared" ca="1" si="1"/>
        <v>3 UL</v>
      </c>
      <c r="P26" s="37">
        <f t="shared" ca="1" si="19"/>
        <v>0</v>
      </c>
      <c r="Q26" s="36">
        <f t="shared" ca="1" si="20"/>
        <v>7</v>
      </c>
      <c r="R26" s="11" t="str">
        <f t="shared" ca="1" si="2"/>
        <v>3 UL</v>
      </c>
      <c r="S26" s="38" t="str">
        <f t="shared" ca="1" si="2"/>
        <v>14 LIB</v>
      </c>
      <c r="T26" s="39" t="str">
        <f t="shared" ca="1" si="21"/>
        <v>3 UL</v>
      </c>
      <c r="U26" s="11" t="str">
        <f t="shared" ca="1" si="3"/>
        <v>14 LIB</v>
      </c>
      <c r="V26" s="38">
        <f t="shared" ca="1" si="4"/>
        <v>11</v>
      </c>
      <c r="W26" s="36">
        <f t="shared" ca="1" si="4"/>
        <v>1</v>
      </c>
      <c r="X26" s="11">
        <v>1</v>
      </c>
      <c r="Y26" s="1">
        <v>7</v>
      </c>
      <c r="Z26" s="40"/>
      <c r="AA26" s="11" t="e">
        <f t="shared" ca="1" si="5"/>
        <v>#REF!</v>
      </c>
      <c r="AB26" s="11">
        <f t="shared" ca="1" si="6"/>
        <v>0</v>
      </c>
      <c r="AC26" s="11">
        <f t="shared" ca="1" si="7"/>
        <v>0</v>
      </c>
      <c r="AD26" s="11">
        <f t="shared" ca="1" si="8"/>
        <v>0</v>
      </c>
      <c r="AE26" s="11">
        <f t="shared" ca="1" si="9"/>
        <v>0</v>
      </c>
      <c r="AF26" s="11">
        <f t="shared" ca="1" si="10"/>
        <v>0</v>
      </c>
      <c r="AG26" s="11">
        <f t="shared" ca="1" si="11"/>
        <v>0</v>
      </c>
      <c r="AH26" s="11">
        <f t="shared" ca="1" si="12"/>
        <v>0</v>
      </c>
      <c r="AI26" s="11"/>
      <c r="AJ26" s="32">
        <f t="shared" ca="1" si="13"/>
        <v>0</v>
      </c>
      <c r="AK26" s="5"/>
      <c r="AL26" s="9" t="s">
        <v>142</v>
      </c>
      <c r="AM26"/>
      <c r="AN26"/>
      <c r="AO26"/>
      <c r="AP26"/>
      <c r="AQ26"/>
      <c r="AR26"/>
      <c r="AS26"/>
      <c r="AT26"/>
      <c r="AU26"/>
      <c r="AW26" s="9" t="str">
        <f t="shared" si="14"/>
        <v>Master!AC52</v>
      </c>
      <c r="AY26" s="9" t="s">
        <v>143</v>
      </c>
      <c r="AZ26" s="9" t="s">
        <v>144</v>
      </c>
      <c r="BB26" s="9" t="str">
        <f t="shared" si="15"/>
        <v>Master!AF50</v>
      </c>
      <c r="BC26" s="9" t="str">
        <f t="shared" si="16"/>
        <v>Master!AF54</v>
      </c>
      <c r="BD26" s="9" t="str">
        <f t="shared" si="17"/>
        <v>Master!AC52</v>
      </c>
    </row>
    <row r="27" spans="1:56" ht="14.4">
      <c r="A27" s="1" t="s">
        <v>145</v>
      </c>
      <c r="B27" s="1">
        <v>15</v>
      </c>
      <c r="C27" s="32" t="s">
        <v>146</v>
      </c>
      <c r="D27" s="33" t="str">
        <f t="shared" ca="1" si="18"/>
        <v>6 LSU</v>
      </c>
      <c r="E27" s="34" t="e">
        <v>#REF!</v>
      </c>
      <c r="F27" s="34" t="s">
        <v>120</v>
      </c>
      <c r="G27" s="34" t="s">
        <v>120</v>
      </c>
      <c r="H27" s="34" t="s">
        <v>120</v>
      </c>
      <c r="I27" s="34" t="s">
        <v>120</v>
      </c>
      <c r="J27" s="34" t="s">
        <v>120</v>
      </c>
      <c r="K27" s="34" t="s">
        <v>120</v>
      </c>
      <c r="L27" s="34" t="s">
        <v>120</v>
      </c>
      <c r="M27" s="35"/>
      <c r="N27" s="36" t="str">
        <f t="shared" ca="1" si="1"/>
        <v>6 LSU</v>
      </c>
      <c r="P27" s="37">
        <f t="shared" ca="1" si="19"/>
        <v>0</v>
      </c>
      <c r="Q27" s="36">
        <f t="shared" ca="1" si="20"/>
        <v>7</v>
      </c>
      <c r="R27" s="11" t="str">
        <f t="shared" ca="1" si="2"/>
        <v>6 LSU</v>
      </c>
      <c r="S27" s="38" t="str">
        <f t="shared" ca="1" si="2"/>
        <v>11 UWGB</v>
      </c>
      <c r="T27" s="39" t="str">
        <f t="shared" ca="1" si="21"/>
        <v>6 LSU</v>
      </c>
      <c r="U27" s="11" t="str">
        <f t="shared" ca="1" si="3"/>
        <v>11 UWGB</v>
      </c>
      <c r="V27" s="38">
        <f t="shared" ca="1" si="4"/>
        <v>14</v>
      </c>
      <c r="W27" s="36">
        <f t="shared" ca="1" si="4"/>
        <v>1</v>
      </c>
      <c r="X27" s="11">
        <v>1</v>
      </c>
      <c r="Y27" s="1">
        <v>7</v>
      </c>
      <c r="Z27" s="40"/>
      <c r="AA27" s="11" t="e">
        <f t="shared" ca="1" si="5"/>
        <v>#REF!</v>
      </c>
      <c r="AB27" s="11">
        <f t="shared" ca="1" si="6"/>
        <v>0</v>
      </c>
      <c r="AC27" s="11">
        <f t="shared" ca="1" si="7"/>
        <v>0</v>
      </c>
      <c r="AD27" s="11">
        <f t="shared" ca="1" si="8"/>
        <v>0</v>
      </c>
      <c r="AE27" s="11">
        <f t="shared" ca="1" si="9"/>
        <v>0</v>
      </c>
      <c r="AF27" s="11">
        <f t="shared" ca="1" si="10"/>
        <v>0</v>
      </c>
      <c r="AG27" s="11">
        <f t="shared" ca="1" si="11"/>
        <v>0</v>
      </c>
      <c r="AH27" s="11">
        <f t="shared" ca="1" si="12"/>
        <v>0</v>
      </c>
      <c r="AI27" s="11"/>
      <c r="AJ27" s="32">
        <f t="shared" ca="1" si="13"/>
        <v>0</v>
      </c>
      <c r="AK27" s="5"/>
      <c r="AL27" s="9" t="s">
        <v>147</v>
      </c>
      <c r="AM27"/>
      <c r="AN27"/>
      <c r="AO27"/>
      <c r="AP27"/>
      <c r="AQ27"/>
      <c r="AR27"/>
      <c r="AS27"/>
      <c r="AT27"/>
      <c r="AU27"/>
      <c r="AW27" s="9" t="str">
        <f t="shared" si="14"/>
        <v>Master!AC60</v>
      </c>
      <c r="AY27" s="9" t="s">
        <v>148</v>
      </c>
      <c r="AZ27" s="9" t="s">
        <v>149</v>
      </c>
      <c r="BB27" s="9" t="str">
        <f t="shared" si="15"/>
        <v>Master!AF58</v>
      </c>
      <c r="BC27" s="9" t="str">
        <f t="shared" si="16"/>
        <v>Master!AF62</v>
      </c>
      <c r="BD27" s="9" t="str">
        <f t="shared" si="17"/>
        <v>Master!AC60</v>
      </c>
    </row>
    <row r="28" spans="1:56" ht="14.4">
      <c r="A28" s="1" t="s">
        <v>150</v>
      </c>
      <c r="B28" s="1">
        <v>15</v>
      </c>
      <c r="C28" s="32" t="s">
        <v>151</v>
      </c>
      <c r="D28" s="33" t="str">
        <f t="shared" ca="1" si="18"/>
        <v>1 OKLA</v>
      </c>
      <c r="E28" s="34" t="e">
        <v>#REF!</v>
      </c>
      <c r="F28" s="34" t="s">
        <v>30</v>
      </c>
      <c r="G28" s="34" t="s">
        <v>30</v>
      </c>
      <c r="H28" s="34" t="s">
        <v>30</v>
      </c>
      <c r="I28" s="34" t="s">
        <v>30</v>
      </c>
      <c r="J28" s="34" t="s">
        <v>30</v>
      </c>
      <c r="K28" s="34" t="s">
        <v>30</v>
      </c>
      <c r="L28" s="34" t="s">
        <v>30</v>
      </c>
      <c r="M28" s="35"/>
      <c r="N28" s="36" t="str">
        <f t="shared" ca="1" si="1"/>
        <v>1 OKLA</v>
      </c>
      <c r="P28" s="37">
        <f t="shared" ca="1" si="19"/>
        <v>0</v>
      </c>
      <c r="Q28" s="36">
        <f t="shared" ca="1" si="20"/>
        <v>7</v>
      </c>
      <c r="R28" s="11" t="str">
        <f t="shared" ca="1" si="2"/>
        <v>1 OKLA</v>
      </c>
      <c r="S28" s="38" t="str">
        <f t="shared" ca="1" si="2"/>
        <v>16 PV</v>
      </c>
      <c r="T28" s="39" t="str">
        <f t="shared" ca="1" si="21"/>
        <v>1 OKLA</v>
      </c>
      <c r="U28" s="11" t="str">
        <f t="shared" ca="1" si="3"/>
        <v>16 PV</v>
      </c>
      <c r="V28" s="38">
        <f t="shared" ca="1" si="4"/>
        <v>1</v>
      </c>
      <c r="W28" s="36">
        <f t="shared" ca="1" si="4"/>
        <v>1</v>
      </c>
      <c r="X28" s="11">
        <v>1</v>
      </c>
      <c r="Y28" s="1">
        <v>7</v>
      </c>
      <c r="Z28" s="40"/>
      <c r="AA28" s="11" t="e">
        <f t="shared" ca="1" si="5"/>
        <v>#REF!</v>
      </c>
      <c r="AB28" s="11">
        <f t="shared" ca="1" si="6"/>
        <v>0</v>
      </c>
      <c r="AC28" s="11">
        <f t="shared" ca="1" si="7"/>
        <v>0</v>
      </c>
      <c r="AD28" s="11">
        <f t="shared" ca="1" si="8"/>
        <v>0</v>
      </c>
      <c r="AE28" s="11">
        <f t="shared" ca="1" si="9"/>
        <v>0</v>
      </c>
      <c r="AF28" s="11">
        <f t="shared" ca="1" si="10"/>
        <v>0</v>
      </c>
      <c r="AG28" s="11">
        <f t="shared" ca="1" si="11"/>
        <v>0</v>
      </c>
      <c r="AH28" s="11">
        <f t="shared" ca="1" si="12"/>
        <v>0</v>
      </c>
      <c r="AI28" s="11"/>
      <c r="AJ28" s="32">
        <f t="shared" ca="1" si="13"/>
        <v>0</v>
      </c>
      <c r="AK28" s="5"/>
      <c r="AL28" s="9" t="s">
        <v>152</v>
      </c>
      <c r="AM28"/>
      <c r="AN28"/>
      <c r="AO28"/>
      <c r="AP28"/>
      <c r="AQ28"/>
      <c r="AR28"/>
      <c r="AS28"/>
      <c r="AT28"/>
      <c r="AU28"/>
      <c r="AW28" s="9" t="str">
        <f t="shared" si="14"/>
        <v>Master!AC70</v>
      </c>
      <c r="AY28" s="9" t="s">
        <v>153</v>
      </c>
      <c r="AZ28" s="9" t="s">
        <v>154</v>
      </c>
      <c r="BB28" s="9" t="str">
        <f t="shared" si="15"/>
        <v>Master!AF68</v>
      </c>
      <c r="BC28" s="9" t="str">
        <f t="shared" si="16"/>
        <v>Master!AF72</v>
      </c>
      <c r="BD28" s="9" t="str">
        <f t="shared" si="17"/>
        <v>Master!AC70</v>
      </c>
    </row>
    <row r="29" spans="1:56" ht="14.4">
      <c r="A29" s="1" t="s">
        <v>155</v>
      </c>
      <c r="B29" s="1">
        <v>16</v>
      </c>
      <c r="C29" s="32" t="s">
        <v>156</v>
      </c>
      <c r="D29" s="33" t="str">
        <f t="shared" ca="1" si="18"/>
        <v>8 IOWA</v>
      </c>
      <c r="E29" s="34" t="e">
        <v>#REF!</v>
      </c>
      <c r="F29" s="34" t="s">
        <v>160</v>
      </c>
      <c r="G29" s="34" t="s">
        <v>175</v>
      </c>
      <c r="H29" s="34" t="s">
        <v>175</v>
      </c>
      <c r="I29" s="34" t="s">
        <v>160</v>
      </c>
      <c r="J29" s="34" t="s">
        <v>160</v>
      </c>
      <c r="K29" s="34" t="s">
        <v>175</v>
      </c>
      <c r="L29" s="34" t="s">
        <v>175</v>
      </c>
      <c r="M29" s="35"/>
      <c r="N29" s="36" t="str">
        <f t="shared" ca="1" si="1"/>
        <v>9 GT</v>
      </c>
      <c r="P29" s="37">
        <f t="shared" ca="1" si="19"/>
        <v>4</v>
      </c>
      <c r="Q29" s="36">
        <f t="shared" ca="1" si="20"/>
        <v>3</v>
      </c>
      <c r="R29" s="11" t="str">
        <f t="shared" ca="1" si="2"/>
        <v>8 IOWA</v>
      </c>
      <c r="S29" s="38" t="str">
        <f t="shared" ca="1" si="2"/>
        <v>9 GT</v>
      </c>
      <c r="T29" s="39" t="str">
        <f t="shared" ca="1" si="21"/>
        <v>9 GT</v>
      </c>
      <c r="U29" s="11" t="str">
        <f t="shared" ca="1" si="3"/>
        <v>8 IOWA</v>
      </c>
      <c r="V29" s="38">
        <f t="shared" ca="1" si="4"/>
        <v>16</v>
      </c>
      <c r="W29" s="36">
        <f t="shared" ca="1" si="4"/>
        <v>9</v>
      </c>
      <c r="X29" s="11">
        <v>1</v>
      </c>
      <c r="Y29" s="1">
        <v>7</v>
      </c>
      <c r="Z29" s="40"/>
      <c r="AA29" s="11" t="e">
        <f t="shared" ca="1" si="5"/>
        <v>#REF!</v>
      </c>
      <c r="AB29" s="11">
        <f t="shared" ca="1" si="6"/>
        <v>0</v>
      </c>
      <c r="AC29" s="11">
        <f t="shared" ca="1" si="7"/>
        <v>3</v>
      </c>
      <c r="AD29" s="11">
        <f t="shared" ca="1" si="8"/>
        <v>3</v>
      </c>
      <c r="AE29" s="11">
        <f t="shared" ca="1" si="9"/>
        <v>0</v>
      </c>
      <c r="AF29" s="11">
        <f t="shared" ca="1" si="10"/>
        <v>0</v>
      </c>
      <c r="AG29" s="11">
        <f t="shared" ca="1" si="11"/>
        <v>3</v>
      </c>
      <c r="AH29" s="11">
        <f t="shared" ca="1" si="12"/>
        <v>3</v>
      </c>
      <c r="AI29" s="11"/>
      <c r="AJ29" s="32">
        <f t="shared" ca="1" si="13"/>
        <v>3</v>
      </c>
      <c r="AK29" s="5"/>
      <c r="AL29" s="9" t="s">
        <v>157</v>
      </c>
      <c r="AM29"/>
      <c r="AN29"/>
      <c r="AO29"/>
      <c r="AP29"/>
      <c r="AQ29"/>
      <c r="AR29"/>
      <c r="AS29"/>
      <c r="AT29"/>
      <c r="AU29"/>
      <c r="AW29" s="9" t="str">
        <f t="shared" si="14"/>
        <v>Master!AC78</v>
      </c>
      <c r="AY29" s="9" t="s">
        <v>158</v>
      </c>
      <c r="AZ29" s="9" t="s">
        <v>159</v>
      </c>
      <c r="BB29" s="9" t="str">
        <f t="shared" si="15"/>
        <v>Master!AF76</v>
      </c>
      <c r="BC29" s="9" t="str">
        <f t="shared" si="16"/>
        <v>Master!AF80</v>
      </c>
      <c r="BD29" s="9" t="str">
        <f t="shared" si="17"/>
        <v>Master!AC78</v>
      </c>
    </row>
    <row r="30" spans="1:56" ht="14.4">
      <c r="A30" s="1" t="s">
        <v>160</v>
      </c>
      <c r="B30" s="1">
        <v>16</v>
      </c>
      <c r="C30" s="32" t="s">
        <v>161</v>
      </c>
      <c r="D30" s="33" t="str">
        <f t="shared" ca="1" si="18"/>
        <v>4 PITT</v>
      </c>
      <c r="E30" s="34" t="e">
        <v>#REF!</v>
      </c>
      <c r="F30" s="34" t="s">
        <v>85</v>
      </c>
      <c r="G30" s="34" t="s">
        <v>85</v>
      </c>
      <c r="H30" s="34" t="s">
        <v>85</v>
      </c>
      <c r="I30" s="34" t="s">
        <v>85</v>
      </c>
      <c r="J30" s="34" t="s">
        <v>85</v>
      </c>
      <c r="K30" s="34" t="s">
        <v>85</v>
      </c>
      <c r="L30" s="34" t="s">
        <v>85</v>
      </c>
      <c r="M30" s="35"/>
      <c r="N30" s="36" t="str">
        <f t="shared" ca="1" si="1"/>
        <v>4 PITT</v>
      </c>
      <c r="P30" s="37">
        <f t="shared" ca="1" si="19"/>
        <v>0</v>
      </c>
      <c r="Q30" s="36">
        <f t="shared" ca="1" si="20"/>
        <v>7</v>
      </c>
      <c r="R30" s="11" t="str">
        <f t="shared" ca="1" si="2"/>
        <v>4 PITT</v>
      </c>
      <c r="S30" s="38" t="str">
        <f t="shared" ca="1" si="2"/>
        <v>13 MONT</v>
      </c>
      <c r="T30" s="39" t="str">
        <f t="shared" ca="1" si="21"/>
        <v>4 PITT</v>
      </c>
      <c r="U30" s="11" t="str">
        <f t="shared" ca="1" si="3"/>
        <v>13 MONT</v>
      </c>
      <c r="V30" s="38">
        <f t="shared" ca="1" si="4"/>
        <v>12</v>
      </c>
      <c r="W30" s="36">
        <f t="shared" ca="1" si="4"/>
        <v>1</v>
      </c>
      <c r="X30" s="11">
        <v>1</v>
      </c>
      <c r="Y30" s="1">
        <v>7</v>
      </c>
      <c r="Z30" s="40"/>
      <c r="AA30" s="11" t="e">
        <f t="shared" ca="1" si="5"/>
        <v>#REF!</v>
      </c>
      <c r="AB30" s="11">
        <f t="shared" ca="1" si="6"/>
        <v>0</v>
      </c>
      <c r="AC30" s="11">
        <f t="shared" ca="1" si="7"/>
        <v>0</v>
      </c>
      <c r="AD30" s="11">
        <f t="shared" ca="1" si="8"/>
        <v>0</v>
      </c>
      <c r="AE30" s="11">
        <f t="shared" ca="1" si="9"/>
        <v>0</v>
      </c>
      <c r="AF30" s="11">
        <f t="shared" ca="1" si="10"/>
        <v>0</v>
      </c>
      <c r="AG30" s="11">
        <f t="shared" ca="1" si="11"/>
        <v>0</v>
      </c>
      <c r="AH30" s="11">
        <f t="shared" ca="1" si="12"/>
        <v>0</v>
      </c>
      <c r="AI30" s="11"/>
      <c r="AJ30" s="32">
        <f t="shared" ca="1" si="13"/>
        <v>0</v>
      </c>
      <c r="AK30" s="5"/>
      <c r="AL30" s="9" t="s">
        <v>162</v>
      </c>
      <c r="AM30"/>
      <c r="AN30"/>
      <c r="AO30"/>
      <c r="AP30"/>
      <c r="AQ30"/>
      <c r="AR30"/>
      <c r="AS30"/>
      <c r="AT30"/>
      <c r="AU30"/>
      <c r="AW30" s="9" t="str">
        <f t="shared" si="14"/>
        <v>Master!AC86</v>
      </c>
      <c r="AY30" s="9" t="s">
        <v>163</v>
      </c>
      <c r="AZ30" s="9" t="s">
        <v>164</v>
      </c>
      <c r="BB30" s="9" t="str">
        <f t="shared" si="15"/>
        <v>Master!AF84</v>
      </c>
      <c r="BC30" s="9" t="str">
        <f t="shared" si="16"/>
        <v>Master!AF88</v>
      </c>
      <c r="BD30" s="9" t="str">
        <f t="shared" si="17"/>
        <v>Master!AC86</v>
      </c>
    </row>
    <row r="31" spans="1:56" ht="14.4">
      <c r="A31" s="1" t="s">
        <v>165</v>
      </c>
      <c r="B31" s="1">
        <v>16</v>
      </c>
      <c r="C31" s="32" t="s">
        <v>166</v>
      </c>
      <c r="D31" s="33" t="str">
        <f t="shared" ca="1" si="18"/>
        <v>5 XAV</v>
      </c>
      <c r="E31" s="34" t="e">
        <v>#REF!</v>
      </c>
      <c r="F31" s="34" t="s">
        <v>110</v>
      </c>
      <c r="G31" s="34" t="s">
        <v>110</v>
      </c>
      <c r="H31" s="34" t="s">
        <v>212</v>
      </c>
      <c r="I31" s="34" t="s">
        <v>110</v>
      </c>
      <c r="J31" s="34" t="s">
        <v>110</v>
      </c>
      <c r="K31" s="34" t="s">
        <v>212</v>
      </c>
      <c r="L31" s="34" t="s">
        <v>110</v>
      </c>
      <c r="M31" s="35"/>
      <c r="N31" s="36" t="str">
        <f t="shared" ca="1" si="1"/>
        <v>12 GONZ</v>
      </c>
      <c r="P31" s="37">
        <f t="shared" ca="1" si="19"/>
        <v>2</v>
      </c>
      <c r="Q31" s="36">
        <f t="shared" ca="1" si="20"/>
        <v>5</v>
      </c>
      <c r="R31" s="11" t="str">
        <f t="shared" ca="1" si="2"/>
        <v>5 XAV</v>
      </c>
      <c r="S31" s="38" t="str">
        <f t="shared" ca="1" si="2"/>
        <v>12 GONZ</v>
      </c>
      <c r="T31" s="39" t="str">
        <f t="shared" ca="1" si="21"/>
        <v>12 GONZ</v>
      </c>
      <c r="U31" s="11" t="str">
        <f t="shared" ca="1" si="3"/>
        <v>5 XAV</v>
      </c>
      <c r="V31" s="38">
        <f t="shared" ca="1" si="4"/>
        <v>13</v>
      </c>
      <c r="W31" s="36">
        <f t="shared" ca="1" si="4"/>
        <v>1</v>
      </c>
      <c r="X31" s="11">
        <v>1</v>
      </c>
      <c r="Y31" s="1">
        <v>7</v>
      </c>
      <c r="Z31" s="40"/>
      <c r="AA31" s="11" t="e">
        <f t="shared" ca="1" si="5"/>
        <v>#REF!</v>
      </c>
      <c r="AB31" s="11">
        <f t="shared" ca="1" si="6"/>
        <v>0</v>
      </c>
      <c r="AC31" s="11">
        <f t="shared" ca="1" si="7"/>
        <v>0</v>
      </c>
      <c r="AD31" s="11">
        <f t="shared" ca="1" si="8"/>
        <v>5</v>
      </c>
      <c r="AE31" s="11">
        <f t="shared" ca="1" si="9"/>
        <v>0</v>
      </c>
      <c r="AF31" s="11">
        <f t="shared" ca="1" si="10"/>
        <v>0</v>
      </c>
      <c r="AG31" s="11">
        <f t="shared" ca="1" si="11"/>
        <v>5</v>
      </c>
      <c r="AH31" s="11">
        <f t="shared" ca="1" si="12"/>
        <v>0</v>
      </c>
      <c r="AI31" s="11"/>
      <c r="AJ31" s="32">
        <f t="shared" ca="1" si="13"/>
        <v>5</v>
      </c>
      <c r="AK31" s="5"/>
      <c r="AL31" s="9" t="s">
        <v>167</v>
      </c>
      <c r="AM31"/>
      <c r="AN31"/>
      <c r="AO31"/>
      <c r="AP31"/>
      <c r="AQ31"/>
      <c r="AR31"/>
      <c r="AS31"/>
      <c r="AT31"/>
      <c r="AU31"/>
      <c r="AW31" s="9" t="str">
        <f t="shared" si="14"/>
        <v>Master!AC94</v>
      </c>
      <c r="AY31" s="9" t="s">
        <v>168</v>
      </c>
      <c r="AZ31" s="9" t="s">
        <v>169</v>
      </c>
      <c r="BB31" s="9" t="str">
        <f t="shared" si="15"/>
        <v>Master!AF92</v>
      </c>
      <c r="BC31" s="9" t="str">
        <f t="shared" si="16"/>
        <v>Master!AF96</v>
      </c>
      <c r="BD31" s="9" t="str">
        <f t="shared" si="17"/>
        <v>Master!AC94</v>
      </c>
    </row>
    <row r="32" spans="1:56" ht="14.4">
      <c r="A32" s="1" t="s">
        <v>170</v>
      </c>
      <c r="B32" s="1">
        <v>16</v>
      </c>
      <c r="C32" s="32" t="s">
        <v>171</v>
      </c>
      <c r="D32" s="33" t="str">
        <f t="shared" ca="1" si="18"/>
        <v>2 AUB</v>
      </c>
      <c r="E32" s="34" t="e">
        <v>#REF!</v>
      </c>
      <c r="F32" s="34" t="s">
        <v>41</v>
      </c>
      <c r="G32" s="34" t="s">
        <v>41</v>
      </c>
      <c r="H32" s="34" t="s">
        <v>41</v>
      </c>
      <c r="I32" s="34" t="s">
        <v>41</v>
      </c>
      <c r="J32" s="34" t="s">
        <v>41</v>
      </c>
      <c r="K32" s="34" t="s">
        <v>41</v>
      </c>
      <c r="L32" s="34" t="s">
        <v>41</v>
      </c>
      <c r="M32" s="35"/>
      <c r="N32" s="36" t="str">
        <f t="shared" ca="1" si="1"/>
        <v>2 AUB</v>
      </c>
      <c r="P32" s="37">
        <f t="shared" ca="1" si="19"/>
        <v>0</v>
      </c>
      <c r="Q32" s="36">
        <f t="shared" ca="1" si="20"/>
        <v>7</v>
      </c>
      <c r="R32" s="11" t="str">
        <f t="shared" ca="1" si="2"/>
        <v>2 AUB</v>
      </c>
      <c r="S32" s="38" t="str">
        <f t="shared" ca="1" si="2"/>
        <v>15 LEH</v>
      </c>
      <c r="T32" s="39" t="str">
        <f t="shared" ca="1" si="21"/>
        <v>2 AUB</v>
      </c>
      <c r="U32" s="11" t="str">
        <f t="shared" ca="1" si="3"/>
        <v>15 LEH</v>
      </c>
      <c r="V32" s="38">
        <f t="shared" ca="1" si="4"/>
        <v>10</v>
      </c>
      <c r="W32" s="36">
        <f t="shared" ca="1" si="4"/>
        <v>1</v>
      </c>
      <c r="X32" s="11">
        <v>1</v>
      </c>
      <c r="Y32" s="1">
        <v>7</v>
      </c>
      <c r="Z32" s="40"/>
      <c r="AA32" s="11" t="e">
        <f t="shared" ca="1" si="5"/>
        <v>#REF!</v>
      </c>
      <c r="AB32" s="11">
        <f t="shared" ca="1" si="6"/>
        <v>0</v>
      </c>
      <c r="AC32" s="11">
        <f t="shared" ca="1" si="7"/>
        <v>0</v>
      </c>
      <c r="AD32" s="11">
        <f t="shared" ca="1" si="8"/>
        <v>0</v>
      </c>
      <c r="AE32" s="11">
        <f t="shared" ca="1" si="9"/>
        <v>0</v>
      </c>
      <c r="AF32" s="11">
        <f t="shared" ca="1" si="10"/>
        <v>0</v>
      </c>
      <c r="AG32" s="11">
        <f t="shared" ca="1" si="11"/>
        <v>0</v>
      </c>
      <c r="AH32" s="11">
        <f t="shared" ca="1" si="12"/>
        <v>0</v>
      </c>
      <c r="AI32" s="11"/>
      <c r="AJ32" s="32">
        <f t="shared" ca="1" si="13"/>
        <v>0</v>
      </c>
      <c r="AK32" s="5"/>
      <c r="AL32" s="9" t="s">
        <v>172</v>
      </c>
      <c r="AM32"/>
      <c r="AN32"/>
      <c r="AO32"/>
      <c r="AP32"/>
      <c r="AQ32"/>
      <c r="AR32"/>
      <c r="AS32"/>
      <c r="AT32"/>
      <c r="AU32"/>
      <c r="AW32" s="9" t="str">
        <f t="shared" si="14"/>
        <v>Master!AC102</v>
      </c>
      <c r="AY32" s="9" t="s">
        <v>173</v>
      </c>
      <c r="AZ32" s="9" t="s">
        <v>174</v>
      </c>
      <c r="BB32" s="9" t="str">
        <f t="shared" si="15"/>
        <v>Master!AF100</v>
      </c>
      <c r="BC32" s="9" t="str">
        <f t="shared" si="16"/>
        <v>Master!AF104</v>
      </c>
      <c r="BD32" s="9" t="str">
        <f t="shared" si="17"/>
        <v>Master!AC102</v>
      </c>
    </row>
    <row r="33" spans="1:56" ht="14.4">
      <c r="A33" s="1" t="s">
        <v>175</v>
      </c>
      <c r="B33" s="1">
        <v>2</v>
      </c>
      <c r="C33" s="32" t="s">
        <v>176</v>
      </c>
      <c r="D33" s="33" t="str">
        <f t="shared" ca="1" si="18"/>
        <v>7 RUT</v>
      </c>
      <c r="E33" s="34" t="e">
        <v>#REF!</v>
      </c>
      <c r="F33" s="34" t="s">
        <v>145</v>
      </c>
      <c r="G33" s="34" t="s">
        <v>145</v>
      </c>
      <c r="H33" s="34" t="s">
        <v>145</v>
      </c>
      <c r="I33" s="34" t="s">
        <v>145</v>
      </c>
      <c r="J33" s="34" t="s">
        <v>198</v>
      </c>
      <c r="K33" s="34" t="s">
        <v>145</v>
      </c>
      <c r="L33" s="34" t="s">
        <v>145</v>
      </c>
      <c r="M33" s="35"/>
      <c r="N33" s="36" t="str">
        <f t="shared" ca="1" si="1"/>
        <v>7 RUT</v>
      </c>
      <c r="P33" s="37">
        <f t="shared" ca="1" si="19"/>
        <v>1</v>
      </c>
      <c r="Q33" s="36">
        <f t="shared" ca="1" si="20"/>
        <v>6</v>
      </c>
      <c r="R33" s="11" t="str">
        <f t="shared" ca="1" si="2"/>
        <v>7 RUT</v>
      </c>
      <c r="S33" s="38" t="str">
        <f t="shared" ca="1" si="2"/>
        <v>10 VCU</v>
      </c>
      <c r="T33" s="39" t="str">
        <f t="shared" ca="1" si="21"/>
        <v>7 RUT</v>
      </c>
      <c r="U33" s="11" t="str">
        <f t="shared" ca="1" si="3"/>
        <v>10 VCU</v>
      </c>
      <c r="V33" s="38">
        <f t="shared" ca="1" si="4"/>
        <v>15</v>
      </c>
      <c r="W33" s="36">
        <f t="shared" ca="1" si="4"/>
        <v>1</v>
      </c>
      <c r="X33" s="11">
        <v>1</v>
      </c>
      <c r="Y33" s="1">
        <v>7</v>
      </c>
      <c r="Z33" s="40"/>
      <c r="AA33" s="11" t="e">
        <f t="shared" ca="1" si="5"/>
        <v>#REF!</v>
      </c>
      <c r="AB33" s="11">
        <f t="shared" ca="1" si="6"/>
        <v>1</v>
      </c>
      <c r="AC33" s="11">
        <f t="shared" ca="1" si="7"/>
        <v>1</v>
      </c>
      <c r="AD33" s="11">
        <f t="shared" ca="1" si="8"/>
        <v>1</v>
      </c>
      <c r="AE33" s="11">
        <f t="shared" ca="1" si="9"/>
        <v>1</v>
      </c>
      <c r="AF33" s="11">
        <f t="shared" ca="1" si="10"/>
        <v>0</v>
      </c>
      <c r="AG33" s="11">
        <f t="shared" ca="1" si="11"/>
        <v>1</v>
      </c>
      <c r="AH33" s="11">
        <f t="shared" ca="1" si="12"/>
        <v>1</v>
      </c>
      <c r="AI33" s="11"/>
      <c r="AJ33" s="32">
        <f t="shared" ca="1" si="13"/>
        <v>1</v>
      </c>
      <c r="AK33" s="5"/>
      <c r="AL33" s="9" t="s">
        <v>177</v>
      </c>
      <c r="AM33"/>
      <c r="AN33"/>
      <c r="AO33"/>
      <c r="AP33"/>
      <c r="AQ33"/>
      <c r="AR33"/>
      <c r="AS33"/>
      <c r="AT33"/>
      <c r="AU33"/>
      <c r="AW33" s="9" t="str">
        <f t="shared" si="14"/>
        <v>Master!AC110</v>
      </c>
      <c r="AY33" s="9" t="s">
        <v>178</v>
      </c>
      <c r="AZ33" s="9" t="s">
        <v>179</v>
      </c>
      <c r="BB33" s="9" t="str">
        <f t="shared" si="15"/>
        <v>Master!AF108</v>
      </c>
      <c r="BC33" s="9" t="str">
        <f t="shared" si="16"/>
        <v>Master!AF112</v>
      </c>
      <c r="BD33" s="9" t="str">
        <f t="shared" si="17"/>
        <v>Master!AC110</v>
      </c>
    </row>
    <row r="34" spans="1:56" ht="14.4">
      <c r="A34" s="1" t="s">
        <v>180</v>
      </c>
      <c r="B34" s="1">
        <v>2</v>
      </c>
      <c r="C34" s="32" t="s">
        <v>181</v>
      </c>
      <c r="D34" s="33" t="str">
        <f t="shared" ca="1" si="18"/>
        <v>3 UNC</v>
      </c>
      <c r="E34" s="34" t="e">
        <v>#REF!</v>
      </c>
      <c r="F34" s="34" t="s">
        <v>70</v>
      </c>
      <c r="G34" s="34" t="s">
        <v>70</v>
      </c>
      <c r="H34" s="34" t="s">
        <v>70</v>
      </c>
      <c r="I34" s="34" t="s">
        <v>70</v>
      </c>
      <c r="J34" s="34" t="s">
        <v>70</v>
      </c>
      <c r="K34" s="34" t="s">
        <v>70</v>
      </c>
      <c r="L34" s="34" t="s">
        <v>70</v>
      </c>
      <c r="M34" s="35"/>
      <c r="N34" s="36" t="str">
        <f t="shared" ca="1" si="1"/>
        <v>3 UNC</v>
      </c>
      <c r="P34" s="37">
        <f t="shared" ca="1" si="19"/>
        <v>0</v>
      </c>
      <c r="Q34" s="36">
        <f t="shared" ca="1" si="20"/>
        <v>7</v>
      </c>
      <c r="R34" s="11" t="str">
        <f t="shared" ca="1" si="2"/>
        <v>3 UNC</v>
      </c>
      <c r="S34" s="38" t="str">
        <f t="shared" ca="1" si="2"/>
        <v>14 UCF</v>
      </c>
      <c r="T34" s="39" t="str">
        <f t="shared" ca="1" si="21"/>
        <v>3 UNC</v>
      </c>
      <c r="U34" s="11" t="str">
        <f t="shared" ca="1" si="3"/>
        <v>14 UCF</v>
      </c>
      <c r="V34" s="38">
        <f t="shared" ca="1" si="4"/>
        <v>11</v>
      </c>
      <c r="W34" s="36">
        <f t="shared" ca="1" si="4"/>
        <v>1</v>
      </c>
      <c r="X34" s="11">
        <v>1</v>
      </c>
      <c r="Y34" s="1">
        <v>7</v>
      </c>
      <c r="Z34" s="40"/>
      <c r="AA34" s="11" t="e">
        <f t="shared" ca="1" si="5"/>
        <v>#REF!</v>
      </c>
      <c r="AB34" s="11">
        <f t="shared" ca="1" si="6"/>
        <v>0</v>
      </c>
      <c r="AC34" s="11">
        <f t="shared" ca="1" si="7"/>
        <v>0</v>
      </c>
      <c r="AD34" s="11">
        <f t="shared" ca="1" si="8"/>
        <v>0</v>
      </c>
      <c r="AE34" s="11">
        <f t="shared" ca="1" si="9"/>
        <v>0</v>
      </c>
      <c r="AF34" s="11">
        <f t="shared" ca="1" si="10"/>
        <v>0</v>
      </c>
      <c r="AG34" s="11">
        <f t="shared" ca="1" si="11"/>
        <v>0</v>
      </c>
      <c r="AH34" s="11">
        <f t="shared" ca="1" si="12"/>
        <v>0</v>
      </c>
      <c r="AI34" s="11"/>
      <c r="AJ34" s="32">
        <f t="shared" ca="1" si="13"/>
        <v>0</v>
      </c>
      <c r="AK34" s="5"/>
      <c r="AL34" s="9" t="s">
        <v>182</v>
      </c>
      <c r="AM34"/>
      <c r="AN34"/>
      <c r="AO34"/>
      <c r="AP34"/>
      <c r="AQ34"/>
      <c r="AR34"/>
      <c r="AS34"/>
      <c r="AT34"/>
      <c r="AU34"/>
      <c r="AW34" s="9" t="str">
        <f t="shared" si="14"/>
        <v>Master!AC118</v>
      </c>
      <c r="AY34" s="9" t="s">
        <v>183</v>
      </c>
      <c r="AZ34" s="9" t="s">
        <v>184</v>
      </c>
      <c r="BB34" s="9" t="str">
        <f t="shared" si="15"/>
        <v>Master!AF116</v>
      </c>
      <c r="BC34" s="9" t="str">
        <f t="shared" si="16"/>
        <v>Master!AF120</v>
      </c>
      <c r="BD34" s="9" t="str">
        <f t="shared" si="17"/>
        <v>Master!AC118</v>
      </c>
    </row>
    <row r="35" spans="1:56" ht="15" thickBot="1">
      <c r="A35" s="1" t="s">
        <v>185</v>
      </c>
      <c r="B35" s="1">
        <v>2</v>
      </c>
      <c r="C35" s="32" t="s">
        <v>186</v>
      </c>
      <c r="D35" s="33" t="str">
        <f t="shared" ca="1" si="18"/>
        <v>6 PUR</v>
      </c>
      <c r="E35" s="41" t="e">
        <v>#REF!</v>
      </c>
      <c r="F35" s="41" t="s">
        <v>125</v>
      </c>
      <c r="G35" s="41" t="s">
        <v>125</v>
      </c>
      <c r="H35" s="41" t="s">
        <v>125</v>
      </c>
      <c r="I35" s="41" t="s">
        <v>125</v>
      </c>
      <c r="J35" s="41" t="s">
        <v>200</v>
      </c>
      <c r="K35" s="41" t="s">
        <v>125</v>
      </c>
      <c r="L35" s="41" t="s">
        <v>125</v>
      </c>
      <c r="M35" s="35"/>
      <c r="N35" s="36" t="str">
        <f t="shared" ca="1" si="1"/>
        <v>6 PUR</v>
      </c>
      <c r="P35" s="37">
        <f t="shared" ca="1" si="19"/>
        <v>1</v>
      </c>
      <c r="Q35" s="36">
        <f t="shared" ca="1" si="20"/>
        <v>6</v>
      </c>
      <c r="R35" s="11" t="str">
        <f t="shared" ca="1" si="2"/>
        <v>6 PUR</v>
      </c>
      <c r="S35" s="38" t="str">
        <f t="shared" ca="1" si="2"/>
        <v>11 CHAR</v>
      </c>
      <c r="T35" s="39" t="str">
        <f t="shared" ca="1" si="21"/>
        <v>6 PUR</v>
      </c>
      <c r="U35" s="11" t="str">
        <f t="shared" ca="1" si="3"/>
        <v>11 CHAR</v>
      </c>
      <c r="V35" s="38">
        <f t="shared" ca="1" si="4"/>
        <v>14</v>
      </c>
      <c r="W35" s="36">
        <f t="shared" ca="1" si="4"/>
        <v>1</v>
      </c>
      <c r="X35" s="11">
        <v>1</v>
      </c>
      <c r="Y35" s="1">
        <v>7</v>
      </c>
      <c r="Z35" s="40"/>
      <c r="AA35" s="11" t="e">
        <f t="shared" ca="1" si="5"/>
        <v>#REF!</v>
      </c>
      <c r="AB35" s="11">
        <f t="shared" ca="1" si="6"/>
        <v>1</v>
      </c>
      <c r="AC35" s="11">
        <f t="shared" ca="1" si="7"/>
        <v>1</v>
      </c>
      <c r="AD35" s="11">
        <f t="shared" ca="1" si="8"/>
        <v>1</v>
      </c>
      <c r="AE35" s="11">
        <f t="shared" ca="1" si="9"/>
        <v>1</v>
      </c>
      <c r="AF35" s="11">
        <f t="shared" ca="1" si="10"/>
        <v>0</v>
      </c>
      <c r="AG35" s="11">
        <f t="shared" ca="1" si="11"/>
        <v>1</v>
      </c>
      <c r="AH35" s="11">
        <f t="shared" ca="1" si="12"/>
        <v>1</v>
      </c>
      <c r="AI35" s="11"/>
      <c r="AJ35" s="32">
        <f t="shared" ca="1" si="13"/>
        <v>1</v>
      </c>
      <c r="AK35" s="5"/>
      <c r="AL35" s="9" t="s">
        <v>187</v>
      </c>
      <c r="AM35"/>
      <c r="AN35"/>
      <c r="AO35"/>
      <c r="AP35"/>
      <c r="AQ35"/>
      <c r="AR35"/>
      <c r="AS35"/>
      <c r="AT35"/>
      <c r="AU35"/>
      <c r="AW35" s="9" t="str">
        <f t="shared" si="14"/>
        <v>Master!AC126</v>
      </c>
      <c r="AY35" s="9" t="s">
        <v>188</v>
      </c>
      <c r="AZ35" s="9" t="s">
        <v>189</v>
      </c>
      <c r="BB35" s="9" t="str">
        <f t="shared" si="15"/>
        <v>Master!AF124</v>
      </c>
      <c r="BC35" s="9" t="str">
        <f t="shared" si="16"/>
        <v>Master!AF128</v>
      </c>
      <c r="BD35" s="9" t="str">
        <f t="shared" si="17"/>
        <v>Master!AC126</v>
      </c>
    </row>
    <row r="36" spans="1:56" ht="14.4">
      <c r="A36" s="1" t="s">
        <v>190</v>
      </c>
      <c r="B36" s="1">
        <v>2</v>
      </c>
      <c r="C36" s="7" t="s">
        <v>31</v>
      </c>
      <c r="D36" s="33" t="str">
        <f t="shared" ca="1" si="18"/>
        <v>1 CONN</v>
      </c>
      <c r="E36" s="26" t="e">
        <v>#REF!</v>
      </c>
      <c r="F36" s="26" t="s">
        <v>7</v>
      </c>
      <c r="G36" s="26" t="s">
        <v>7</v>
      </c>
      <c r="H36" s="26" t="s">
        <v>7</v>
      </c>
      <c r="I36" s="26" t="s">
        <v>7</v>
      </c>
      <c r="J36" s="26" t="s">
        <v>7</v>
      </c>
      <c r="K36" s="26" t="s">
        <v>7</v>
      </c>
      <c r="L36" s="26" t="s">
        <v>7</v>
      </c>
      <c r="M36" s="35"/>
      <c r="N36" s="36" t="str">
        <f t="shared" ca="1" si="1"/>
        <v>1 CONN</v>
      </c>
      <c r="P36" s="37">
        <f t="shared" ca="1" si="19"/>
        <v>0</v>
      </c>
      <c r="Q36" s="36">
        <f t="shared" ca="1" si="20"/>
        <v>10.5</v>
      </c>
      <c r="R36" s="11" t="str">
        <f t="shared" ref="R36:S66" ca="1" si="22">INDIRECT(BB36)</f>
        <v>1 CONN</v>
      </c>
      <c r="S36" s="38" t="str">
        <f t="shared" ca="1" si="22"/>
        <v>8 FLA</v>
      </c>
      <c r="T36" s="42" t="str">
        <f t="shared" ca="1" si="21"/>
        <v>1 CONN</v>
      </c>
      <c r="U36" s="11" t="str">
        <f t="shared" ca="1" si="3"/>
        <v>8 FLA</v>
      </c>
      <c r="V36" s="38">
        <f t="shared" ref="V36:W66" ca="1" si="23">VLOOKUP(R36,$A$1:$B$64,2)</f>
        <v>1</v>
      </c>
      <c r="W36" s="36">
        <f t="shared" ca="1" si="23"/>
        <v>16</v>
      </c>
      <c r="X36" s="11">
        <v>1.5</v>
      </c>
      <c r="Y36" s="1">
        <v>10.5</v>
      </c>
      <c r="Z36" s="40"/>
      <c r="AA36" s="11" t="e">
        <f t="shared" ref="AA36:AA66" ca="1" si="24">IF(E36=$T36,(IF(E36=$R36,$P36,$Q36)),0)</f>
        <v>#REF!</v>
      </c>
      <c r="AB36" s="11">
        <f t="shared" ref="AB36:AB66" ca="1" si="25">IF(F36=$T36,(IF(F36=$R36,$P36,$Q36)),0)</f>
        <v>0</v>
      </c>
      <c r="AC36" s="11">
        <f t="shared" ref="AC36:AC66" ca="1" si="26">IF(G36=$T36,(IF(G36=$R36,$P36,$Q36)),0)</f>
        <v>0</v>
      </c>
      <c r="AD36" s="11">
        <f t="shared" ref="AD36:AD66" ca="1" si="27">IF(H36=$T36,(IF(H36=$R36,$P36,$Q36)),0)</f>
        <v>0</v>
      </c>
      <c r="AE36" s="11">
        <f t="shared" ref="AE36:AE66" ca="1" si="28">IF(I36=$T36,(IF(I36=$R36,$P36,$Q36)),0)</f>
        <v>0</v>
      </c>
      <c r="AF36" s="11">
        <f t="shared" ref="AF36:AF66" ca="1" si="29">IF(J36=$T36,(IF(J36=$R36,$P36,$Q36)),0)</f>
        <v>0</v>
      </c>
      <c r="AG36" s="11">
        <f t="shared" ref="AG36:AG66" ca="1" si="30">IF(K36=$T36,(IF(K36=$R36,$P36,$Q36)),0)</f>
        <v>0</v>
      </c>
      <c r="AH36" s="11">
        <f t="shared" ref="AH36:AH66" ca="1" si="31">IF(L36=$T36,(IF(L36=$R36,$P36,$Q36)),0)</f>
        <v>0</v>
      </c>
      <c r="AI36" s="11"/>
      <c r="AJ36" s="32">
        <f t="shared" ca="1" si="13"/>
        <v>0</v>
      </c>
      <c r="AK36" s="5"/>
      <c r="AL36" s="9" t="s">
        <v>191</v>
      </c>
      <c r="AM36"/>
      <c r="AN36"/>
      <c r="AO36"/>
      <c r="AP36"/>
      <c r="AQ36"/>
      <c r="AR36"/>
      <c r="AS36"/>
      <c r="AT36"/>
      <c r="AU36"/>
      <c r="AW36" s="9" t="str">
        <f t="shared" si="14"/>
        <v>Master!H8</v>
      </c>
      <c r="AY36" s="9" t="s">
        <v>33</v>
      </c>
      <c r="AZ36" s="9" t="s">
        <v>38</v>
      </c>
      <c r="BB36" s="9" t="str">
        <f t="shared" si="15"/>
        <v>Master!E4</v>
      </c>
      <c r="BC36" s="9" t="str">
        <f t="shared" si="16"/>
        <v>Master!E12</v>
      </c>
      <c r="BD36" s="9" t="str">
        <f t="shared" si="17"/>
        <v>Master!H8</v>
      </c>
    </row>
    <row r="37" spans="1:56" ht="14.4">
      <c r="A37" s="1" t="s">
        <v>192</v>
      </c>
      <c r="B37" s="1">
        <v>3</v>
      </c>
      <c r="C37" s="32" t="s">
        <v>37</v>
      </c>
      <c r="D37" s="33" t="str">
        <f t="shared" ca="1" si="18"/>
        <v>12 MRST</v>
      </c>
      <c r="E37" s="34" t="e">
        <v>#REF!</v>
      </c>
      <c r="F37" s="34" t="s">
        <v>214</v>
      </c>
      <c r="G37" s="34" t="s">
        <v>75</v>
      </c>
      <c r="H37" s="34" t="s">
        <v>75</v>
      </c>
      <c r="I37" s="34" t="s">
        <v>75</v>
      </c>
      <c r="J37" s="34" t="s">
        <v>105</v>
      </c>
      <c r="K37" s="34" t="s">
        <v>105</v>
      </c>
      <c r="L37" s="34" t="s">
        <v>75</v>
      </c>
      <c r="M37" s="35"/>
      <c r="N37" s="36" t="str">
        <f t="shared" ca="1" si="1"/>
        <v>4 CAL</v>
      </c>
      <c r="P37" s="37">
        <f t="shared" ca="1" si="19"/>
        <v>4.5</v>
      </c>
      <c r="Q37" s="36">
        <f t="shared" ca="1" si="20"/>
        <v>7.5</v>
      </c>
      <c r="R37" s="11" t="str">
        <f t="shared" ca="1" si="22"/>
        <v>4 CAL</v>
      </c>
      <c r="S37" s="38" t="str">
        <f t="shared" ca="1" si="22"/>
        <v>5 UVA</v>
      </c>
      <c r="T37" s="42" t="str">
        <f t="shared" ca="1" si="21"/>
        <v>4 CAL</v>
      </c>
      <c r="U37" s="11" t="str">
        <f t="shared" ca="1" si="3"/>
        <v>5 UVA</v>
      </c>
      <c r="V37" s="38">
        <f t="shared" ca="1" si="23"/>
        <v>12</v>
      </c>
      <c r="W37" s="36">
        <f t="shared" ca="1" si="23"/>
        <v>13</v>
      </c>
      <c r="X37" s="11">
        <v>1.5</v>
      </c>
      <c r="Y37" s="1">
        <v>10.5</v>
      </c>
      <c r="Z37" s="40"/>
      <c r="AA37" s="11" t="e">
        <f t="shared" ca="1" si="24"/>
        <v>#REF!</v>
      </c>
      <c r="AB37" s="11">
        <f t="shared" ca="1" si="25"/>
        <v>0</v>
      </c>
      <c r="AC37" s="11">
        <f t="shared" ca="1" si="26"/>
        <v>4.5</v>
      </c>
      <c r="AD37" s="11">
        <f t="shared" ca="1" si="27"/>
        <v>4.5</v>
      </c>
      <c r="AE37" s="11">
        <f t="shared" ca="1" si="28"/>
        <v>4.5</v>
      </c>
      <c r="AF37" s="11">
        <f t="shared" ca="1" si="29"/>
        <v>0</v>
      </c>
      <c r="AG37" s="11">
        <f t="shared" ca="1" si="30"/>
        <v>0</v>
      </c>
      <c r="AH37" s="11">
        <f t="shared" ca="1" si="31"/>
        <v>4.5</v>
      </c>
      <c r="AI37" s="11"/>
      <c r="AJ37" s="32">
        <f t="shared" ca="1" si="13"/>
        <v>4.5</v>
      </c>
      <c r="AK37" s="5"/>
      <c r="AL37" s="9" t="s">
        <v>193</v>
      </c>
      <c r="AM37"/>
      <c r="AN37"/>
      <c r="AO37"/>
      <c r="AP37"/>
      <c r="AQ37"/>
      <c r="AR37"/>
      <c r="AS37"/>
      <c r="AT37"/>
      <c r="AU37"/>
      <c r="AW37" s="9" t="str">
        <f t="shared" si="14"/>
        <v>Master!H24</v>
      </c>
      <c r="AY37" s="9" t="s">
        <v>43</v>
      </c>
      <c r="AZ37" s="9" t="s">
        <v>47</v>
      </c>
      <c r="BB37" s="9" t="str">
        <f t="shared" si="15"/>
        <v>Master!E20</v>
      </c>
      <c r="BC37" s="9" t="str">
        <f t="shared" si="16"/>
        <v>Master!E28</v>
      </c>
      <c r="BD37" s="9" t="str">
        <f t="shared" si="17"/>
        <v>Master!H24</v>
      </c>
    </row>
    <row r="38" spans="1:56" ht="14.4">
      <c r="A38" s="1" t="s">
        <v>194</v>
      </c>
      <c r="B38" s="1">
        <v>3</v>
      </c>
      <c r="C38" s="32" t="s">
        <v>42</v>
      </c>
      <c r="D38" s="33" t="str">
        <f t="shared" ca="1" si="18"/>
        <v>2 A&amp;M</v>
      </c>
      <c r="E38" s="34" t="e">
        <v>#REF!</v>
      </c>
      <c r="F38" s="34" t="s">
        <v>36</v>
      </c>
      <c r="G38" s="34" t="s">
        <v>36</v>
      </c>
      <c r="H38" s="34" t="s">
        <v>36</v>
      </c>
      <c r="I38" s="34" t="s">
        <v>36</v>
      </c>
      <c r="J38" s="34" t="s">
        <v>36</v>
      </c>
      <c r="K38" s="34" t="s">
        <v>36</v>
      </c>
      <c r="L38" s="34" t="s">
        <v>36</v>
      </c>
      <c r="M38" s="35"/>
      <c r="N38" s="36" t="str">
        <f t="shared" ca="1" si="1"/>
        <v>2 A&amp;M</v>
      </c>
      <c r="P38" s="37">
        <f t="shared" ca="1" si="19"/>
        <v>0</v>
      </c>
      <c r="Q38" s="36">
        <f t="shared" ca="1" si="20"/>
        <v>10.5</v>
      </c>
      <c r="R38" s="11" t="str">
        <f t="shared" ca="1" si="22"/>
        <v>2 A&amp;M</v>
      </c>
      <c r="S38" s="38" t="str">
        <f t="shared" ca="1" si="22"/>
        <v>10 MINN</v>
      </c>
      <c r="T38" s="42" t="str">
        <f t="shared" ca="1" si="21"/>
        <v>2 A&amp;M</v>
      </c>
      <c r="U38" s="11" t="str">
        <f t="shared" ca="1" si="3"/>
        <v>10 MINN</v>
      </c>
      <c r="V38" s="38">
        <f t="shared" ca="1" si="23"/>
        <v>10</v>
      </c>
      <c r="W38" s="36">
        <f t="shared" ca="1" si="23"/>
        <v>1</v>
      </c>
      <c r="X38" s="11">
        <v>1.5</v>
      </c>
      <c r="Y38" s="1">
        <v>10.5</v>
      </c>
      <c r="Z38" s="40"/>
      <c r="AA38" s="11" t="e">
        <f t="shared" ca="1" si="24"/>
        <v>#REF!</v>
      </c>
      <c r="AB38" s="11">
        <f t="shared" ca="1" si="25"/>
        <v>0</v>
      </c>
      <c r="AC38" s="11">
        <f t="shared" ca="1" si="26"/>
        <v>0</v>
      </c>
      <c r="AD38" s="11">
        <f t="shared" ca="1" si="27"/>
        <v>0</v>
      </c>
      <c r="AE38" s="11">
        <f t="shared" ca="1" si="28"/>
        <v>0</v>
      </c>
      <c r="AF38" s="11">
        <f t="shared" ca="1" si="29"/>
        <v>0</v>
      </c>
      <c r="AG38" s="11">
        <f t="shared" ca="1" si="30"/>
        <v>0</v>
      </c>
      <c r="AH38" s="11">
        <f t="shared" ca="1" si="31"/>
        <v>0</v>
      </c>
      <c r="AI38" s="11"/>
      <c r="AJ38" s="32">
        <f t="shared" ca="1" si="13"/>
        <v>0</v>
      </c>
      <c r="AK38" s="5"/>
      <c r="AL38" s="9" t="s">
        <v>195</v>
      </c>
      <c r="AM38"/>
      <c r="AN38"/>
      <c r="AO38"/>
      <c r="AP38"/>
      <c r="AQ38"/>
      <c r="AR38"/>
      <c r="AS38"/>
      <c r="AT38"/>
      <c r="AU38"/>
      <c r="AW38" s="9" t="str">
        <f t="shared" si="14"/>
        <v>Master!H40</v>
      </c>
      <c r="AY38" s="9" t="s">
        <v>52</v>
      </c>
      <c r="AZ38" s="9" t="s">
        <v>57</v>
      </c>
      <c r="BB38" s="9" t="str">
        <f t="shared" si="15"/>
        <v>Master!E36</v>
      </c>
      <c r="BC38" s="9" t="str">
        <f t="shared" si="16"/>
        <v>Master!E44</v>
      </c>
      <c r="BD38" s="9" t="str">
        <f t="shared" si="17"/>
        <v>Master!H40</v>
      </c>
    </row>
    <row r="39" spans="1:56" ht="14.4">
      <c r="A39" s="1" t="s">
        <v>196</v>
      </c>
      <c r="B39" s="1">
        <v>3</v>
      </c>
      <c r="C39" s="32" t="s">
        <v>33</v>
      </c>
      <c r="D39" s="33" t="str">
        <f t="shared" ca="1" si="18"/>
        <v>3 FSU</v>
      </c>
      <c r="E39" s="34" t="e">
        <v>#REF!</v>
      </c>
      <c r="F39" s="34" t="s">
        <v>55</v>
      </c>
      <c r="G39" s="34" t="s">
        <v>55</v>
      </c>
      <c r="H39" s="34" t="s">
        <v>55</v>
      </c>
      <c r="I39" s="34" t="s">
        <v>55</v>
      </c>
      <c r="J39" s="34" t="s">
        <v>55</v>
      </c>
      <c r="K39" s="34" t="s">
        <v>55</v>
      </c>
      <c r="L39" s="34" t="s">
        <v>55</v>
      </c>
      <c r="M39" s="35"/>
      <c r="N39" s="36" t="str">
        <f t="shared" ca="1" si="1"/>
        <v>6 ASU</v>
      </c>
      <c r="P39" s="37">
        <f t="shared" ca="1" si="19"/>
        <v>0</v>
      </c>
      <c r="Q39" s="36">
        <f t="shared" ca="1" si="20"/>
        <v>10.5</v>
      </c>
      <c r="R39" s="11" t="str">
        <f t="shared" ca="1" si="22"/>
        <v>3 FSU</v>
      </c>
      <c r="S39" s="38" t="str">
        <f t="shared" ca="1" si="22"/>
        <v>6 ASU</v>
      </c>
      <c r="T39" s="42" t="str">
        <f t="shared" ca="1" si="21"/>
        <v>6 ASU</v>
      </c>
      <c r="U39" s="11" t="str">
        <f t="shared" ca="1" si="3"/>
        <v>3 FSU</v>
      </c>
      <c r="V39" s="38">
        <f t="shared" ca="1" si="23"/>
        <v>11</v>
      </c>
      <c r="W39" s="36">
        <f t="shared" ca="1" si="23"/>
        <v>14</v>
      </c>
      <c r="X39" s="11">
        <v>1.5</v>
      </c>
      <c r="Y39" s="1">
        <v>10.5</v>
      </c>
      <c r="Z39" s="40"/>
      <c r="AA39" s="11" t="e">
        <f t="shared" ca="1" si="24"/>
        <v>#REF!</v>
      </c>
      <c r="AB39" s="11">
        <f t="shared" ca="1" si="25"/>
        <v>0</v>
      </c>
      <c r="AC39" s="11">
        <f t="shared" ca="1" si="26"/>
        <v>0</v>
      </c>
      <c r="AD39" s="11">
        <f t="shared" ca="1" si="27"/>
        <v>0</v>
      </c>
      <c r="AE39" s="11">
        <f t="shared" ca="1" si="28"/>
        <v>0</v>
      </c>
      <c r="AF39" s="11">
        <f t="shared" ca="1" si="29"/>
        <v>0</v>
      </c>
      <c r="AG39" s="11">
        <f t="shared" ca="1" si="30"/>
        <v>0</v>
      </c>
      <c r="AH39" s="11">
        <f t="shared" ca="1" si="31"/>
        <v>0</v>
      </c>
      <c r="AI39" s="11"/>
      <c r="AJ39" s="32">
        <f t="shared" ca="1" si="13"/>
        <v>10.5</v>
      </c>
      <c r="AK39" s="5"/>
      <c r="AL39" s="9" t="s">
        <v>197</v>
      </c>
      <c r="AM39"/>
      <c r="AN39"/>
      <c r="AO39"/>
      <c r="AP39"/>
      <c r="AQ39"/>
      <c r="AR39"/>
      <c r="AS39"/>
      <c r="AT39"/>
      <c r="AU39"/>
      <c r="AW39" s="9" t="str">
        <f t="shared" si="14"/>
        <v>Master!H56</v>
      </c>
      <c r="AY39" s="9" t="s">
        <v>62</v>
      </c>
      <c r="AZ39" s="9" t="s">
        <v>67</v>
      </c>
      <c r="BB39" s="9" t="str">
        <f t="shared" si="15"/>
        <v>Master!E52</v>
      </c>
      <c r="BC39" s="9" t="str">
        <f t="shared" si="16"/>
        <v>Master!E60</v>
      </c>
      <c r="BD39" s="9" t="str">
        <f t="shared" si="17"/>
        <v>Master!H56</v>
      </c>
    </row>
    <row r="40" spans="1:56" ht="14.4">
      <c r="A40" s="1" t="s">
        <v>198</v>
      </c>
      <c r="B40" s="1">
        <v>3</v>
      </c>
      <c r="C40" s="32" t="s">
        <v>71</v>
      </c>
      <c r="D40" s="33" t="str">
        <f t="shared" ca="1" si="18"/>
        <v>1 DUKE</v>
      </c>
      <c r="E40" s="34" t="e">
        <v>#REF!</v>
      </c>
      <c r="F40" s="34" t="s">
        <v>11</v>
      </c>
      <c r="G40" s="34" t="s">
        <v>11</v>
      </c>
      <c r="H40" s="34" t="s">
        <v>11</v>
      </c>
      <c r="I40" s="34" t="s">
        <v>11</v>
      </c>
      <c r="J40" s="34" t="s">
        <v>11</v>
      </c>
      <c r="K40" s="34" t="s">
        <v>11</v>
      </c>
      <c r="L40" s="34" t="s">
        <v>11</v>
      </c>
      <c r="M40" s="35"/>
      <c r="N40" s="36" t="str">
        <f t="shared" ca="1" si="1"/>
        <v>9 MSU</v>
      </c>
      <c r="P40" s="37">
        <f t="shared" ca="1" si="19"/>
        <v>0</v>
      </c>
      <c r="Q40" s="36">
        <f t="shared" ca="1" si="20"/>
        <v>10.5</v>
      </c>
      <c r="R40" s="11" t="str">
        <f t="shared" ca="1" si="22"/>
        <v>1 DUKE</v>
      </c>
      <c r="S40" s="38" t="str">
        <f t="shared" ca="1" si="22"/>
        <v>9 MSU</v>
      </c>
      <c r="T40" s="42" t="str">
        <f t="shared" ca="1" si="21"/>
        <v>9 MSU</v>
      </c>
      <c r="U40" s="11" t="str">
        <f t="shared" ca="1" si="3"/>
        <v>1 DUKE</v>
      </c>
      <c r="V40" s="38">
        <f t="shared" ca="1" si="23"/>
        <v>1</v>
      </c>
      <c r="W40" s="36">
        <f t="shared" ca="1" si="23"/>
        <v>9</v>
      </c>
      <c r="X40" s="11">
        <v>1.5</v>
      </c>
      <c r="Y40" s="1">
        <v>10.5</v>
      </c>
      <c r="Z40" s="40"/>
      <c r="AA40" s="11" t="e">
        <f t="shared" ca="1" si="24"/>
        <v>#REF!</v>
      </c>
      <c r="AB40" s="11">
        <f t="shared" ca="1" si="25"/>
        <v>0</v>
      </c>
      <c r="AC40" s="11">
        <f t="shared" ca="1" si="26"/>
        <v>0</v>
      </c>
      <c r="AD40" s="11">
        <f t="shared" ca="1" si="27"/>
        <v>0</v>
      </c>
      <c r="AE40" s="11">
        <f t="shared" ca="1" si="28"/>
        <v>0</v>
      </c>
      <c r="AF40" s="11">
        <f t="shared" ca="1" si="29"/>
        <v>0</v>
      </c>
      <c r="AG40" s="11">
        <f t="shared" ca="1" si="30"/>
        <v>0</v>
      </c>
      <c r="AH40" s="11">
        <f t="shared" ca="1" si="31"/>
        <v>0</v>
      </c>
      <c r="AI40" s="11"/>
      <c r="AJ40" s="32">
        <f t="shared" ca="1" si="13"/>
        <v>10.5</v>
      </c>
      <c r="AK40" s="5"/>
      <c r="AL40" s="9" t="s">
        <v>199</v>
      </c>
      <c r="AM40"/>
      <c r="AN40"/>
      <c r="AO40"/>
      <c r="AP40"/>
      <c r="AQ40"/>
      <c r="AR40"/>
      <c r="AS40"/>
      <c r="AT40"/>
      <c r="AU40"/>
      <c r="AW40" s="9" t="str">
        <f t="shared" si="14"/>
        <v>Master!H74</v>
      </c>
      <c r="AY40" s="9" t="s">
        <v>72</v>
      </c>
      <c r="AZ40" s="9" t="s">
        <v>77</v>
      </c>
      <c r="BB40" s="9" t="str">
        <f t="shared" si="15"/>
        <v>Master!E70</v>
      </c>
      <c r="BC40" s="9" t="str">
        <f t="shared" si="16"/>
        <v>Master!E78</v>
      </c>
      <c r="BD40" s="9" t="str">
        <f t="shared" si="17"/>
        <v>Master!H74</v>
      </c>
    </row>
    <row r="41" spans="1:56" ht="14.4">
      <c r="A41" s="1" t="s">
        <v>200</v>
      </c>
      <c r="B41" s="1">
        <v>4</v>
      </c>
      <c r="C41" s="32" t="s">
        <v>76</v>
      </c>
      <c r="D41" s="33" t="str">
        <f t="shared" ca="1" si="18"/>
        <v>5 TENN</v>
      </c>
      <c r="E41" s="34" t="e">
        <v>#REF!</v>
      </c>
      <c r="F41" s="34" t="s">
        <v>100</v>
      </c>
      <c r="G41" s="34" t="s">
        <v>100</v>
      </c>
      <c r="H41" s="34" t="s">
        <v>100</v>
      </c>
      <c r="I41" s="34" t="s">
        <v>80</v>
      </c>
      <c r="J41" s="34" t="s">
        <v>100</v>
      </c>
      <c r="K41" s="34" t="s">
        <v>100</v>
      </c>
      <c r="L41" s="34" t="s">
        <v>100</v>
      </c>
      <c r="M41" s="35"/>
      <c r="N41" s="36" t="str">
        <f t="shared" ca="1" si="1"/>
        <v>4 ISU</v>
      </c>
      <c r="P41" s="37">
        <f t="shared" ca="1" si="19"/>
        <v>9</v>
      </c>
      <c r="Q41" s="36">
        <f t="shared" ca="1" si="20"/>
        <v>10.5</v>
      </c>
      <c r="R41" s="11" t="str">
        <f t="shared" ca="1" si="22"/>
        <v>4 ISU</v>
      </c>
      <c r="S41" s="38" t="str">
        <f t="shared" ca="1" si="22"/>
        <v>12 BALL</v>
      </c>
      <c r="T41" s="42" t="str">
        <f t="shared" ca="1" si="21"/>
        <v>4 ISU</v>
      </c>
      <c r="U41" s="11" t="str">
        <f t="shared" ca="1" si="3"/>
        <v>12 BALL</v>
      </c>
      <c r="V41" s="38">
        <f t="shared" ca="1" si="23"/>
        <v>12</v>
      </c>
      <c r="W41" s="36">
        <f t="shared" ca="1" si="23"/>
        <v>1</v>
      </c>
      <c r="X41" s="11">
        <v>1.5</v>
      </c>
      <c r="Y41" s="1">
        <v>10.5</v>
      </c>
      <c r="Z41" s="40"/>
      <c r="AA41" s="11" t="e">
        <f t="shared" ca="1" si="24"/>
        <v>#REF!</v>
      </c>
      <c r="AB41" s="11">
        <f t="shared" ca="1" si="25"/>
        <v>0</v>
      </c>
      <c r="AC41" s="11">
        <f t="shared" ca="1" si="26"/>
        <v>0</v>
      </c>
      <c r="AD41" s="11">
        <f t="shared" ca="1" si="27"/>
        <v>0</v>
      </c>
      <c r="AE41" s="11">
        <f t="shared" ca="1" si="28"/>
        <v>9</v>
      </c>
      <c r="AF41" s="11">
        <f t="shared" ca="1" si="29"/>
        <v>0</v>
      </c>
      <c r="AG41" s="11">
        <f t="shared" ca="1" si="30"/>
        <v>0</v>
      </c>
      <c r="AH41" s="11">
        <f t="shared" ca="1" si="31"/>
        <v>0</v>
      </c>
      <c r="AI41" s="11"/>
      <c r="AJ41" s="32">
        <f t="shared" ca="1" si="13"/>
        <v>9</v>
      </c>
      <c r="AK41" s="5"/>
      <c r="AL41" s="9" t="s">
        <v>201</v>
      </c>
      <c r="AM41"/>
      <c r="AN41"/>
      <c r="AO41"/>
      <c r="AP41"/>
      <c r="AQ41"/>
      <c r="AR41"/>
      <c r="AS41"/>
      <c r="AT41"/>
      <c r="AU41"/>
      <c r="AW41" s="9" t="str">
        <f t="shared" si="14"/>
        <v>Master!H90</v>
      </c>
      <c r="AY41" s="9" t="s">
        <v>82</v>
      </c>
      <c r="AZ41" s="9" t="s">
        <v>87</v>
      </c>
      <c r="BB41" s="9" t="str">
        <f t="shared" si="15"/>
        <v>Master!E86</v>
      </c>
      <c r="BC41" s="9" t="str">
        <f t="shared" si="16"/>
        <v>Master!E94</v>
      </c>
      <c r="BD41" s="9" t="str">
        <f t="shared" si="17"/>
        <v>Master!H90</v>
      </c>
    </row>
    <row r="42" spans="1:56" ht="14.4">
      <c r="A42" s="1" t="s">
        <v>202</v>
      </c>
      <c r="B42" s="1">
        <v>4</v>
      </c>
      <c r="C42" s="32" t="s">
        <v>81</v>
      </c>
      <c r="D42" s="33" t="str">
        <f t="shared" ca="1" si="18"/>
        <v>2 STAN</v>
      </c>
      <c r="E42" s="34" t="e">
        <v>#REF!</v>
      </c>
      <c r="F42" s="34" t="s">
        <v>50</v>
      </c>
      <c r="G42" s="34" t="s">
        <v>50</v>
      </c>
      <c r="H42" s="34" t="s">
        <v>50</v>
      </c>
      <c r="I42" s="34" t="s">
        <v>50</v>
      </c>
      <c r="J42" s="34" t="s">
        <v>50</v>
      </c>
      <c r="K42" s="34" t="s">
        <v>50</v>
      </c>
      <c r="L42" s="34" t="s">
        <v>50</v>
      </c>
      <c r="M42" s="35"/>
      <c r="N42" s="36" t="str">
        <f t="shared" ca="1" si="1"/>
        <v>2 STAN</v>
      </c>
      <c r="P42" s="37">
        <f t="shared" ca="1" si="19"/>
        <v>0</v>
      </c>
      <c r="Q42" s="36">
        <f t="shared" ca="1" si="20"/>
        <v>10.5</v>
      </c>
      <c r="R42" s="11" t="str">
        <f t="shared" ca="1" si="22"/>
        <v>2 STAN</v>
      </c>
      <c r="S42" s="38" t="str">
        <f t="shared" ca="1" si="22"/>
        <v>10 SDSU</v>
      </c>
      <c r="T42" s="42" t="str">
        <f t="shared" ca="1" si="21"/>
        <v>2 STAN</v>
      </c>
      <c r="U42" s="11" t="str">
        <f t="shared" ca="1" si="3"/>
        <v>10 SDSU</v>
      </c>
      <c r="V42" s="38">
        <f t="shared" ca="1" si="23"/>
        <v>10</v>
      </c>
      <c r="W42" s="36">
        <f t="shared" ca="1" si="23"/>
        <v>1</v>
      </c>
      <c r="X42" s="11">
        <v>1.5</v>
      </c>
      <c r="Y42" s="1">
        <v>10.5</v>
      </c>
      <c r="Z42" s="40"/>
      <c r="AA42" s="11" t="e">
        <f t="shared" ca="1" si="24"/>
        <v>#REF!</v>
      </c>
      <c r="AB42" s="11">
        <f t="shared" ca="1" si="25"/>
        <v>0</v>
      </c>
      <c r="AC42" s="11">
        <f t="shared" ca="1" si="26"/>
        <v>0</v>
      </c>
      <c r="AD42" s="11">
        <f t="shared" ca="1" si="27"/>
        <v>0</v>
      </c>
      <c r="AE42" s="11">
        <f t="shared" ca="1" si="28"/>
        <v>0</v>
      </c>
      <c r="AF42" s="11">
        <f t="shared" ca="1" si="29"/>
        <v>0</v>
      </c>
      <c r="AG42" s="11">
        <f t="shared" ca="1" si="30"/>
        <v>0</v>
      </c>
      <c r="AH42" s="11">
        <f t="shared" ca="1" si="31"/>
        <v>0</v>
      </c>
      <c r="AI42" s="11"/>
      <c r="AJ42" s="32">
        <f t="shared" ca="1" si="13"/>
        <v>0</v>
      </c>
      <c r="AK42" s="5"/>
      <c r="AL42" s="9" t="s">
        <v>203</v>
      </c>
      <c r="AM42"/>
      <c r="AN42"/>
      <c r="AO42"/>
      <c r="AP42"/>
      <c r="AQ42"/>
      <c r="AR42"/>
      <c r="AS42"/>
      <c r="AT42"/>
      <c r="AU42"/>
      <c r="AW42" s="9" t="str">
        <f t="shared" si="14"/>
        <v>Master!H106</v>
      </c>
      <c r="AY42" s="9" t="s">
        <v>92</v>
      </c>
      <c r="AZ42" s="9" t="s">
        <v>97</v>
      </c>
      <c r="BB42" s="9" t="str">
        <f t="shared" si="15"/>
        <v>Master!E102</v>
      </c>
      <c r="BC42" s="9" t="str">
        <f t="shared" si="16"/>
        <v>Master!E110</v>
      </c>
      <c r="BD42" s="9" t="str">
        <f t="shared" si="17"/>
        <v>Master!H106</v>
      </c>
    </row>
    <row r="43" spans="1:56" ht="14.4">
      <c r="A43" s="1" t="s">
        <v>204</v>
      </c>
      <c r="B43" s="1">
        <v>4</v>
      </c>
      <c r="C43" s="32" t="s">
        <v>86</v>
      </c>
      <c r="D43" s="33" t="str">
        <f t="shared" ca="1" si="18"/>
        <v>3 OSU</v>
      </c>
      <c r="E43" s="34" t="e">
        <v>#REF!</v>
      </c>
      <c r="F43" s="34" t="s">
        <v>60</v>
      </c>
      <c r="G43" s="34" t="s">
        <v>60</v>
      </c>
      <c r="H43" s="34" t="s">
        <v>130</v>
      </c>
      <c r="I43" s="34" t="s">
        <v>60</v>
      </c>
      <c r="J43" s="34" t="s">
        <v>60</v>
      </c>
      <c r="K43" s="34" t="s">
        <v>130</v>
      </c>
      <c r="L43" s="34" t="s">
        <v>60</v>
      </c>
      <c r="M43" s="35"/>
      <c r="N43" s="36" t="str">
        <f t="shared" ca="1" si="1"/>
        <v>3 OSU</v>
      </c>
      <c r="P43" s="37">
        <f t="shared" ca="1" si="19"/>
        <v>3</v>
      </c>
      <c r="Q43" s="36">
        <f t="shared" ca="1" si="20"/>
        <v>10.5</v>
      </c>
      <c r="R43" s="11" t="str">
        <f t="shared" ca="1" si="22"/>
        <v>3 OSU</v>
      </c>
      <c r="S43" s="38" t="str">
        <f t="shared" ca="1" si="22"/>
        <v>11 MSU</v>
      </c>
      <c r="T43" s="42" t="str">
        <f t="shared" ca="1" si="21"/>
        <v>3 OSU</v>
      </c>
      <c r="U43" s="11" t="str">
        <f t="shared" ca="1" si="3"/>
        <v>11 MSU</v>
      </c>
      <c r="V43" s="38">
        <f t="shared" ca="1" si="23"/>
        <v>11</v>
      </c>
      <c r="W43" s="36">
        <f t="shared" ca="1" si="23"/>
        <v>1</v>
      </c>
      <c r="X43" s="11">
        <v>1.5</v>
      </c>
      <c r="Y43" s="1">
        <v>10.5</v>
      </c>
      <c r="Z43" s="40"/>
      <c r="AA43" s="11" t="e">
        <f t="shared" ca="1" si="24"/>
        <v>#REF!</v>
      </c>
      <c r="AB43" s="11">
        <f t="shared" ca="1" si="25"/>
        <v>3</v>
      </c>
      <c r="AC43" s="11">
        <f t="shared" ca="1" si="26"/>
        <v>3</v>
      </c>
      <c r="AD43" s="11">
        <f t="shared" ca="1" si="27"/>
        <v>0</v>
      </c>
      <c r="AE43" s="11">
        <f t="shared" ca="1" si="28"/>
        <v>3</v>
      </c>
      <c r="AF43" s="11">
        <f t="shared" ca="1" si="29"/>
        <v>3</v>
      </c>
      <c r="AG43" s="11">
        <f t="shared" ca="1" si="30"/>
        <v>0</v>
      </c>
      <c r="AH43" s="11">
        <f t="shared" ca="1" si="31"/>
        <v>3</v>
      </c>
      <c r="AI43" s="11"/>
      <c r="AJ43" s="32">
        <f t="shared" ca="1" si="13"/>
        <v>3</v>
      </c>
      <c r="AK43" s="5"/>
      <c r="AL43" s="9" t="s">
        <v>205</v>
      </c>
      <c r="AM43"/>
      <c r="AN43"/>
      <c r="AO43"/>
      <c r="AP43"/>
      <c r="AQ43"/>
      <c r="AR43"/>
      <c r="AS43"/>
      <c r="AT43"/>
      <c r="AU43"/>
      <c r="AW43" s="9" t="str">
        <f t="shared" si="14"/>
        <v>Master!H122</v>
      </c>
      <c r="AY43" s="9" t="s">
        <v>102</v>
      </c>
      <c r="AZ43" s="9" t="s">
        <v>107</v>
      </c>
      <c r="BB43" s="9" t="str">
        <f t="shared" si="15"/>
        <v>Master!E118</v>
      </c>
      <c r="BC43" s="9" t="str">
        <f t="shared" si="16"/>
        <v>Master!E126</v>
      </c>
      <c r="BD43" s="9" t="str">
        <f t="shared" si="17"/>
        <v>Master!H122</v>
      </c>
    </row>
    <row r="44" spans="1:56" ht="14.4">
      <c r="A44" s="1" t="s">
        <v>206</v>
      </c>
      <c r="B44" s="1">
        <v>4</v>
      </c>
      <c r="C44" s="32" t="s">
        <v>111</v>
      </c>
      <c r="D44" s="33" t="str">
        <f t="shared" ca="1" si="18"/>
        <v>1 MD</v>
      </c>
      <c r="E44" s="34" t="e">
        <v>#REF!</v>
      </c>
      <c r="F44" s="34" t="s">
        <v>14</v>
      </c>
      <c r="G44" s="34" t="s">
        <v>14</v>
      </c>
      <c r="H44" s="34" t="s">
        <v>14</v>
      </c>
      <c r="I44" s="34" t="s">
        <v>14</v>
      </c>
      <c r="J44" s="34" t="s">
        <v>14</v>
      </c>
      <c r="K44" s="34" t="s">
        <v>14</v>
      </c>
      <c r="L44" s="34" t="s">
        <v>14</v>
      </c>
      <c r="M44" s="35"/>
      <c r="N44" s="36" t="str">
        <f t="shared" ca="1" si="1"/>
        <v>1 MD</v>
      </c>
      <c r="P44" s="37">
        <f t="shared" ca="1" si="19"/>
        <v>0</v>
      </c>
      <c r="Q44" s="36">
        <f t="shared" ca="1" si="20"/>
        <v>10.5</v>
      </c>
      <c r="R44" s="11" t="str">
        <f t="shared" ca="1" si="22"/>
        <v>1 MD</v>
      </c>
      <c r="S44" s="38" t="str">
        <f t="shared" ca="1" si="22"/>
        <v>9 UTAH</v>
      </c>
      <c r="T44" s="42" t="str">
        <f t="shared" ca="1" si="21"/>
        <v>1 MD</v>
      </c>
      <c r="U44" s="11" t="str">
        <f t="shared" ca="1" si="3"/>
        <v>9 UTAH</v>
      </c>
      <c r="V44" s="38">
        <f t="shared" ca="1" si="23"/>
        <v>1</v>
      </c>
      <c r="W44" s="36">
        <f t="shared" ca="1" si="23"/>
        <v>9</v>
      </c>
      <c r="X44" s="11">
        <v>1.5</v>
      </c>
      <c r="Y44" s="1">
        <v>10.5</v>
      </c>
      <c r="Z44" s="40"/>
      <c r="AA44" s="11" t="e">
        <f t="shared" ca="1" si="24"/>
        <v>#REF!</v>
      </c>
      <c r="AB44" s="11">
        <f t="shared" ca="1" si="25"/>
        <v>0</v>
      </c>
      <c r="AC44" s="11">
        <f t="shared" ca="1" si="26"/>
        <v>0</v>
      </c>
      <c r="AD44" s="11">
        <f t="shared" ca="1" si="27"/>
        <v>0</v>
      </c>
      <c r="AE44" s="11">
        <f t="shared" ca="1" si="28"/>
        <v>0</v>
      </c>
      <c r="AF44" s="11">
        <f t="shared" ca="1" si="29"/>
        <v>0</v>
      </c>
      <c r="AG44" s="11">
        <f t="shared" ca="1" si="30"/>
        <v>0</v>
      </c>
      <c r="AH44" s="11">
        <f t="shared" ca="1" si="31"/>
        <v>0</v>
      </c>
      <c r="AI44" s="11"/>
      <c r="AJ44" s="32">
        <f t="shared" ca="1" si="13"/>
        <v>0</v>
      </c>
      <c r="AK44" s="5"/>
      <c r="AL44" s="9" t="s">
        <v>207</v>
      </c>
      <c r="AM44"/>
      <c r="AN44"/>
      <c r="AO44"/>
      <c r="AP44"/>
      <c r="AQ44"/>
      <c r="AR44"/>
      <c r="AS44"/>
      <c r="AT44"/>
      <c r="AU44"/>
      <c r="AW44" s="9" t="str">
        <f t="shared" si="14"/>
        <v>Master!Z8</v>
      </c>
      <c r="AY44" s="9" t="s">
        <v>112</v>
      </c>
      <c r="AZ44" s="9" t="s">
        <v>117</v>
      </c>
      <c r="BB44" s="9" t="str">
        <f t="shared" si="15"/>
        <v>Master!AC4</v>
      </c>
      <c r="BC44" s="9" t="str">
        <f t="shared" si="16"/>
        <v>Master!AC12</v>
      </c>
      <c r="BD44" s="9" t="str">
        <f t="shared" si="17"/>
        <v>Master!Z8</v>
      </c>
    </row>
    <row r="45" spans="1:56" ht="14.4">
      <c r="A45" s="1" t="s">
        <v>208</v>
      </c>
      <c r="B45" s="1">
        <v>5</v>
      </c>
      <c r="C45" s="32" t="s">
        <v>116</v>
      </c>
      <c r="D45" s="33" t="str">
        <f t="shared" ca="1" si="18"/>
        <v>4 VAN</v>
      </c>
      <c r="E45" s="34" t="e">
        <v>#REF!</v>
      </c>
      <c r="F45" s="34" t="s">
        <v>90</v>
      </c>
      <c r="G45" s="34" t="s">
        <v>90</v>
      </c>
      <c r="H45" s="34" t="s">
        <v>90</v>
      </c>
      <c r="I45" s="34" t="s">
        <v>90</v>
      </c>
      <c r="J45" s="34" t="s">
        <v>90</v>
      </c>
      <c r="K45" s="34" t="s">
        <v>95</v>
      </c>
      <c r="L45" s="34" t="s">
        <v>90</v>
      </c>
      <c r="M45" s="35"/>
      <c r="N45" s="36" t="str">
        <f t="shared" ca="1" si="1"/>
        <v>4 VAN</v>
      </c>
      <c r="P45" s="37">
        <f t="shared" ca="1" si="19"/>
        <v>1.5</v>
      </c>
      <c r="Q45" s="36">
        <f t="shared" ca="1" si="20"/>
        <v>9</v>
      </c>
      <c r="R45" s="11" t="str">
        <f t="shared" ca="1" si="22"/>
        <v>4 VAN</v>
      </c>
      <c r="S45" s="38" t="str">
        <f t="shared" ca="1" si="22"/>
        <v>5 KSU</v>
      </c>
      <c r="T45" s="42" t="str">
        <f t="shared" ca="1" si="21"/>
        <v>4 VAN</v>
      </c>
      <c r="U45" s="11" t="str">
        <f t="shared" ca="1" si="3"/>
        <v>5 KSU</v>
      </c>
      <c r="V45" s="38">
        <f t="shared" ca="1" si="23"/>
        <v>12</v>
      </c>
      <c r="W45" s="36">
        <f t="shared" ca="1" si="23"/>
        <v>13</v>
      </c>
      <c r="X45" s="11">
        <v>1.5</v>
      </c>
      <c r="Y45" s="1">
        <v>10.5</v>
      </c>
      <c r="Z45" s="40"/>
      <c r="AA45" s="11" t="e">
        <f t="shared" ca="1" si="24"/>
        <v>#REF!</v>
      </c>
      <c r="AB45" s="11">
        <f t="shared" ca="1" si="25"/>
        <v>1.5</v>
      </c>
      <c r="AC45" s="11">
        <f t="shared" ca="1" si="26"/>
        <v>1.5</v>
      </c>
      <c r="AD45" s="11">
        <f t="shared" ca="1" si="27"/>
        <v>1.5</v>
      </c>
      <c r="AE45" s="11">
        <f t="shared" ca="1" si="28"/>
        <v>1.5</v>
      </c>
      <c r="AF45" s="11">
        <f t="shared" ca="1" si="29"/>
        <v>1.5</v>
      </c>
      <c r="AG45" s="11">
        <f t="shared" ca="1" si="30"/>
        <v>0</v>
      </c>
      <c r="AH45" s="11">
        <f t="shared" ca="1" si="31"/>
        <v>1.5</v>
      </c>
      <c r="AI45" s="11"/>
      <c r="AJ45" s="32">
        <f t="shared" ca="1" si="13"/>
        <v>1.5</v>
      </c>
      <c r="AK45" s="5"/>
      <c r="AL45" s="9" t="s">
        <v>209</v>
      </c>
      <c r="AM45"/>
      <c r="AN45"/>
      <c r="AO45"/>
      <c r="AP45"/>
      <c r="AQ45"/>
      <c r="AR45"/>
      <c r="AS45"/>
      <c r="AT45"/>
      <c r="AU45"/>
      <c r="AW45" s="9" t="str">
        <f t="shared" si="14"/>
        <v>Master!Z24</v>
      </c>
      <c r="AY45" s="9" t="s">
        <v>122</v>
      </c>
      <c r="AZ45" s="9" t="s">
        <v>127</v>
      </c>
      <c r="BB45" s="9" t="str">
        <f t="shared" si="15"/>
        <v>Master!AC20</v>
      </c>
      <c r="BC45" s="9" t="str">
        <f t="shared" si="16"/>
        <v>Master!AC28</v>
      </c>
      <c r="BD45" s="9" t="str">
        <f t="shared" si="17"/>
        <v>Master!Z24</v>
      </c>
    </row>
    <row r="46" spans="1:56" ht="14.4">
      <c r="A46" s="1" t="s">
        <v>210</v>
      </c>
      <c r="B46" s="1">
        <v>5</v>
      </c>
      <c r="C46" s="32" t="s">
        <v>121</v>
      </c>
      <c r="D46" s="33" t="str">
        <f t="shared" ca="1" si="18"/>
        <v>2 BAY</v>
      </c>
      <c r="E46" s="34" t="e">
        <v>#REF!</v>
      </c>
      <c r="F46" s="34" t="s">
        <v>46</v>
      </c>
      <c r="G46" s="34" t="s">
        <v>46</v>
      </c>
      <c r="H46" s="34" t="s">
        <v>46</v>
      </c>
      <c r="I46" s="34" t="s">
        <v>46</v>
      </c>
      <c r="J46" s="34" t="s">
        <v>46</v>
      </c>
      <c r="K46" s="34" t="s">
        <v>46</v>
      </c>
      <c r="L46" s="34" t="s">
        <v>46</v>
      </c>
      <c r="M46" s="35"/>
      <c r="N46" s="36" t="str">
        <f t="shared" ca="1" si="1"/>
        <v>2 BAY</v>
      </c>
      <c r="P46" s="37">
        <f t="shared" ca="1" si="19"/>
        <v>0</v>
      </c>
      <c r="Q46" s="36">
        <f t="shared" ca="1" si="20"/>
        <v>10.5</v>
      </c>
      <c r="R46" s="11" t="str">
        <f t="shared" ca="1" si="22"/>
        <v>2 BAY</v>
      </c>
      <c r="S46" s="38" t="str">
        <f t="shared" ca="1" si="22"/>
        <v>7 SDS</v>
      </c>
      <c r="T46" s="42" t="str">
        <f t="shared" ca="1" si="21"/>
        <v>2 BAY</v>
      </c>
      <c r="U46" s="11" t="str">
        <f t="shared" ca="1" si="3"/>
        <v>7 SDS</v>
      </c>
      <c r="V46" s="38">
        <f t="shared" ca="1" si="23"/>
        <v>10</v>
      </c>
      <c r="W46" s="36">
        <f t="shared" ca="1" si="23"/>
        <v>15</v>
      </c>
      <c r="X46" s="11">
        <v>1.5</v>
      </c>
      <c r="Y46" s="1">
        <v>10.5</v>
      </c>
      <c r="Z46" s="40"/>
      <c r="AA46" s="11" t="e">
        <f t="shared" ca="1" si="24"/>
        <v>#REF!</v>
      </c>
      <c r="AB46" s="11">
        <f t="shared" ca="1" si="25"/>
        <v>0</v>
      </c>
      <c r="AC46" s="11">
        <f t="shared" ca="1" si="26"/>
        <v>0</v>
      </c>
      <c r="AD46" s="11">
        <f t="shared" ca="1" si="27"/>
        <v>0</v>
      </c>
      <c r="AE46" s="11">
        <f t="shared" ca="1" si="28"/>
        <v>0</v>
      </c>
      <c r="AF46" s="11">
        <f t="shared" ca="1" si="29"/>
        <v>0</v>
      </c>
      <c r="AG46" s="11">
        <f t="shared" ca="1" si="30"/>
        <v>0</v>
      </c>
      <c r="AH46" s="11">
        <f t="shared" ca="1" si="31"/>
        <v>0</v>
      </c>
      <c r="AI46" s="11"/>
      <c r="AJ46" s="32">
        <f t="shared" ca="1" si="13"/>
        <v>0</v>
      </c>
      <c r="AK46" s="5"/>
      <c r="AL46" s="9" t="s">
        <v>211</v>
      </c>
      <c r="AM46"/>
      <c r="AN46"/>
      <c r="AO46"/>
      <c r="AP46"/>
      <c r="AQ46"/>
      <c r="AR46"/>
      <c r="AS46"/>
      <c r="AT46"/>
      <c r="AU46"/>
      <c r="AW46" s="9" t="str">
        <f t="shared" si="14"/>
        <v>Master!Z40</v>
      </c>
      <c r="AY46" s="9" t="s">
        <v>132</v>
      </c>
      <c r="AZ46" s="9" t="s">
        <v>137</v>
      </c>
      <c r="BB46" s="9" t="str">
        <f t="shared" si="15"/>
        <v>Master!AC36</v>
      </c>
      <c r="BC46" s="9" t="str">
        <f t="shared" si="16"/>
        <v>Master!AC44</v>
      </c>
      <c r="BD46" s="9" t="str">
        <f t="shared" si="17"/>
        <v>Master!Z40</v>
      </c>
    </row>
    <row r="47" spans="1:56" ht="14.4">
      <c r="A47" s="1" t="s">
        <v>212</v>
      </c>
      <c r="B47" s="1">
        <v>5</v>
      </c>
      <c r="C47" s="32" t="s">
        <v>126</v>
      </c>
      <c r="D47" s="33" t="str">
        <f t="shared" ca="1" si="18"/>
        <v>6 LSU</v>
      </c>
      <c r="E47" s="34" t="e">
        <v>#REF!</v>
      </c>
      <c r="F47" s="34" t="s">
        <v>120</v>
      </c>
      <c r="G47" s="34" t="s">
        <v>120</v>
      </c>
      <c r="H47" s="34" t="s">
        <v>120</v>
      </c>
      <c r="I47" s="34" t="s">
        <v>65</v>
      </c>
      <c r="J47" s="34" t="s">
        <v>65</v>
      </c>
      <c r="K47" s="34" t="s">
        <v>120</v>
      </c>
      <c r="L47" s="34" t="s">
        <v>65</v>
      </c>
      <c r="M47" s="35"/>
      <c r="N47" s="36" t="str">
        <f t="shared" ca="1" si="1"/>
        <v>3 UL</v>
      </c>
      <c r="P47" s="37">
        <f t="shared" ca="1" si="19"/>
        <v>6</v>
      </c>
      <c r="Q47" s="36">
        <f t="shared" ca="1" si="20"/>
        <v>4.5</v>
      </c>
      <c r="R47" s="11" t="str">
        <f t="shared" ca="1" si="22"/>
        <v>3 UL</v>
      </c>
      <c r="S47" s="38" t="str">
        <f t="shared" ca="1" si="22"/>
        <v>6 LSU</v>
      </c>
      <c r="T47" s="42" t="str">
        <f t="shared" ca="1" si="21"/>
        <v>3 UL</v>
      </c>
      <c r="U47" s="11" t="str">
        <f t="shared" ca="1" si="3"/>
        <v>6 LSU</v>
      </c>
      <c r="V47" s="38">
        <f t="shared" ca="1" si="23"/>
        <v>11</v>
      </c>
      <c r="W47" s="36">
        <f t="shared" ca="1" si="23"/>
        <v>14</v>
      </c>
      <c r="X47" s="11">
        <v>1.5</v>
      </c>
      <c r="Y47" s="1">
        <v>10.5</v>
      </c>
      <c r="Z47" s="40"/>
      <c r="AA47" s="11" t="e">
        <f t="shared" ca="1" si="24"/>
        <v>#REF!</v>
      </c>
      <c r="AB47" s="11">
        <f t="shared" ca="1" si="25"/>
        <v>0</v>
      </c>
      <c r="AC47" s="11">
        <f t="shared" ca="1" si="26"/>
        <v>0</v>
      </c>
      <c r="AD47" s="11">
        <f t="shared" ca="1" si="27"/>
        <v>0</v>
      </c>
      <c r="AE47" s="11">
        <f t="shared" ca="1" si="28"/>
        <v>6</v>
      </c>
      <c r="AF47" s="11">
        <f t="shared" ca="1" si="29"/>
        <v>6</v>
      </c>
      <c r="AG47" s="11">
        <f t="shared" ca="1" si="30"/>
        <v>0</v>
      </c>
      <c r="AH47" s="11">
        <f t="shared" ca="1" si="31"/>
        <v>6</v>
      </c>
      <c r="AI47" s="11"/>
      <c r="AJ47" s="32">
        <f t="shared" ca="1" si="13"/>
        <v>6</v>
      </c>
      <c r="AK47" s="5"/>
      <c r="AL47" s="9" t="s">
        <v>213</v>
      </c>
      <c r="AM47"/>
      <c r="AN47"/>
      <c r="AO47"/>
      <c r="AP47"/>
      <c r="AQ47"/>
      <c r="AR47"/>
      <c r="AS47"/>
      <c r="AT47"/>
      <c r="AU47"/>
      <c r="AW47" s="9" t="str">
        <f t="shared" si="14"/>
        <v>Master!Z56</v>
      </c>
      <c r="AY47" s="9" t="s">
        <v>142</v>
      </c>
      <c r="AZ47" s="9" t="s">
        <v>147</v>
      </c>
      <c r="BB47" s="9" t="str">
        <f t="shared" si="15"/>
        <v>Master!AC52</v>
      </c>
      <c r="BC47" s="9" t="str">
        <f t="shared" si="16"/>
        <v>Master!AC60</v>
      </c>
      <c r="BD47" s="9" t="str">
        <f t="shared" si="17"/>
        <v>Master!Z56</v>
      </c>
    </row>
    <row r="48" spans="1:56" ht="14.4">
      <c r="A48" s="1" t="s">
        <v>214</v>
      </c>
      <c r="B48" s="1">
        <v>5</v>
      </c>
      <c r="C48" s="32" t="s">
        <v>151</v>
      </c>
      <c r="D48" s="33" t="str">
        <f t="shared" ca="1" si="18"/>
        <v>1 OKLA</v>
      </c>
      <c r="E48" s="34" t="e">
        <v>#REF!</v>
      </c>
      <c r="F48" s="34" t="s">
        <v>30</v>
      </c>
      <c r="G48" s="34" t="s">
        <v>30</v>
      </c>
      <c r="H48" s="34" t="s">
        <v>30</v>
      </c>
      <c r="I48" s="34" t="s">
        <v>30</v>
      </c>
      <c r="J48" s="34" t="s">
        <v>30</v>
      </c>
      <c r="K48" s="34" t="s">
        <v>30</v>
      </c>
      <c r="L48" s="34" t="s">
        <v>30</v>
      </c>
      <c r="M48" s="35"/>
      <c r="N48" s="36" t="str">
        <f t="shared" ca="1" si="1"/>
        <v>1 OKLA</v>
      </c>
      <c r="P48" s="37">
        <f t="shared" ca="1" si="19"/>
        <v>0</v>
      </c>
      <c r="Q48" s="36">
        <f t="shared" ca="1" si="20"/>
        <v>10.5</v>
      </c>
      <c r="R48" s="11" t="str">
        <f t="shared" ca="1" si="22"/>
        <v>1 OKLA</v>
      </c>
      <c r="S48" s="38" t="str">
        <f t="shared" ca="1" si="22"/>
        <v>9 GT</v>
      </c>
      <c r="T48" s="42" t="str">
        <f t="shared" ca="1" si="21"/>
        <v>1 OKLA</v>
      </c>
      <c r="U48" s="11" t="str">
        <f t="shared" ca="1" si="3"/>
        <v>9 GT</v>
      </c>
      <c r="V48" s="38">
        <f t="shared" ca="1" si="23"/>
        <v>1</v>
      </c>
      <c r="W48" s="36">
        <f t="shared" ca="1" si="23"/>
        <v>9</v>
      </c>
      <c r="X48" s="11">
        <v>1.5</v>
      </c>
      <c r="Y48" s="1">
        <v>10.5</v>
      </c>
      <c r="Z48" s="40"/>
      <c r="AA48" s="11" t="e">
        <f t="shared" ca="1" si="24"/>
        <v>#REF!</v>
      </c>
      <c r="AB48" s="11">
        <f t="shared" ca="1" si="25"/>
        <v>0</v>
      </c>
      <c r="AC48" s="11">
        <f t="shared" ca="1" si="26"/>
        <v>0</v>
      </c>
      <c r="AD48" s="11">
        <f t="shared" ca="1" si="27"/>
        <v>0</v>
      </c>
      <c r="AE48" s="11">
        <f t="shared" ca="1" si="28"/>
        <v>0</v>
      </c>
      <c r="AF48" s="11">
        <f t="shared" ca="1" si="29"/>
        <v>0</v>
      </c>
      <c r="AG48" s="11">
        <f t="shared" ca="1" si="30"/>
        <v>0</v>
      </c>
      <c r="AH48" s="11">
        <f t="shared" ca="1" si="31"/>
        <v>0</v>
      </c>
      <c r="AI48" s="11"/>
      <c r="AJ48" s="32">
        <f t="shared" ca="1" si="13"/>
        <v>0</v>
      </c>
      <c r="AK48" s="5"/>
      <c r="AL48" s="9" t="s">
        <v>215</v>
      </c>
      <c r="AM48"/>
      <c r="AN48"/>
      <c r="AO48"/>
      <c r="AP48"/>
      <c r="AQ48"/>
      <c r="AR48"/>
      <c r="AS48"/>
      <c r="AT48"/>
      <c r="AU48"/>
      <c r="AW48" s="9" t="str">
        <f t="shared" si="14"/>
        <v>Master!Z74</v>
      </c>
      <c r="AY48" s="9" t="s">
        <v>152</v>
      </c>
      <c r="AZ48" s="9" t="s">
        <v>157</v>
      </c>
      <c r="BB48" s="9" t="str">
        <f t="shared" si="15"/>
        <v>Master!AC70</v>
      </c>
      <c r="BC48" s="9" t="str">
        <f t="shared" si="16"/>
        <v>Master!AC78</v>
      </c>
      <c r="BD48" s="9" t="str">
        <f t="shared" si="17"/>
        <v>Master!Z74</v>
      </c>
    </row>
    <row r="49" spans="1:56" ht="14.4">
      <c r="A49" s="1" t="s">
        <v>216</v>
      </c>
      <c r="B49" s="1">
        <v>6</v>
      </c>
      <c r="C49" s="32" t="s">
        <v>156</v>
      </c>
      <c r="D49" s="33" t="str">
        <f t="shared" ca="1" si="18"/>
        <v>4 PITT</v>
      </c>
      <c r="E49" s="34" t="e">
        <v>#REF!</v>
      </c>
      <c r="F49" s="34" t="s">
        <v>85</v>
      </c>
      <c r="G49" s="34" t="s">
        <v>110</v>
      </c>
      <c r="H49" s="34" t="s">
        <v>85</v>
      </c>
      <c r="I49" s="34" t="s">
        <v>85</v>
      </c>
      <c r="J49" s="34" t="s">
        <v>110</v>
      </c>
      <c r="K49" s="34" t="s">
        <v>85</v>
      </c>
      <c r="L49" s="34" t="s">
        <v>85</v>
      </c>
      <c r="M49" s="35"/>
      <c r="N49" s="36" t="str">
        <f t="shared" ca="1" si="1"/>
        <v>4 PITT</v>
      </c>
      <c r="P49" s="37">
        <f t="shared" ca="1" si="19"/>
        <v>3</v>
      </c>
      <c r="Q49" s="36">
        <f t="shared" ca="1" si="20"/>
        <v>10.5</v>
      </c>
      <c r="R49" s="11" t="str">
        <f t="shared" ca="1" si="22"/>
        <v>4 PITT</v>
      </c>
      <c r="S49" s="38" t="str">
        <f t="shared" ca="1" si="22"/>
        <v>12 GONZ</v>
      </c>
      <c r="T49" s="42" t="str">
        <f t="shared" ca="1" si="21"/>
        <v>4 PITT</v>
      </c>
      <c r="U49" s="11" t="str">
        <f t="shared" ca="1" si="3"/>
        <v>12 GONZ</v>
      </c>
      <c r="V49" s="38">
        <f t="shared" ca="1" si="23"/>
        <v>12</v>
      </c>
      <c r="W49" s="36">
        <f t="shared" ca="1" si="23"/>
        <v>1</v>
      </c>
      <c r="X49" s="11">
        <v>1.5</v>
      </c>
      <c r="Y49" s="1">
        <v>10.5</v>
      </c>
      <c r="Z49" s="40"/>
      <c r="AA49" s="11" t="e">
        <f t="shared" ca="1" si="24"/>
        <v>#REF!</v>
      </c>
      <c r="AB49" s="11">
        <f t="shared" ca="1" si="25"/>
        <v>3</v>
      </c>
      <c r="AC49" s="11">
        <f t="shared" ca="1" si="26"/>
        <v>0</v>
      </c>
      <c r="AD49" s="11">
        <f t="shared" ca="1" si="27"/>
        <v>3</v>
      </c>
      <c r="AE49" s="11">
        <f t="shared" ca="1" si="28"/>
        <v>3</v>
      </c>
      <c r="AF49" s="11">
        <f t="shared" ca="1" si="29"/>
        <v>0</v>
      </c>
      <c r="AG49" s="11">
        <f t="shared" ca="1" si="30"/>
        <v>3</v>
      </c>
      <c r="AH49" s="11">
        <f t="shared" ca="1" si="31"/>
        <v>3</v>
      </c>
      <c r="AI49" s="11"/>
      <c r="AJ49" s="32">
        <f t="shared" ca="1" si="13"/>
        <v>3</v>
      </c>
      <c r="AK49" s="5"/>
      <c r="AL49" s="9" t="s">
        <v>217</v>
      </c>
      <c r="AM49"/>
      <c r="AN49"/>
      <c r="AO49"/>
      <c r="AP49"/>
      <c r="AQ49"/>
      <c r="AR49"/>
      <c r="AS49"/>
      <c r="AT49"/>
      <c r="AU49"/>
      <c r="AW49" s="9" t="str">
        <f t="shared" si="14"/>
        <v>Master!Z90</v>
      </c>
      <c r="AY49" s="9" t="s">
        <v>162</v>
      </c>
      <c r="AZ49" s="9" t="s">
        <v>167</v>
      </c>
      <c r="BB49" s="9" t="str">
        <f t="shared" si="15"/>
        <v>Master!AC86</v>
      </c>
      <c r="BC49" s="9" t="str">
        <f t="shared" si="16"/>
        <v>Master!AC94</v>
      </c>
      <c r="BD49" s="9" t="str">
        <f t="shared" si="17"/>
        <v>Master!Z90</v>
      </c>
    </row>
    <row r="50" spans="1:56" ht="14.4">
      <c r="A50" s="1" t="s">
        <v>218</v>
      </c>
      <c r="B50" s="1">
        <v>6</v>
      </c>
      <c r="C50" s="32" t="s">
        <v>161</v>
      </c>
      <c r="D50" s="33" t="str">
        <f t="shared" ca="1" si="18"/>
        <v>7 RUT</v>
      </c>
      <c r="E50" s="34" t="e">
        <v>#REF!</v>
      </c>
      <c r="F50" s="34" t="s">
        <v>145</v>
      </c>
      <c r="G50" s="34" t="s">
        <v>41</v>
      </c>
      <c r="H50" s="34" t="s">
        <v>41</v>
      </c>
      <c r="I50" s="34" t="s">
        <v>41</v>
      </c>
      <c r="J50" s="34" t="s">
        <v>41</v>
      </c>
      <c r="K50" s="34" t="s">
        <v>41</v>
      </c>
      <c r="L50" s="34" t="s">
        <v>41</v>
      </c>
      <c r="M50" s="35"/>
      <c r="N50" s="36" t="str">
        <f t="shared" ca="1" si="1"/>
        <v>7 RUT</v>
      </c>
      <c r="P50" s="37">
        <f t="shared" ca="1" si="19"/>
        <v>1.5</v>
      </c>
      <c r="Q50" s="36">
        <f t="shared" ca="1" si="20"/>
        <v>9</v>
      </c>
      <c r="R50" s="11" t="str">
        <f t="shared" ca="1" si="22"/>
        <v>2 AUB</v>
      </c>
      <c r="S50" s="38" t="str">
        <f t="shared" ca="1" si="22"/>
        <v>7 RUT</v>
      </c>
      <c r="T50" s="42" t="str">
        <f t="shared" ca="1" si="21"/>
        <v>7 RUT</v>
      </c>
      <c r="U50" s="11" t="str">
        <f t="shared" ca="1" si="3"/>
        <v>2 AUB</v>
      </c>
      <c r="V50" s="38">
        <f t="shared" ca="1" si="23"/>
        <v>10</v>
      </c>
      <c r="W50" s="36">
        <f t="shared" ca="1" si="23"/>
        <v>15</v>
      </c>
      <c r="X50" s="11">
        <v>1.5</v>
      </c>
      <c r="Y50" s="1">
        <v>10.5</v>
      </c>
      <c r="Z50" s="40"/>
      <c r="AA50" s="11" t="e">
        <f t="shared" ca="1" si="24"/>
        <v>#REF!</v>
      </c>
      <c r="AB50" s="11">
        <f t="shared" ca="1" si="25"/>
        <v>9</v>
      </c>
      <c r="AC50" s="11">
        <f t="shared" ca="1" si="26"/>
        <v>0</v>
      </c>
      <c r="AD50" s="11">
        <f t="shared" ca="1" si="27"/>
        <v>0</v>
      </c>
      <c r="AE50" s="11">
        <f t="shared" ca="1" si="28"/>
        <v>0</v>
      </c>
      <c r="AF50" s="11">
        <f t="shared" ca="1" si="29"/>
        <v>0</v>
      </c>
      <c r="AG50" s="11">
        <f t="shared" ca="1" si="30"/>
        <v>0</v>
      </c>
      <c r="AH50" s="11">
        <f t="shared" ca="1" si="31"/>
        <v>0</v>
      </c>
      <c r="AI50" s="11"/>
      <c r="AJ50" s="32">
        <f t="shared" ca="1" si="13"/>
        <v>9</v>
      </c>
      <c r="AK50" s="5"/>
      <c r="AL50" s="9" t="s">
        <v>219</v>
      </c>
      <c r="AM50"/>
      <c r="AN50"/>
      <c r="AO50"/>
      <c r="AP50"/>
      <c r="AQ50"/>
      <c r="AR50"/>
      <c r="AS50"/>
      <c r="AT50"/>
      <c r="AU50"/>
      <c r="AW50" s="9" t="str">
        <f t="shared" si="14"/>
        <v>Master!Z106</v>
      </c>
      <c r="AY50" s="9" t="s">
        <v>172</v>
      </c>
      <c r="AZ50" s="9" t="s">
        <v>177</v>
      </c>
      <c r="BB50" s="9" t="str">
        <f t="shared" si="15"/>
        <v>Master!AC102</v>
      </c>
      <c r="BC50" s="9" t="str">
        <f t="shared" si="16"/>
        <v>Master!AC110</v>
      </c>
      <c r="BD50" s="9" t="str">
        <f t="shared" si="17"/>
        <v>Master!Z106</v>
      </c>
    </row>
    <row r="51" spans="1:56" ht="15" thickBot="1">
      <c r="A51" s="1" t="s">
        <v>220</v>
      </c>
      <c r="B51" s="1">
        <v>6</v>
      </c>
      <c r="C51" s="32" t="s">
        <v>166</v>
      </c>
      <c r="D51" s="33" t="str">
        <f t="shared" ca="1" si="18"/>
        <v>6 PUR</v>
      </c>
      <c r="E51" s="41" t="e">
        <v>#REF!</v>
      </c>
      <c r="F51" s="41" t="s">
        <v>125</v>
      </c>
      <c r="G51" s="41" t="s">
        <v>70</v>
      </c>
      <c r="H51" s="41" t="s">
        <v>125</v>
      </c>
      <c r="I51" s="41" t="s">
        <v>70</v>
      </c>
      <c r="J51" s="41" t="s">
        <v>70</v>
      </c>
      <c r="K51" s="41" t="s">
        <v>70</v>
      </c>
      <c r="L51" s="41" t="s">
        <v>70</v>
      </c>
      <c r="M51" s="35"/>
      <c r="N51" s="36" t="str">
        <f t="shared" ca="1" si="1"/>
        <v>6 PUR</v>
      </c>
      <c r="P51" s="37">
        <f t="shared" ca="1" si="19"/>
        <v>3</v>
      </c>
      <c r="Q51" s="36">
        <f t="shared" ca="1" si="20"/>
        <v>7.5</v>
      </c>
      <c r="R51" s="11" t="str">
        <f t="shared" ca="1" si="22"/>
        <v>3 UNC</v>
      </c>
      <c r="S51" s="38" t="str">
        <f t="shared" ca="1" si="22"/>
        <v>6 PUR</v>
      </c>
      <c r="T51" s="42" t="str">
        <f t="shared" ca="1" si="21"/>
        <v>6 PUR</v>
      </c>
      <c r="U51" s="11" t="str">
        <f t="shared" ca="1" si="3"/>
        <v>3 UNC</v>
      </c>
      <c r="V51" s="38">
        <f t="shared" ca="1" si="23"/>
        <v>11</v>
      </c>
      <c r="W51" s="36">
        <f t="shared" ca="1" si="23"/>
        <v>14</v>
      </c>
      <c r="X51" s="11">
        <v>1.5</v>
      </c>
      <c r="Y51" s="1">
        <v>10.5</v>
      </c>
      <c r="Z51" s="40"/>
      <c r="AA51" s="11" t="e">
        <f t="shared" ca="1" si="24"/>
        <v>#REF!</v>
      </c>
      <c r="AB51" s="11">
        <f t="shared" ca="1" si="25"/>
        <v>7.5</v>
      </c>
      <c r="AC51" s="11">
        <f t="shared" ca="1" si="26"/>
        <v>0</v>
      </c>
      <c r="AD51" s="11">
        <f t="shared" ca="1" si="27"/>
        <v>7.5</v>
      </c>
      <c r="AE51" s="11">
        <f t="shared" ca="1" si="28"/>
        <v>0</v>
      </c>
      <c r="AF51" s="11">
        <f t="shared" ca="1" si="29"/>
        <v>0</v>
      </c>
      <c r="AG51" s="11">
        <f t="shared" ca="1" si="30"/>
        <v>0</v>
      </c>
      <c r="AH51" s="11">
        <f t="shared" ca="1" si="31"/>
        <v>0</v>
      </c>
      <c r="AI51" s="11"/>
      <c r="AJ51" s="32">
        <f t="shared" ca="1" si="13"/>
        <v>7.5</v>
      </c>
      <c r="AK51" s="5"/>
      <c r="AL51" s="9" t="s">
        <v>221</v>
      </c>
      <c r="AM51"/>
      <c r="AN51"/>
      <c r="AO51"/>
      <c r="AP51"/>
      <c r="AQ51"/>
      <c r="AR51"/>
      <c r="AS51"/>
      <c r="AT51"/>
      <c r="AU51"/>
      <c r="AW51" s="9" t="str">
        <f t="shared" si="14"/>
        <v>Master!Z122</v>
      </c>
      <c r="AY51" s="9" t="s">
        <v>182</v>
      </c>
      <c r="AZ51" s="9" t="s">
        <v>187</v>
      </c>
      <c r="BB51" s="9" t="str">
        <f t="shared" si="15"/>
        <v>Master!AC118</v>
      </c>
      <c r="BC51" s="9" t="str">
        <f t="shared" si="16"/>
        <v>Master!AC126</v>
      </c>
      <c r="BD51" s="9" t="str">
        <f t="shared" si="17"/>
        <v>Master!Z122</v>
      </c>
    </row>
    <row r="52" spans="1:56" ht="14.4">
      <c r="A52" s="1" t="s">
        <v>222</v>
      </c>
      <c r="B52" s="1">
        <v>6</v>
      </c>
      <c r="C52" s="7" t="s">
        <v>31</v>
      </c>
      <c r="D52" s="33" t="str">
        <f t="shared" ca="1" si="18"/>
        <v>1 CONN</v>
      </c>
      <c r="E52" s="26" t="e">
        <v>#REF!</v>
      </c>
      <c r="F52" s="26" t="s">
        <v>7</v>
      </c>
      <c r="G52" s="26" t="s">
        <v>7</v>
      </c>
      <c r="H52" s="26" t="s">
        <v>7</v>
      </c>
      <c r="I52" s="26" t="s">
        <v>7</v>
      </c>
      <c r="J52" s="26" t="s">
        <v>7</v>
      </c>
      <c r="K52" s="26" t="s">
        <v>7</v>
      </c>
      <c r="L52" s="26" t="s">
        <v>7</v>
      </c>
      <c r="M52" s="35"/>
      <c r="N52" s="36" t="str">
        <f t="shared" ca="1" si="1"/>
        <v>1 CONN</v>
      </c>
      <c r="P52" s="37">
        <f t="shared" ca="1" si="19"/>
        <v>0</v>
      </c>
      <c r="Q52" s="36">
        <f t="shared" ca="1" si="20"/>
        <v>14</v>
      </c>
      <c r="R52" s="11" t="str">
        <f t="shared" ca="1" si="22"/>
        <v>1 CONN</v>
      </c>
      <c r="S52" s="38" t="str">
        <f t="shared" ca="1" si="22"/>
        <v>4 CAL</v>
      </c>
      <c r="T52" s="43" t="str">
        <f t="shared" ca="1" si="21"/>
        <v>1 CONN</v>
      </c>
      <c r="U52" s="11" t="str">
        <f t="shared" ca="1" si="3"/>
        <v>4 CAL</v>
      </c>
      <c r="V52" s="38">
        <f t="shared" ca="1" si="23"/>
        <v>1</v>
      </c>
      <c r="W52" s="36">
        <f t="shared" ca="1" si="23"/>
        <v>12</v>
      </c>
      <c r="X52" s="11">
        <v>2</v>
      </c>
      <c r="Y52" s="1">
        <v>14</v>
      </c>
      <c r="Z52" s="40"/>
      <c r="AA52" s="11" t="e">
        <f t="shared" ca="1" si="24"/>
        <v>#REF!</v>
      </c>
      <c r="AB52" s="11">
        <f t="shared" ca="1" si="25"/>
        <v>0</v>
      </c>
      <c r="AC52" s="11">
        <f t="shared" ca="1" si="26"/>
        <v>0</v>
      </c>
      <c r="AD52" s="11">
        <f t="shared" ca="1" si="27"/>
        <v>0</v>
      </c>
      <c r="AE52" s="11">
        <f t="shared" ca="1" si="28"/>
        <v>0</v>
      </c>
      <c r="AF52" s="11">
        <f t="shared" ca="1" si="29"/>
        <v>0</v>
      </c>
      <c r="AG52" s="11">
        <f t="shared" ca="1" si="30"/>
        <v>0</v>
      </c>
      <c r="AH52" s="11">
        <f t="shared" ca="1" si="31"/>
        <v>0</v>
      </c>
      <c r="AI52" s="11"/>
      <c r="AJ52" s="32">
        <f t="shared" ca="1" si="13"/>
        <v>0</v>
      </c>
      <c r="AK52" s="5"/>
      <c r="AL52" s="9" t="s">
        <v>223</v>
      </c>
      <c r="AM52"/>
      <c r="AN52"/>
      <c r="AO52"/>
      <c r="AP52"/>
      <c r="AQ52"/>
      <c r="AR52"/>
      <c r="AS52"/>
      <c r="AT52"/>
      <c r="AU52"/>
      <c r="AW52" s="9" t="str">
        <f t="shared" si="14"/>
        <v>Master!K16</v>
      </c>
      <c r="AY52" s="9" t="s">
        <v>191</v>
      </c>
      <c r="AZ52" s="9" t="s">
        <v>193</v>
      </c>
      <c r="BB52" s="9" t="str">
        <f t="shared" si="15"/>
        <v>Master!H8</v>
      </c>
      <c r="BC52" s="9" t="str">
        <f t="shared" si="16"/>
        <v>Master!H24</v>
      </c>
      <c r="BD52" s="9" t="str">
        <f t="shared" si="17"/>
        <v>Master!K16</v>
      </c>
    </row>
    <row r="53" spans="1:56" ht="14.4">
      <c r="A53" s="1" t="s">
        <v>224</v>
      </c>
      <c r="B53" s="1">
        <v>7</v>
      </c>
      <c r="C53" s="32" t="s">
        <v>37</v>
      </c>
      <c r="D53" s="33" t="str">
        <f t="shared" ca="1" si="18"/>
        <v>2 A&amp;M</v>
      </c>
      <c r="E53" s="34" t="e">
        <v>#REF!</v>
      </c>
      <c r="F53" s="34" t="s">
        <v>36</v>
      </c>
      <c r="G53" s="34" t="s">
        <v>36</v>
      </c>
      <c r="H53" s="34" t="s">
        <v>55</v>
      </c>
      <c r="I53" s="34" t="s">
        <v>36</v>
      </c>
      <c r="J53" s="34" t="s">
        <v>55</v>
      </c>
      <c r="K53" s="34" t="s">
        <v>36</v>
      </c>
      <c r="L53" s="34" t="s">
        <v>36</v>
      </c>
      <c r="M53" s="35"/>
      <c r="N53" s="36" t="str">
        <f t="shared" ca="1" si="1"/>
        <v>2 A&amp;M</v>
      </c>
      <c r="P53" s="37">
        <f t="shared" ca="1" si="19"/>
        <v>4</v>
      </c>
      <c r="Q53" s="36">
        <f t="shared" ca="1" si="20"/>
        <v>14</v>
      </c>
      <c r="R53" s="11" t="str">
        <f t="shared" ca="1" si="22"/>
        <v>2 A&amp;M</v>
      </c>
      <c r="S53" s="38" t="str">
        <f t="shared" ca="1" si="22"/>
        <v>6 ASU</v>
      </c>
      <c r="T53" s="43" t="str">
        <f t="shared" ca="1" si="21"/>
        <v>2 A&amp;M</v>
      </c>
      <c r="U53" s="11" t="str">
        <f t="shared" ca="1" si="3"/>
        <v>6 ASU</v>
      </c>
      <c r="V53" s="38">
        <f t="shared" ca="1" si="23"/>
        <v>10</v>
      </c>
      <c r="W53" s="36">
        <f t="shared" ca="1" si="23"/>
        <v>14</v>
      </c>
      <c r="X53" s="11">
        <v>2</v>
      </c>
      <c r="Y53" s="1">
        <v>14</v>
      </c>
      <c r="Z53" s="40"/>
      <c r="AA53" s="11" t="e">
        <f t="shared" ca="1" si="24"/>
        <v>#REF!</v>
      </c>
      <c r="AB53" s="11">
        <f t="shared" ca="1" si="25"/>
        <v>4</v>
      </c>
      <c r="AC53" s="11">
        <f t="shared" ca="1" si="26"/>
        <v>4</v>
      </c>
      <c r="AD53" s="11">
        <f t="shared" ca="1" si="27"/>
        <v>0</v>
      </c>
      <c r="AE53" s="11">
        <f t="shared" ca="1" si="28"/>
        <v>4</v>
      </c>
      <c r="AF53" s="11">
        <f t="shared" ca="1" si="29"/>
        <v>0</v>
      </c>
      <c r="AG53" s="11">
        <f t="shared" ca="1" si="30"/>
        <v>4</v>
      </c>
      <c r="AH53" s="11">
        <f t="shared" ca="1" si="31"/>
        <v>4</v>
      </c>
      <c r="AI53" s="11"/>
      <c r="AJ53" s="32">
        <f t="shared" ca="1" si="13"/>
        <v>4</v>
      </c>
      <c r="AK53" s="5"/>
      <c r="AL53" s="9" t="s">
        <v>225</v>
      </c>
      <c r="AM53"/>
      <c r="AN53"/>
      <c r="AO53"/>
      <c r="AP53"/>
      <c r="AQ53"/>
      <c r="AR53"/>
      <c r="AS53"/>
      <c r="AT53"/>
      <c r="AU53"/>
      <c r="AW53" s="9" t="str">
        <f t="shared" si="14"/>
        <v>Master!K48</v>
      </c>
      <c r="AY53" s="9" t="s">
        <v>195</v>
      </c>
      <c r="AZ53" s="9" t="s">
        <v>197</v>
      </c>
      <c r="BB53" s="9" t="str">
        <f t="shared" si="15"/>
        <v>Master!H40</v>
      </c>
      <c r="BC53" s="9" t="str">
        <f t="shared" si="16"/>
        <v>Master!H56</v>
      </c>
      <c r="BD53" s="9" t="str">
        <f t="shared" si="17"/>
        <v>Master!K48</v>
      </c>
    </row>
    <row r="54" spans="1:56" ht="14.4">
      <c r="A54" s="1" t="s">
        <v>226</v>
      </c>
      <c r="B54" s="1">
        <v>7</v>
      </c>
      <c r="C54" s="32" t="s">
        <v>71</v>
      </c>
      <c r="D54" s="33" t="str">
        <f t="shared" ca="1" si="18"/>
        <v>1 DUKE</v>
      </c>
      <c r="E54" s="34" t="e">
        <v>#REF!</v>
      </c>
      <c r="F54" s="34" t="s">
        <v>11</v>
      </c>
      <c r="G54" s="34" t="s">
        <v>11</v>
      </c>
      <c r="H54" s="34" t="s">
        <v>100</v>
      </c>
      <c r="I54" s="34" t="s">
        <v>11</v>
      </c>
      <c r="J54" s="34" t="s">
        <v>11</v>
      </c>
      <c r="K54" s="34" t="s">
        <v>11</v>
      </c>
      <c r="L54" s="34" t="s">
        <v>11</v>
      </c>
      <c r="M54" s="35"/>
      <c r="N54" s="36" t="str">
        <f t="shared" ca="1" si="1"/>
        <v>4 ISU</v>
      </c>
      <c r="P54" s="37">
        <f t="shared" ca="1" si="19"/>
        <v>14</v>
      </c>
      <c r="Q54" s="36">
        <f t="shared" ca="1" si="20"/>
        <v>14</v>
      </c>
      <c r="R54" s="11" t="str">
        <f t="shared" ca="1" si="22"/>
        <v>9 MSU</v>
      </c>
      <c r="S54" s="38" t="str">
        <f t="shared" ca="1" si="22"/>
        <v>4 ISU</v>
      </c>
      <c r="T54" s="43" t="str">
        <f t="shared" ca="1" si="21"/>
        <v>4 ISU</v>
      </c>
      <c r="U54" s="11" t="str">
        <f t="shared" ca="1" si="3"/>
        <v>9 MSU</v>
      </c>
      <c r="V54" s="38">
        <f t="shared" ca="1" si="23"/>
        <v>9</v>
      </c>
      <c r="W54" s="36">
        <f t="shared" ca="1" si="23"/>
        <v>12</v>
      </c>
      <c r="X54" s="11">
        <v>2</v>
      </c>
      <c r="Y54" s="1">
        <v>14</v>
      </c>
      <c r="Z54" s="40"/>
      <c r="AA54" s="11" t="e">
        <f t="shared" ca="1" si="24"/>
        <v>#REF!</v>
      </c>
      <c r="AB54" s="11">
        <f t="shared" ca="1" si="25"/>
        <v>0</v>
      </c>
      <c r="AC54" s="11">
        <f t="shared" ca="1" si="26"/>
        <v>0</v>
      </c>
      <c r="AD54" s="11">
        <f t="shared" ca="1" si="27"/>
        <v>0</v>
      </c>
      <c r="AE54" s="11">
        <f t="shared" ca="1" si="28"/>
        <v>0</v>
      </c>
      <c r="AF54" s="11">
        <f t="shared" ca="1" si="29"/>
        <v>0</v>
      </c>
      <c r="AG54" s="11">
        <f t="shared" ca="1" si="30"/>
        <v>0</v>
      </c>
      <c r="AH54" s="11">
        <f t="shared" ca="1" si="31"/>
        <v>0</v>
      </c>
      <c r="AI54" s="11"/>
      <c r="AJ54" s="32">
        <f t="shared" ca="1" si="13"/>
        <v>14</v>
      </c>
      <c r="AK54" s="5"/>
      <c r="AL54" s="9" t="s">
        <v>227</v>
      </c>
      <c r="AM54"/>
      <c r="AN54"/>
      <c r="AO54"/>
      <c r="AP54"/>
      <c r="AQ54"/>
      <c r="AR54"/>
      <c r="AS54"/>
      <c r="AT54"/>
      <c r="AU54"/>
      <c r="AW54" s="9" t="str">
        <f t="shared" si="14"/>
        <v>Master!K82</v>
      </c>
      <c r="AY54" s="9" t="s">
        <v>199</v>
      </c>
      <c r="AZ54" s="9" t="s">
        <v>201</v>
      </c>
      <c r="BB54" s="9" t="str">
        <f t="shared" si="15"/>
        <v>Master!H74</v>
      </c>
      <c r="BC54" s="9" t="str">
        <f t="shared" si="16"/>
        <v>Master!H90</v>
      </c>
      <c r="BD54" s="9" t="str">
        <f t="shared" si="17"/>
        <v>Master!K82</v>
      </c>
    </row>
    <row r="55" spans="1:56" ht="14.4">
      <c r="A55" s="1" t="s">
        <v>228</v>
      </c>
      <c r="B55" s="1">
        <v>7</v>
      </c>
      <c r="C55" s="32" t="s">
        <v>76</v>
      </c>
      <c r="D55" s="33" t="str">
        <f t="shared" ca="1" si="18"/>
        <v>2 STAN</v>
      </c>
      <c r="E55" s="34" t="e">
        <v>#REF!</v>
      </c>
      <c r="F55" s="34" t="s">
        <v>50</v>
      </c>
      <c r="G55" s="34" t="s">
        <v>50</v>
      </c>
      <c r="H55" s="34" t="s">
        <v>50</v>
      </c>
      <c r="I55" s="34" t="s">
        <v>50</v>
      </c>
      <c r="J55" s="34" t="s">
        <v>50</v>
      </c>
      <c r="K55" s="34" t="s">
        <v>50</v>
      </c>
      <c r="L55" s="34" t="s">
        <v>50</v>
      </c>
      <c r="M55" s="35"/>
      <c r="N55" s="36" t="str">
        <f t="shared" ca="1" si="1"/>
        <v>2 STAN</v>
      </c>
      <c r="P55" s="37">
        <f t="shared" ca="1" si="19"/>
        <v>0</v>
      </c>
      <c r="Q55" s="36">
        <f t="shared" ca="1" si="20"/>
        <v>14</v>
      </c>
      <c r="R55" s="11" t="str">
        <f t="shared" ca="1" si="22"/>
        <v>2 STAN</v>
      </c>
      <c r="S55" s="38" t="str">
        <f t="shared" ca="1" si="22"/>
        <v>3 OSU</v>
      </c>
      <c r="T55" s="43" t="str">
        <f t="shared" ca="1" si="21"/>
        <v>2 STAN</v>
      </c>
      <c r="U55" s="11" t="str">
        <f t="shared" ca="1" si="3"/>
        <v>3 OSU</v>
      </c>
      <c r="V55" s="38">
        <f t="shared" ca="1" si="23"/>
        <v>10</v>
      </c>
      <c r="W55" s="36">
        <f t="shared" ca="1" si="23"/>
        <v>11</v>
      </c>
      <c r="X55" s="11">
        <v>2</v>
      </c>
      <c r="Y55" s="1">
        <v>14</v>
      </c>
      <c r="Z55" s="40"/>
      <c r="AA55" s="11" t="e">
        <f t="shared" ca="1" si="24"/>
        <v>#REF!</v>
      </c>
      <c r="AB55" s="11">
        <f t="shared" ca="1" si="25"/>
        <v>0</v>
      </c>
      <c r="AC55" s="11">
        <f t="shared" ca="1" si="26"/>
        <v>0</v>
      </c>
      <c r="AD55" s="11">
        <f t="shared" ca="1" si="27"/>
        <v>0</v>
      </c>
      <c r="AE55" s="11">
        <f t="shared" ca="1" si="28"/>
        <v>0</v>
      </c>
      <c r="AF55" s="11">
        <f t="shared" ca="1" si="29"/>
        <v>0</v>
      </c>
      <c r="AG55" s="11">
        <f t="shared" ca="1" si="30"/>
        <v>0</v>
      </c>
      <c r="AH55" s="11">
        <f t="shared" ca="1" si="31"/>
        <v>0</v>
      </c>
      <c r="AI55" s="11"/>
      <c r="AJ55" s="32">
        <f t="shared" ca="1" si="13"/>
        <v>0</v>
      </c>
      <c r="AK55" s="5"/>
      <c r="AL55" s="9" t="s">
        <v>229</v>
      </c>
      <c r="AM55"/>
      <c r="AN55"/>
      <c r="AO55"/>
      <c r="AP55"/>
      <c r="AQ55"/>
      <c r="AR55"/>
      <c r="AS55"/>
      <c r="AT55"/>
      <c r="AU55"/>
      <c r="AW55" s="9" t="str">
        <f t="shared" si="14"/>
        <v>Master!K114</v>
      </c>
      <c r="AY55" s="9" t="s">
        <v>203</v>
      </c>
      <c r="AZ55" s="9" t="s">
        <v>205</v>
      </c>
      <c r="BB55" s="9" t="str">
        <f t="shared" si="15"/>
        <v>Master!H106</v>
      </c>
      <c r="BC55" s="9" t="str">
        <f t="shared" si="16"/>
        <v>Master!H122</v>
      </c>
      <c r="BD55" s="9" t="str">
        <f t="shared" si="17"/>
        <v>Master!K114</v>
      </c>
    </row>
    <row r="56" spans="1:56" ht="14.4">
      <c r="A56" s="1" t="s">
        <v>230</v>
      </c>
      <c r="B56" s="1">
        <v>7</v>
      </c>
      <c r="C56" s="32" t="s">
        <v>111</v>
      </c>
      <c r="D56" s="33" t="str">
        <f t="shared" ca="1" si="18"/>
        <v>1 MD</v>
      </c>
      <c r="E56" s="34" t="e">
        <v>#REF!</v>
      </c>
      <c r="F56" s="34" t="s">
        <v>14</v>
      </c>
      <c r="G56" s="34" t="s">
        <v>14</v>
      </c>
      <c r="H56" s="34" t="s">
        <v>14</v>
      </c>
      <c r="I56" s="34" t="s">
        <v>14</v>
      </c>
      <c r="J56" s="34" t="s">
        <v>14</v>
      </c>
      <c r="K56" s="34" t="s">
        <v>14</v>
      </c>
      <c r="L56" s="34" t="s">
        <v>14</v>
      </c>
      <c r="M56" s="35"/>
      <c r="N56" s="36" t="str">
        <f t="shared" ca="1" si="1"/>
        <v>1 MD</v>
      </c>
      <c r="P56" s="37">
        <f t="shared" ca="1" si="19"/>
        <v>0</v>
      </c>
      <c r="Q56" s="36">
        <f t="shared" ca="1" si="20"/>
        <v>14</v>
      </c>
      <c r="R56" s="11" t="str">
        <f t="shared" ca="1" si="22"/>
        <v>1 MD</v>
      </c>
      <c r="S56" s="38" t="str">
        <f t="shared" ca="1" si="22"/>
        <v>4 VAN</v>
      </c>
      <c r="T56" s="43" t="str">
        <f t="shared" ca="1" si="21"/>
        <v>1 MD</v>
      </c>
      <c r="U56" s="11" t="str">
        <f t="shared" ca="1" si="3"/>
        <v>4 VAN</v>
      </c>
      <c r="V56" s="38">
        <f t="shared" ca="1" si="23"/>
        <v>1</v>
      </c>
      <c r="W56" s="36">
        <f t="shared" ca="1" si="23"/>
        <v>12</v>
      </c>
      <c r="X56" s="11">
        <v>2</v>
      </c>
      <c r="Y56" s="1">
        <v>14</v>
      </c>
      <c r="Z56" s="40"/>
      <c r="AA56" s="11" t="e">
        <f t="shared" ca="1" si="24"/>
        <v>#REF!</v>
      </c>
      <c r="AB56" s="11">
        <f t="shared" ca="1" si="25"/>
        <v>0</v>
      </c>
      <c r="AC56" s="11">
        <f t="shared" ca="1" si="26"/>
        <v>0</v>
      </c>
      <c r="AD56" s="11">
        <f t="shared" ca="1" si="27"/>
        <v>0</v>
      </c>
      <c r="AE56" s="11">
        <f t="shared" ca="1" si="28"/>
        <v>0</v>
      </c>
      <c r="AF56" s="11">
        <f t="shared" ca="1" si="29"/>
        <v>0</v>
      </c>
      <c r="AG56" s="11">
        <f t="shared" ca="1" si="30"/>
        <v>0</v>
      </c>
      <c r="AH56" s="11">
        <f t="shared" ca="1" si="31"/>
        <v>0</v>
      </c>
      <c r="AI56" s="11"/>
      <c r="AJ56" s="32">
        <f t="shared" ca="1" si="13"/>
        <v>0</v>
      </c>
      <c r="AK56" s="5"/>
      <c r="AL56" s="9" t="s">
        <v>231</v>
      </c>
      <c r="AM56"/>
      <c r="AN56"/>
      <c r="AO56"/>
      <c r="AP56"/>
      <c r="AQ56"/>
      <c r="AR56"/>
      <c r="AS56"/>
      <c r="AT56"/>
      <c r="AU56"/>
      <c r="AW56" s="9" t="str">
        <f t="shared" si="14"/>
        <v>Master!W16</v>
      </c>
      <c r="AY56" s="9" t="s">
        <v>207</v>
      </c>
      <c r="AZ56" s="9" t="s">
        <v>209</v>
      </c>
      <c r="BB56" s="9" t="str">
        <f t="shared" si="15"/>
        <v>Master!Z8</v>
      </c>
      <c r="BC56" s="9" t="str">
        <f t="shared" si="16"/>
        <v>Master!Z24</v>
      </c>
      <c r="BD56" s="9" t="str">
        <f t="shared" si="17"/>
        <v>Master!W16</v>
      </c>
    </row>
    <row r="57" spans="1:56" ht="14.4">
      <c r="A57" s="1" t="s">
        <v>232</v>
      </c>
      <c r="B57" s="1">
        <v>8</v>
      </c>
      <c r="C57" s="32" t="s">
        <v>116</v>
      </c>
      <c r="D57" s="33" t="str">
        <f t="shared" ca="1" si="18"/>
        <v>2 BAY</v>
      </c>
      <c r="E57" s="34" t="e">
        <v>#REF!</v>
      </c>
      <c r="F57" s="34" t="s">
        <v>46</v>
      </c>
      <c r="G57" s="34" t="s">
        <v>46</v>
      </c>
      <c r="H57" s="34" t="s">
        <v>46</v>
      </c>
      <c r="I57" s="34" t="s">
        <v>46</v>
      </c>
      <c r="J57" s="34" t="s">
        <v>46</v>
      </c>
      <c r="K57" s="34" t="s">
        <v>120</v>
      </c>
      <c r="L57" s="34" t="s">
        <v>46</v>
      </c>
      <c r="M57" s="35"/>
      <c r="N57" s="36" t="str">
        <f t="shared" ca="1" si="1"/>
        <v>3 UL</v>
      </c>
      <c r="P57" s="37">
        <f t="shared" ca="1" si="19"/>
        <v>2</v>
      </c>
      <c r="Q57" s="36">
        <f t="shared" ca="1" si="20"/>
        <v>14</v>
      </c>
      <c r="R57" s="11" t="str">
        <f t="shared" ca="1" si="22"/>
        <v>2 BAY</v>
      </c>
      <c r="S57" s="38" t="str">
        <f t="shared" ca="1" si="22"/>
        <v>3 UL</v>
      </c>
      <c r="T57" s="43" t="str">
        <f t="shared" ca="1" si="21"/>
        <v>3 UL</v>
      </c>
      <c r="U57" s="11" t="str">
        <f t="shared" ca="1" si="3"/>
        <v>2 BAY</v>
      </c>
      <c r="V57" s="38">
        <f t="shared" ca="1" si="23"/>
        <v>10</v>
      </c>
      <c r="W57" s="36">
        <f t="shared" ca="1" si="23"/>
        <v>11</v>
      </c>
      <c r="X57" s="11">
        <v>2</v>
      </c>
      <c r="Y57" s="1">
        <v>14</v>
      </c>
      <c r="Z57" s="40"/>
      <c r="AA57" s="11" t="e">
        <f t="shared" ca="1" si="24"/>
        <v>#REF!</v>
      </c>
      <c r="AB57" s="11">
        <f t="shared" ca="1" si="25"/>
        <v>0</v>
      </c>
      <c r="AC57" s="11">
        <f t="shared" ca="1" si="26"/>
        <v>0</v>
      </c>
      <c r="AD57" s="11">
        <f t="shared" ca="1" si="27"/>
        <v>0</v>
      </c>
      <c r="AE57" s="11">
        <f t="shared" ca="1" si="28"/>
        <v>0</v>
      </c>
      <c r="AF57" s="11">
        <f t="shared" ca="1" si="29"/>
        <v>0</v>
      </c>
      <c r="AG57" s="11">
        <f t="shared" ca="1" si="30"/>
        <v>0</v>
      </c>
      <c r="AH57" s="11">
        <f t="shared" ca="1" si="31"/>
        <v>0</v>
      </c>
      <c r="AI57" s="11"/>
      <c r="AJ57" s="32">
        <f t="shared" ca="1" si="13"/>
        <v>14</v>
      </c>
      <c r="AK57" s="5"/>
      <c r="AL57" s="9" t="s">
        <v>233</v>
      </c>
      <c r="AM57"/>
      <c r="AN57"/>
      <c r="AO57"/>
      <c r="AP57"/>
      <c r="AQ57"/>
      <c r="AR57"/>
      <c r="AS57"/>
      <c r="AT57"/>
      <c r="AU57"/>
      <c r="AW57" s="9" t="str">
        <f t="shared" si="14"/>
        <v>Master!W48</v>
      </c>
      <c r="AY57" s="9" t="s">
        <v>211</v>
      </c>
      <c r="AZ57" s="9" t="s">
        <v>213</v>
      </c>
      <c r="BB57" s="9" t="str">
        <f t="shared" si="15"/>
        <v>Master!Z40</v>
      </c>
      <c r="BC57" s="9" t="str">
        <f t="shared" si="16"/>
        <v>Master!Z56</v>
      </c>
      <c r="BD57" s="9" t="str">
        <f t="shared" si="17"/>
        <v>Master!W48</v>
      </c>
    </row>
    <row r="58" spans="1:56" ht="14.4">
      <c r="A58" s="1" t="s">
        <v>234</v>
      </c>
      <c r="B58" s="1">
        <v>8</v>
      </c>
      <c r="C58" s="32" t="s">
        <v>151</v>
      </c>
      <c r="D58" s="33" t="str">
        <f t="shared" ca="1" si="18"/>
        <v>1 OKLA</v>
      </c>
      <c r="E58" s="34" t="e">
        <v>#REF!</v>
      </c>
      <c r="F58" s="34" t="s">
        <v>30</v>
      </c>
      <c r="G58" s="34" t="s">
        <v>30</v>
      </c>
      <c r="H58" s="34" t="s">
        <v>30</v>
      </c>
      <c r="I58" s="34" t="s">
        <v>30</v>
      </c>
      <c r="J58" s="34" t="s">
        <v>30</v>
      </c>
      <c r="K58" s="34" t="s">
        <v>30</v>
      </c>
      <c r="L58" s="34" t="s">
        <v>30</v>
      </c>
      <c r="M58" s="35"/>
      <c r="N58" s="36" t="str">
        <f t="shared" ca="1" si="1"/>
        <v>1 OKLA</v>
      </c>
      <c r="P58" s="37">
        <f t="shared" ca="1" si="19"/>
        <v>0</v>
      </c>
      <c r="Q58" s="36">
        <f t="shared" ca="1" si="20"/>
        <v>14</v>
      </c>
      <c r="R58" s="11" t="str">
        <f t="shared" ca="1" si="22"/>
        <v>1 OKLA</v>
      </c>
      <c r="S58" s="38" t="str">
        <f t="shared" ca="1" si="22"/>
        <v>4 PITT</v>
      </c>
      <c r="T58" s="43" t="str">
        <f t="shared" ca="1" si="21"/>
        <v>1 OKLA</v>
      </c>
      <c r="U58" s="11" t="str">
        <f t="shared" ca="1" si="3"/>
        <v>4 PITT</v>
      </c>
      <c r="V58" s="38">
        <f t="shared" ca="1" si="23"/>
        <v>1</v>
      </c>
      <c r="W58" s="36">
        <f t="shared" ca="1" si="23"/>
        <v>12</v>
      </c>
      <c r="X58" s="11">
        <v>2</v>
      </c>
      <c r="Y58" s="1">
        <v>14</v>
      </c>
      <c r="Z58" s="40"/>
      <c r="AA58" s="11" t="e">
        <f t="shared" ca="1" si="24"/>
        <v>#REF!</v>
      </c>
      <c r="AB58" s="11">
        <f t="shared" ca="1" si="25"/>
        <v>0</v>
      </c>
      <c r="AC58" s="11">
        <f t="shared" ca="1" si="26"/>
        <v>0</v>
      </c>
      <c r="AD58" s="11">
        <f t="shared" ca="1" si="27"/>
        <v>0</v>
      </c>
      <c r="AE58" s="11">
        <f t="shared" ca="1" si="28"/>
        <v>0</v>
      </c>
      <c r="AF58" s="11">
        <f t="shared" ca="1" si="29"/>
        <v>0</v>
      </c>
      <c r="AG58" s="11">
        <f t="shared" ca="1" si="30"/>
        <v>0</v>
      </c>
      <c r="AH58" s="11">
        <f t="shared" ca="1" si="31"/>
        <v>0</v>
      </c>
      <c r="AI58" s="11"/>
      <c r="AJ58" s="32">
        <f t="shared" ca="1" si="13"/>
        <v>0</v>
      </c>
      <c r="AK58" s="5"/>
      <c r="AL58" s="9" t="s">
        <v>235</v>
      </c>
      <c r="AM58"/>
      <c r="AN58"/>
      <c r="AO58"/>
      <c r="AP58"/>
      <c r="AQ58"/>
      <c r="AR58"/>
      <c r="AS58"/>
      <c r="AT58"/>
      <c r="AU58"/>
      <c r="AW58" s="9" t="str">
        <f t="shared" si="14"/>
        <v>Master!W82</v>
      </c>
      <c r="AY58" s="9" t="s">
        <v>215</v>
      </c>
      <c r="AZ58" s="9" t="s">
        <v>217</v>
      </c>
      <c r="BB58" s="9" t="str">
        <f t="shared" si="15"/>
        <v>Master!Z74</v>
      </c>
      <c r="BC58" s="9" t="str">
        <f t="shared" si="16"/>
        <v>Master!Z90</v>
      </c>
      <c r="BD58" s="9" t="str">
        <f t="shared" si="17"/>
        <v>Master!W82</v>
      </c>
    </row>
    <row r="59" spans="1:56" ht="15" thickBot="1">
      <c r="A59" s="1" t="s">
        <v>236</v>
      </c>
      <c r="B59" s="1">
        <v>8</v>
      </c>
      <c r="C59" s="44" t="s">
        <v>156</v>
      </c>
      <c r="D59" s="33" t="str">
        <f t="shared" ca="1" si="18"/>
        <v>7 RUT</v>
      </c>
      <c r="E59" s="41" t="e">
        <v>#REF!</v>
      </c>
      <c r="F59" s="41" t="s">
        <v>145</v>
      </c>
      <c r="G59" s="41" t="s">
        <v>41</v>
      </c>
      <c r="H59" s="41" t="s">
        <v>41</v>
      </c>
      <c r="I59" s="41" t="s">
        <v>41</v>
      </c>
      <c r="J59" s="41" t="s">
        <v>70</v>
      </c>
      <c r="K59" s="41" t="s">
        <v>70</v>
      </c>
      <c r="L59" s="41" t="s">
        <v>70</v>
      </c>
      <c r="M59" s="35"/>
      <c r="N59" s="36" t="str">
        <f t="shared" ca="1" si="1"/>
        <v>6 PUR</v>
      </c>
      <c r="P59" s="37">
        <f t="shared" ca="1" si="19"/>
        <v>12</v>
      </c>
      <c r="Q59" s="36">
        <f t="shared" ca="1" si="20"/>
        <v>14</v>
      </c>
      <c r="R59" s="11" t="str">
        <f t="shared" ca="1" si="22"/>
        <v>7 RUT</v>
      </c>
      <c r="S59" s="38" t="str">
        <f t="shared" ca="1" si="22"/>
        <v>6 PUR</v>
      </c>
      <c r="T59" s="43" t="str">
        <f t="shared" ca="1" si="21"/>
        <v>6 PUR</v>
      </c>
      <c r="U59" s="11" t="str">
        <f t="shared" ca="1" si="3"/>
        <v>7 RUT</v>
      </c>
      <c r="V59" s="38">
        <f t="shared" ca="1" si="23"/>
        <v>15</v>
      </c>
      <c r="W59" s="36">
        <f t="shared" ca="1" si="23"/>
        <v>14</v>
      </c>
      <c r="X59" s="11">
        <v>2</v>
      </c>
      <c r="Y59" s="1">
        <v>14</v>
      </c>
      <c r="Z59" s="40"/>
      <c r="AA59" s="11" t="e">
        <f t="shared" ca="1" si="24"/>
        <v>#REF!</v>
      </c>
      <c r="AB59" s="11">
        <f t="shared" ca="1" si="25"/>
        <v>0</v>
      </c>
      <c r="AC59" s="11">
        <f t="shared" ca="1" si="26"/>
        <v>0</v>
      </c>
      <c r="AD59" s="11">
        <f t="shared" ca="1" si="27"/>
        <v>0</v>
      </c>
      <c r="AE59" s="11">
        <f t="shared" ca="1" si="28"/>
        <v>0</v>
      </c>
      <c r="AF59" s="11">
        <f t="shared" ca="1" si="29"/>
        <v>0</v>
      </c>
      <c r="AG59" s="11">
        <f t="shared" ca="1" si="30"/>
        <v>0</v>
      </c>
      <c r="AH59" s="11">
        <f t="shared" ca="1" si="31"/>
        <v>0</v>
      </c>
      <c r="AI59" s="11"/>
      <c r="AJ59" s="32">
        <f t="shared" ca="1" si="13"/>
        <v>14</v>
      </c>
      <c r="AK59" s="5"/>
      <c r="AL59" s="9" t="s">
        <v>237</v>
      </c>
      <c r="AM59"/>
      <c r="AN59"/>
      <c r="AO59"/>
      <c r="AP59"/>
      <c r="AQ59"/>
      <c r="AR59"/>
      <c r="AS59"/>
      <c r="AT59"/>
      <c r="AU59"/>
      <c r="AW59" s="9" t="str">
        <f t="shared" si="14"/>
        <v>Master!W114</v>
      </c>
      <c r="AY59" s="9" t="s">
        <v>219</v>
      </c>
      <c r="AZ59" s="9" t="s">
        <v>221</v>
      </c>
      <c r="BB59" s="9" t="str">
        <f t="shared" si="15"/>
        <v>Master!Z106</v>
      </c>
      <c r="BC59" s="9" t="str">
        <f t="shared" si="16"/>
        <v>Master!Z122</v>
      </c>
      <c r="BD59" s="9" t="str">
        <f t="shared" si="17"/>
        <v>Master!W114</v>
      </c>
    </row>
    <row r="60" spans="1:56" ht="14.4">
      <c r="A60" s="1" t="s">
        <v>238</v>
      </c>
      <c r="B60" s="1">
        <v>8</v>
      </c>
      <c r="C60" s="7" t="s">
        <v>31</v>
      </c>
      <c r="D60" s="33" t="str">
        <f t="shared" ca="1" si="18"/>
        <v>1 CONN</v>
      </c>
      <c r="E60" s="26" t="e">
        <v>#REF!</v>
      </c>
      <c r="F60" s="26" t="s">
        <v>7</v>
      </c>
      <c r="G60" s="26" t="s">
        <v>7</v>
      </c>
      <c r="H60" s="26" t="s">
        <v>7</v>
      </c>
      <c r="I60" s="26" t="s">
        <v>7</v>
      </c>
      <c r="J60" s="26" t="s">
        <v>7</v>
      </c>
      <c r="K60" s="26" t="s">
        <v>7</v>
      </c>
      <c r="L60" s="26" t="s">
        <v>7</v>
      </c>
      <c r="M60" s="35"/>
      <c r="N60" s="36" t="str">
        <f t="shared" ca="1" si="1"/>
        <v>1 CONN</v>
      </c>
      <c r="P60" s="37">
        <f t="shared" ca="1" si="19"/>
        <v>0</v>
      </c>
      <c r="Q60" s="36">
        <f t="shared" ca="1" si="20"/>
        <v>17.5</v>
      </c>
      <c r="R60" s="11" t="str">
        <f t="shared" ca="1" si="22"/>
        <v>1 CONN</v>
      </c>
      <c r="S60" s="38" t="str">
        <f t="shared" ca="1" si="22"/>
        <v>2 A&amp;M</v>
      </c>
      <c r="T60" s="45" t="str">
        <f t="shared" ca="1" si="21"/>
        <v>1 CONN</v>
      </c>
      <c r="U60" s="11" t="str">
        <f t="shared" ca="1" si="3"/>
        <v>2 A&amp;M</v>
      </c>
      <c r="V60" s="38">
        <f t="shared" ca="1" si="23"/>
        <v>1</v>
      </c>
      <c r="W60" s="36">
        <f t="shared" ca="1" si="23"/>
        <v>10</v>
      </c>
      <c r="X60" s="11">
        <v>2.5</v>
      </c>
      <c r="Y60" s="1">
        <v>17.5</v>
      </c>
      <c r="Z60" s="40"/>
      <c r="AA60" s="11" t="e">
        <f t="shared" ca="1" si="24"/>
        <v>#REF!</v>
      </c>
      <c r="AB60" s="11">
        <f t="shared" ca="1" si="25"/>
        <v>0</v>
      </c>
      <c r="AC60" s="11">
        <f t="shared" ca="1" si="26"/>
        <v>0</v>
      </c>
      <c r="AD60" s="11">
        <f t="shared" ca="1" si="27"/>
        <v>0</v>
      </c>
      <c r="AE60" s="11">
        <f t="shared" ca="1" si="28"/>
        <v>0</v>
      </c>
      <c r="AF60" s="11">
        <f t="shared" ca="1" si="29"/>
        <v>0</v>
      </c>
      <c r="AG60" s="11">
        <f t="shared" ca="1" si="30"/>
        <v>0</v>
      </c>
      <c r="AH60" s="11">
        <f t="shared" ca="1" si="31"/>
        <v>0</v>
      </c>
      <c r="AI60" s="11"/>
      <c r="AJ60" s="32">
        <f t="shared" ca="1" si="13"/>
        <v>0</v>
      </c>
      <c r="AK60" s="5"/>
      <c r="AL60" s="9" t="s">
        <v>239</v>
      </c>
      <c r="AM60"/>
      <c r="AN60"/>
      <c r="AO60"/>
      <c r="AP60"/>
      <c r="AQ60"/>
      <c r="AR60"/>
      <c r="AS60"/>
      <c r="AT60"/>
      <c r="AU60"/>
      <c r="AW60" s="9" t="str">
        <f t="shared" si="14"/>
        <v>Master!N32</v>
      </c>
      <c r="AY60" s="9" t="s">
        <v>223</v>
      </c>
      <c r="AZ60" s="9" t="s">
        <v>225</v>
      </c>
      <c r="BB60" s="9" t="str">
        <f t="shared" si="15"/>
        <v>Master!K16</v>
      </c>
      <c r="BC60" s="9" t="str">
        <f t="shared" si="16"/>
        <v>Master!K48</v>
      </c>
      <c r="BD60" s="9" t="str">
        <f t="shared" si="17"/>
        <v>Master!N32</v>
      </c>
    </row>
    <row r="61" spans="1:56" ht="14.4">
      <c r="A61" s="1" t="s">
        <v>240</v>
      </c>
      <c r="B61" s="1">
        <v>9</v>
      </c>
      <c r="C61" s="32" t="s">
        <v>71</v>
      </c>
      <c r="D61" s="33" t="str">
        <f t="shared" ca="1" si="18"/>
        <v>1 DUKE</v>
      </c>
      <c r="E61" s="34" t="e">
        <v>#REF!</v>
      </c>
      <c r="F61" s="34" t="s">
        <v>11</v>
      </c>
      <c r="G61" s="34" t="s">
        <v>11</v>
      </c>
      <c r="H61" s="34" t="s">
        <v>50</v>
      </c>
      <c r="I61" s="34" t="s">
        <v>11</v>
      </c>
      <c r="J61" s="34" t="s">
        <v>11</v>
      </c>
      <c r="K61" s="34" t="s">
        <v>11</v>
      </c>
      <c r="L61" s="34" t="s">
        <v>11</v>
      </c>
      <c r="M61" s="35"/>
      <c r="N61" s="36" t="str">
        <f t="shared" ca="1" si="1"/>
        <v>2 STAN</v>
      </c>
      <c r="P61" s="37">
        <f t="shared" ca="1" si="19"/>
        <v>17.5</v>
      </c>
      <c r="Q61" s="36">
        <f t="shared" ca="1" si="20"/>
        <v>15</v>
      </c>
      <c r="R61" s="11" t="str">
        <f t="shared" ca="1" si="22"/>
        <v>4 ISU</v>
      </c>
      <c r="S61" s="38" t="str">
        <f t="shared" ca="1" si="22"/>
        <v>2 STAN</v>
      </c>
      <c r="T61" s="45" t="str">
        <f t="shared" ca="1" si="21"/>
        <v>2 STAN</v>
      </c>
      <c r="U61" s="11" t="str">
        <f t="shared" ca="1" si="3"/>
        <v>4 ISU</v>
      </c>
      <c r="V61" s="38">
        <f t="shared" ca="1" si="23"/>
        <v>12</v>
      </c>
      <c r="W61" s="36">
        <f t="shared" ca="1" si="23"/>
        <v>10</v>
      </c>
      <c r="X61" s="11">
        <v>2.5</v>
      </c>
      <c r="Y61" s="1">
        <v>17.5</v>
      </c>
      <c r="Z61" s="40"/>
      <c r="AA61" s="11" t="e">
        <f t="shared" ca="1" si="24"/>
        <v>#REF!</v>
      </c>
      <c r="AB61" s="11">
        <f t="shared" ca="1" si="25"/>
        <v>0</v>
      </c>
      <c r="AC61" s="11">
        <f t="shared" ca="1" si="26"/>
        <v>0</v>
      </c>
      <c r="AD61" s="11">
        <f t="shared" ca="1" si="27"/>
        <v>15</v>
      </c>
      <c r="AE61" s="11">
        <f t="shared" ca="1" si="28"/>
        <v>0</v>
      </c>
      <c r="AF61" s="11">
        <f t="shared" ca="1" si="29"/>
        <v>0</v>
      </c>
      <c r="AG61" s="11">
        <f t="shared" ca="1" si="30"/>
        <v>0</v>
      </c>
      <c r="AH61" s="11">
        <f t="shared" ca="1" si="31"/>
        <v>0</v>
      </c>
      <c r="AI61" s="11"/>
      <c r="AJ61" s="32">
        <f t="shared" ca="1" si="13"/>
        <v>15</v>
      </c>
      <c r="AK61" s="5"/>
      <c r="AL61" s="9" t="s">
        <v>241</v>
      </c>
      <c r="AM61"/>
      <c r="AN61"/>
      <c r="AO61"/>
      <c r="AP61"/>
      <c r="AQ61"/>
      <c r="AR61"/>
      <c r="AS61"/>
      <c r="AT61"/>
      <c r="AU61"/>
      <c r="AW61" s="9" t="str">
        <f t="shared" si="14"/>
        <v>Master!N98</v>
      </c>
      <c r="AY61" s="9" t="s">
        <v>227</v>
      </c>
      <c r="AZ61" s="9" t="s">
        <v>229</v>
      </c>
      <c r="BB61" s="9" t="str">
        <f t="shared" si="15"/>
        <v>Master!K82</v>
      </c>
      <c r="BC61" s="9" t="str">
        <f t="shared" si="16"/>
        <v>Master!K114</v>
      </c>
      <c r="BD61" s="9" t="str">
        <f t="shared" si="17"/>
        <v>Master!N98</v>
      </c>
    </row>
    <row r="62" spans="1:56" ht="14.4">
      <c r="A62" s="1" t="s">
        <v>242</v>
      </c>
      <c r="B62" s="1">
        <v>9</v>
      </c>
      <c r="C62" s="32" t="s">
        <v>111</v>
      </c>
      <c r="D62" s="33" t="str">
        <f t="shared" ca="1" si="18"/>
        <v>2 BAY</v>
      </c>
      <c r="E62" s="34" t="e">
        <v>#REF!</v>
      </c>
      <c r="F62" s="34" t="s">
        <v>46</v>
      </c>
      <c r="G62" s="34" t="s">
        <v>46</v>
      </c>
      <c r="H62" s="34" t="s">
        <v>14</v>
      </c>
      <c r="I62" s="34" t="s">
        <v>14</v>
      </c>
      <c r="J62" s="34" t="s">
        <v>14</v>
      </c>
      <c r="K62" s="34" t="s">
        <v>14</v>
      </c>
      <c r="L62" s="34" t="s">
        <v>14</v>
      </c>
      <c r="M62" s="35"/>
      <c r="N62" s="36" t="str">
        <f t="shared" ca="1" si="1"/>
        <v>3 UL</v>
      </c>
      <c r="P62" s="37">
        <f t="shared" ca="1" si="19"/>
        <v>5</v>
      </c>
      <c r="Q62" s="36">
        <f t="shared" ca="1" si="20"/>
        <v>17.5</v>
      </c>
      <c r="R62" s="11" t="str">
        <f t="shared" ca="1" si="22"/>
        <v>1 MD</v>
      </c>
      <c r="S62" s="38" t="str">
        <f t="shared" ca="1" si="22"/>
        <v>3 UL</v>
      </c>
      <c r="T62" s="45" t="str">
        <f t="shared" ca="1" si="21"/>
        <v>3 UL</v>
      </c>
      <c r="U62" s="11" t="str">
        <f t="shared" ca="1" si="3"/>
        <v>1 MD</v>
      </c>
      <c r="V62" s="38">
        <f t="shared" ca="1" si="23"/>
        <v>1</v>
      </c>
      <c r="W62" s="36">
        <f t="shared" ca="1" si="23"/>
        <v>11</v>
      </c>
      <c r="X62" s="11">
        <v>2.5</v>
      </c>
      <c r="Y62" s="1">
        <v>17.5</v>
      </c>
      <c r="Z62" s="40"/>
      <c r="AA62" s="11" t="e">
        <f t="shared" ca="1" si="24"/>
        <v>#REF!</v>
      </c>
      <c r="AB62" s="11">
        <f t="shared" ca="1" si="25"/>
        <v>0</v>
      </c>
      <c r="AC62" s="11">
        <f t="shared" ca="1" si="26"/>
        <v>0</v>
      </c>
      <c r="AD62" s="11">
        <f t="shared" ca="1" si="27"/>
        <v>0</v>
      </c>
      <c r="AE62" s="11">
        <f t="shared" ca="1" si="28"/>
        <v>0</v>
      </c>
      <c r="AF62" s="11">
        <f t="shared" ca="1" si="29"/>
        <v>0</v>
      </c>
      <c r="AG62" s="11">
        <f t="shared" ca="1" si="30"/>
        <v>0</v>
      </c>
      <c r="AH62" s="11">
        <f t="shared" ca="1" si="31"/>
        <v>0</v>
      </c>
      <c r="AI62" s="11"/>
      <c r="AJ62" s="32">
        <f t="shared" ca="1" si="13"/>
        <v>17.5</v>
      </c>
      <c r="AK62" s="5"/>
      <c r="AL62" s="9" t="s">
        <v>243</v>
      </c>
      <c r="AM62"/>
      <c r="AN62"/>
      <c r="AO62"/>
      <c r="AP62"/>
      <c r="AQ62"/>
      <c r="AR62"/>
      <c r="AS62"/>
      <c r="AT62"/>
      <c r="AU62"/>
      <c r="AW62" s="9" t="str">
        <f t="shared" si="14"/>
        <v>Master!T32</v>
      </c>
      <c r="AY62" s="9" t="s">
        <v>231</v>
      </c>
      <c r="AZ62" s="9" t="s">
        <v>233</v>
      </c>
      <c r="BB62" s="9" t="str">
        <f t="shared" si="15"/>
        <v>Master!W16</v>
      </c>
      <c r="BC62" s="9" t="str">
        <f t="shared" si="16"/>
        <v>Master!W48</v>
      </c>
      <c r="BD62" s="9" t="str">
        <f t="shared" si="17"/>
        <v>Master!T32</v>
      </c>
    </row>
    <row r="63" spans="1:56" ht="15" thickBot="1">
      <c r="A63" s="1" t="s">
        <v>244</v>
      </c>
      <c r="B63" s="1">
        <v>9</v>
      </c>
      <c r="C63" s="44" t="s">
        <v>151</v>
      </c>
      <c r="D63" s="33" t="str">
        <f t="shared" ca="1" si="18"/>
        <v>1 OKLA</v>
      </c>
      <c r="E63" s="41" t="e">
        <v>#REF!</v>
      </c>
      <c r="F63" s="41" t="s">
        <v>30</v>
      </c>
      <c r="G63" s="41" t="s">
        <v>41</v>
      </c>
      <c r="H63" s="41" t="s">
        <v>41</v>
      </c>
      <c r="I63" s="41" t="s">
        <v>30</v>
      </c>
      <c r="J63" s="41" t="s">
        <v>70</v>
      </c>
      <c r="K63" s="41" t="s">
        <v>30</v>
      </c>
      <c r="L63" s="41" t="s">
        <v>70</v>
      </c>
      <c r="M63" s="35"/>
      <c r="N63" s="36" t="str">
        <f t="shared" ca="1" si="1"/>
        <v>1 OKLA</v>
      </c>
      <c r="P63" s="37">
        <f t="shared" ca="1" si="19"/>
        <v>10</v>
      </c>
      <c r="Q63" s="36">
        <f t="shared" ca="1" si="20"/>
        <v>17.5</v>
      </c>
      <c r="R63" s="11" t="str">
        <f t="shared" ca="1" si="22"/>
        <v>1 OKLA</v>
      </c>
      <c r="S63" s="38" t="str">
        <f t="shared" ca="1" si="22"/>
        <v>6 PUR</v>
      </c>
      <c r="T63" s="45" t="str">
        <f t="shared" ca="1" si="21"/>
        <v>1 OKLA</v>
      </c>
      <c r="U63" s="11" t="str">
        <f t="shared" ca="1" si="3"/>
        <v>6 PUR</v>
      </c>
      <c r="V63" s="38">
        <f t="shared" ca="1" si="23"/>
        <v>1</v>
      </c>
      <c r="W63" s="36">
        <f t="shared" ca="1" si="23"/>
        <v>14</v>
      </c>
      <c r="X63" s="11">
        <v>2.5</v>
      </c>
      <c r="Y63" s="1">
        <v>17.5</v>
      </c>
      <c r="Z63" s="40"/>
      <c r="AA63" s="11" t="e">
        <f t="shared" ca="1" si="24"/>
        <v>#REF!</v>
      </c>
      <c r="AB63" s="11">
        <f t="shared" ca="1" si="25"/>
        <v>10</v>
      </c>
      <c r="AC63" s="11">
        <f t="shared" ca="1" si="26"/>
        <v>0</v>
      </c>
      <c r="AD63" s="11">
        <f t="shared" ca="1" si="27"/>
        <v>0</v>
      </c>
      <c r="AE63" s="11">
        <f t="shared" ca="1" si="28"/>
        <v>10</v>
      </c>
      <c r="AF63" s="11">
        <f t="shared" ca="1" si="29"/>
        <v>0</v>
      </c>
      <c r="AG63" s="11">
        <f t="shared" ca="1" si="30"/>
        <v>10</v>
      </c>
      <c r="AH63" s="11">
        <f t="shared" ca="1" si="31"/>
        <v>0</v>
      </c>
      <c r="AI63" s="11"/>
      <c r="AJ63" s="32">
        <f t="shared" ca="1" si="13"/>
        <v>10</v>
      </c>
      <c r="AK63" s="5"/>
      <c r="AL63" s="9" t="s">
        <v>245</v>
      </c>
      <c r="AM63"/>
      <c r="AN63"/>
      <c r="AO63"/>
      <c r="AP63"/>
      <c r="AQ63"/>
      <c r="AR63"/>
      <c r="AS63"/>
      <c r="AT63"/>
      <c r="AU63"/>
      <c r="AW63" s="9" t="str">
        <f t="shared" si="14"/>
        <v>Master!T98</v>
      </c>
      <c r="AY63" s="9" t="s">
        <v>235</v>
      </c>
      <c r="AZ63" s="9" t="s">
        <v>237</v>
      </c>
      <c r="BB63" s="9" t="str">
        <f t="shared" si="15"/>
        <v>Master!W82</v>
      </c>
      <c r="BC63" s="9" t="str">
        <f t="shared" si="16"/>
        <v>Master!W114</v>
      </c>
      <c r="BD63" s="9" t="str">
        <f t="shared" si="17"/>
        <v>Master!T98</v>
      </c>
    </row>
    <row r="64" spans="1:56" ht="14.4">
      <c r="A64" s="1" t="s">
        <v>246</v>
      </c>
      <c r="B64" s="1">
        <v>9</v>
      </c>
      <c r="C64" s="7" t="s">
        <v>247</v>
      </c>
      <c r="D64" s="33" t="str">
        <f t="shared" ca="1" si="18"/>
        <v>1 CONN</v>
      </c>
      <c r="E64" s="26" t="e">
        <v>#REF!</v>
      </c>
      <c r="F64" s="26" t="s">
        <v>7</v>
      </c>
      <c r="G64" s="26" t="s">
        <v>7</v>
      </c>
      <c r="H64" s="26" t="s">
        <v>7</v>
      </c>
      <c r="I64" s="26" t="s">
        <v>7</v>
      </c>
      <c r="J64" s="26" t="s">
        <v>7</v>
      </c>
      <c r="K64" s="26" t="s">
        <v>7</v>
      </c>
      <c r="L64" s="26" t="s">
        <v>7</v>
      </c>
      <c r="M64" s="35"/>
      <c r="N64" s="36" t="str">
        <f t="shared" ca="1" si="1"/>
        <v>1 CONN</v>
      </c>
      <c r="P64" s="37">
        <f t="shared" ca="1" si="19"/>
        <v>0</v>
      </c>
      <c r="Q64" s="36">
        <f t="shared" ca="1" si="20"/>
        <v>21</v>
      </c>
      <c r="R64" s="11" t="str">
        <f t="shared" ca="1" si="22"/>
        <v>1 CONN</v>
      </c>
      <c r="S64" s="38" t="str">
        <f t="shared" ca="1" si="22"/>
        <v>2 STAN</v>
      </c>
      <c r="T64" s="46" t="str">
        <f t="shared" ca="1" si="21"/>
        <v>1 CONN</v>
      </c>
      <c r="U64" s="11" t="str">
        <f t="shared" ca="1" si="3"/>
        <v>2 STAN</v>
      </c>
      <c r="V64" s="38">
        <f t="shared" ca="1" si="23"/>
        <v>1</v>
      </c>
      <c r="W64" s="36">
        <f t="shared" ca="1" si="23"/>
        <v>10</v>
      </c>
      <c r="X64" s="11">
        <v>3</v>
      </c>
      <c r="Y64" s="1">
        <v>21</v>
      </c>
      <c r="Z64" s="40"/>
      <c r="AA64" s="11" t="e">
        <f t="shared" ca="1" si="24"/>
        <v>#REF!</v>
      </c>
      <c r="AB64" s="11">
        <f t="shared" ca="1" si="25"/>
        <v>0</v>
      </c>
      <c r="AC64" s="11">
        <f t="shared" ca="1" si="26"/>
        <v>0</v>
      </c>
      <c r="AD64" s="11">
        <f t="shared" ca="1" si="27"/>
        <v>0</v>
      </c>
      <c r="AE64" s="11">
        <f t="shared" ca="1" si="28"/>
        <v>0</v>
      </c>
      <c r="AF64" s="11">
        <f t="shared" ca="1" si="29"/>
        <v>0</v>
      </c>
      <c r="AG64" s="11">
        <f t="shared" ca="1" si="30"/>
        <v>0</v>
      </c>
      <c r="AH64" s="11">
        <f t="shared" ca="1" si="31"/>
        <v>0</v>
      </c>
      <c r="AI64" s="11"/>
      <c r="AJ64" s="32">
        <f t="shared" ca="1" si="13"/>
        <v>0</v>
      </c>
      <c r="AK64" s="5"/>
      <c r="AL64" s="9" t="s">
        <v>248</v>
      </c>
      <c r="AM64"/>
      <c r="AN64"/>
      <c r="AO64"/>
      <c r="AP64"/>
      <c r="AQ64"/>
      <c r="AR64"/>
      <c r="AS64"/>
      <c r="AT64"/>
      <c r="AU64"/>
      <c r="AW64" s="9" t="str">
        <f t="shared" si="14"/>
        <v>Master!Q48</v>
      </c>
      <c r="AY64" s="9" t="s">
        <v>239</v>
      </c>
      <c r="AZ64" s="9" t="s">
        <v>241</v>
      </c>
      <c r="BB64" s="9" t="str">
        <f t="shared" si="15"/>
        <v>Master!N32</v>
      </c>
      <c r="BC64" s="9" t="str">
        <f t="shared" si="16"/>
        <v>Master!N98</v>
      </c>
      <c r="BD64" s="9" t="str">
        <f t="shared" si="17"/>
        <v>Master!Q48</v>
      </c>
    </row>
    <row r="65" spans="3:56" ht="15" thickBot="1">
      <c r="C65" s="32" t="s">
        <v>249</v>
      </c>
      <c r="D65" s="33" t="str">
        <f t="shared" ca="1" si="18"/>
        <v>1 OKLA</v>
      </c>
      <c r="E65" s="41" t="e">
        <v>#REF!</v>
      </c>
      <c r="F65" s="41" t="s">
        <v>30</v>
      </c>
      <c r="G65" s="41" t="s">
        <v>41</v>
      </c>
      <c r="H65" s="41" t="s">
        <v>14</v>
      </c>
      <c r="I65" s="41" t="s">
        <v>14</v>
      </c>
      <c r="J65" s="41" t="s">
        <v>14</v>
      </c>
      <c r="K65" s="41" t="s">
        <v>14</v>
      </c>
      <c r="L65" s="41" t="s">
        <v>14</v>
      </c>
      <c r="M65" s="35"/>
      <c r="N65" s="36" t="str">
        <f t="shared" ca="1" si="1"/>
        <v>3 UL</v>
      </c>
      <c r="P65" s="37">
        <f t="shared" ca="1" si="19"/>
        <v>21</v>
      </c>
      <c r="Q65" s="36">
        <f t="shared" ca="1" si="20"/>
        <v>18</v>
      </c>
      <c r="R65" s="11" t="str">
        <f t="shared" ca="1" si="22"/>
        <v>3 UL</v>
      </c>
      <c r="S65" s="38" t="str">
        <f t="shared" ca="1" si="22"/>
        <v>1 OKLA</v>
      </c>
      <c r="T65" s="46" t="str">
        <f t="shared" ca="1" si="21"/>
        <v>3 UL</v>
      </c>
      <c r="U65" s="11" t="str">
        <f t="shared" ca="1" si="3"/>
        <v>1 OKLA</v>
      </c>
      <c r="V65" s="38">
        <f t="shared" ca="1" si="23"/>
        <v>11</v>
      </c>
      <c r="W65" s="36">
        <f t="shared" ca="1" si="23"/>
        <v>1</v>
      </c>
      <c r="X65" s="11">
        <v>3</v>
      </c>
      <c r="Y65" s="1">
        <v>21</v>
      </c>
      <c r="Z65" s="40"/>
      <c r="AA65" s="11" t="e">
        <f t="shared" ca="1" si="24"/>
        <v>#REF!</v>
      </c>
      <c r="AB65" s="11">
        <f t="shared" ca="1" si="25"/>
        <v>0</v>
      </c>
      <c r="AC65" s="11">
        <f t="shared" ca="1" si="26"/>
        <v>0</v>
      </c>
      <c r="AD65" s="11">
        <f t="shared" ca="1" si="27"/>
        <v>0</v>
      </c>
      <c r="AE65" s="11">
        <f t="shared" ca="1" si="28"/>
        <v>0</v>
      </c>
      <c r="AF65" s="11">
        <f t="shared" ca="1" si="29"/>
        <v>0</v>
      </c>
      <c r="AG65" s="11">
        <f t="shared" ca="1" si="30"/>
        <v>0</v>
      </c>
      <c r="AH65" s="11">
        <f t="shared" ca="1" si="31"/>
        <v>0</v>
      </c>
      <c r="AI65" s="11"/>
      <c r="AJ65" s="32">
        <f t="shared" ca="1" si="13"/>
        <v>21</v>
      </c>
      <c r="AK65" s="5"/>
      <c r="AL65" s="9" t="s">
        <v>250</v>
      </c>
      <c r="AM65"/>
      <c r="AN65"/>
      <c r="AO65"/>
      <c r="AP65"/>
      <c r="AQ65"/>
      <c r="AR65"/>
      <c r="AS65"/>
      <c r="AT65"/>
      <c r="AU65"/>
      <c r="AW65" s="9" t="str">
        <f t="shared" si="14"/>
        <v>Master!Q82</v>
      </c>
      <c r="AY65" s="9" t="s">
        <v>243</v>
      </c>
      <c r="AZ65" s="9" t="s">
        <v>245</v>
      </c>
      <c r="BB65" s="9" t="str">
        <f t="shared" si="15"/>
        <v>Master!T32</v>
      </c>
      <c r="BC65" s="9" t="str">
        <f t="shared" si="16"/>
        <v>Master!T98</v>
      </c>
      <c r="BD65" s="9" t="str">
        <f t="shared" si="17"/>
        <v>Master!Q82</v>
      </c>
    </row>
    <row r="66" spans="3:56" ht="15" thickBot="1">
      <c r="C66" s="44" t="s">
        <v>251</v>
      </c>
      <c r="D66" s="47" t="str">
        <f t="shared" ca="1" si="18"/>
        <v>1 CONN</v>
      </c>
      <c r="E66" s="41" t="e">
        <v>#REF!</v>
      </c>
      <c r="F66" s="41" t="s">
        <v>7</v>
      </c>
      <c r="G66" s="41" t="s">
        <v>7</v>
      </c>
      <c r="H66" s="41" t="s">
        <v>14</v>
      </c>
      <c r="I66" s="41" t="s">
        <v>7</v>
      </c>
      <c r="J66" s="41" t="s">
        <v>7</v>
      </c>
      <c r="K66" s="41" t="s">
        <v>7</v>
      </c>
      <c r="L66" s="41" t="s">
        <v>7</v>
      </c>
      <c r="M66" s="48"/>
      <c r="N66" s="49">
        <f t="shared" ca="1" si="1"/>
        <v>0</v>
      </c>
      <c r="P66" s="50">
        <f t="shared" ca="1" si="19"/>
        <v>3.5</v>
      </c>
      <c r="Q66" s="49">
        <f t="shared" ca="1" si="20"/>
        <v>24.5</v>
      </c>
      <c r="R66" s="24" t="str">
        <f t="shared" ca="1" si="22"/>
        <v>1 CONN</v>
      </c>
      <c r="S66" s="51" t="str">
        <f t="shared" ca="1" si="22"/>
        <v>3 UL</v>
      </c>
      <c r="T66" s="52" t="str">
        <f t="shared" ca="1" si="21"/>
        <v/>
      </c>
      <c r="U66" s="11" t="str">
        <f t="shared" ca="1" si="3"/>
        <v/>
      </c>
      <c r="V66" s="51">
        <f t="shared" ca="1" si="23"/>
        <v>1</v>
      </c>
      <c r="W66" s="49">
        <f t="shared" ca="1" si="23"/>
        <v>11</v>
      </c>
      <c r="X66" s="11">
        <v>3.5</v>
      </c>
      <c r="Y66" s="1">
        <v>24.5</v>
      </c>
      <c r="Z66" s="40"/>
      <c r="AA66" s="11" t="e">
        <f t="shared" ca="1" si="24"/>
        <v>#REF!</v>
      </c>
      <c r="AB66" s="11">
        <f t="shared" ca="1" si="25"/>
        <v>0</v>
      </c>
      <c r="AC66" s="11">
        <f t="shared" ca="1" si="26"/>
        <v>0</v>
      </c>
      <c r="AD66" s="11">
        <f t="shared" ca="1" si="27"/>
        <v>0</v>
      </c>
      <c r="AE66" s="11">
        <f t="shared" ca="1" si="28"/>
        <v>0</v>
      </c>
      <c r="AF66" s="11">
        <f t="shared" ca="1" si="29"/>
        <v>0</v>
      </c>
      <c r="AG66" s="11">
        <f t="shared" ca="1" si="30"/>
        <v>0</v>
      </c>
      <c r="AH66" s="11">
        <f t="shared" ca="1" si="31"/>
        <v>0</v>
      </c>
      <c r="AI66" s="11"/>
      <c r="AJ66" s="32">
        <f t="shared" ca="1" si="13"/>
        <v>0</v>
      </c>
      <c r="AK66" s="5"/>
      <c r="AL66" s="9" t="s">
        <v>252</v>
      </c>
      <c r="AM66"/>
      <c r="AN66"/>
      <c r="AO66"/>
      <c r="AP66"/>
      <c r="AQ66"/>
      <c r="AR66"/>
      <c r="AS66"/>
      <c r="AT66"/>
      <c r="AU66"/>
      <c r="AW66" s="9" t="str">
        <f t="shared" si="14"/>
        <v>Master!Q64</v>
      </c>
      <c r="AY66" s="9" t="s">
        <v>248</v>
      </c>
      <c r="AZ66" s="9" t="s">
        <v>250</v>
      </c>
      <c r="BB66" s="9" t="str">
        <f t="shared" si="15"/>
        <v>Master!Q48</v>
      </c>
      <c r="BC66" s="9" t="str">
        <f t="shared" si="16"/>
        <v>Master!Q82</v>
      </c>
      <c r="BD66" s="9" t="str">
        <f t="shared" si="17"/>
        <v>Master!Q64</v>
      </c>
    </row>
    <row r="67" spans="3:56" ht="15" thickBot="1">
      <c r="D67" s="2"/>
      <c r="Y67" s="53" t="s">
        <v>253</v>
      </c>
      <c r="Z67" s="54"/>
      <c r="AA67" s="55" t="e">
        <f t="shared" ref="AA67:AH67" ca="1" si="32">SUM(AA4:AA66)</f>
        <v>#REF!</v>
      </c>
      <c r="AB67" s="56">
        <f t="shared" ca="1" si="32"/>
        <v>44</v>
      </c>
      <c r="AC67" s="56">
        <f t="shared" ca="1" si="32"/>
        <v>27</v>
      </c>
      <c r="AD67" s="56">
        <f t="shared" ca="1" si="32"/>
        <v>51.5</v>
      </c>
      <c r="AE67" s="56">
        <f t="shared" ca="1" si="32"/>
        <v>51</v>
      </c>
      <c r="AF67" s="56">
        <f t="shared" ca="1" si="32"/>
        <v>27.5</v>
      </c>
      <c r="AG67" s="56">
        <f t="shared" ca="1" si="32"/>
        <v>38</v>
      </c>
      <c r="AH67" s="56">
        <f t="shared" ca="1" si="32"/>
        <v>42</v>
      </c>
      <c r="AI67" s="57"/>
      <c r="AJ67" s="58">
        <f ca="1">SUM(AJ4:AJ66)</f>
        <v>219</v>
      </c>
      <c r="AK67" s="5"/>
      <c r="AM67"/>
      <c r="AN67"/>
      <c r="AO67"/>
      <c r="AP67"/>
      <c r="AQ67"/>
      <c r="AR67"/>
      <c r="AS67"/>
      <c r="AT67"/>
      <c r="AU67"/>
    </row>
    <row r="68" spans="3:56" ht="14.4">
      <c r="Y68" s="32" t="s">
        <v>12</v>
      </c>
      <c r="AA68" s="59" t="e">
        <f t="shared" ref="AA68:AH68" ca="1" si="33">SUM(AA4:AA35)</f>
        <v>#REF!</v>
      </c>
      <c r="AB68" s="60">
        <f t="shared" ca="1" si="33"/>
        <v>6</v>
      </c>
      <c r="AC68" s="60">
        <f t="shared" ca="1" si="33"/>
        <v>14</v>
      </c>
      <c r="AD68" s="60">
        <f t="shared" ca="1" si="33"/>
        <v>20</v>
      </c>
      <c r="AE68" s="60">
        <f t="shared" ca="1" si="33"/>
        <v>10</v>
      </c>
      <c r="AF68" s="60">
        <f t="shared" ca="1" si="33"/>
        <v>17</v>
      </c>
      <c r="AG68" s="60">
        <f t="shared" ca="1" si="33"/>
        <v>21</v>
      </c>
      <c r="AH68" s="60">
        <f t="shared" ca="1" si="33"/>
        <v>20</v>
      </c>
      <c r="AI68" s="61"/>
      <c r="AJ68" s="62">
        <f ca="1">SUM(AJ4:AJ35)</f>
        <v>45</v>
      </c>
      <c r="AK68" s="5"/>
      <c r="AM68"/>
      <c r="AN68"/>
      <c r="AO68"/>
      <c r="AP68"/>
      <c r="AQ68"/>
      <c r="AR68"/>
      <c r="AS68"/>
      <c r="AT68"/>
      <c r="AU68"/>
    </row>
    <row r="69" spans="3:56" ht="14.4">
      <c r="Y69" s="32" t="s">
        <v>254</v>
      </c>
      <c r="AA69" s="63" t="e">
        <f t="shared" ref="AA69:AH69" ca="1" si="34">SUM(AA36:AA51)</f>
        <v>#REF!</v>
      </c>
      <c r="AB69" s="64">
        <f t="shared" ca="1" si="34"/>
        <v>24</v>
      </c>
      <c r="AC69" s="64">
        <f t="shared" ca="1" si="34"/>
        <v>9</v>
      </c>
      <c r="AD69" s="64">
        <f t="shared" ca="1" si="34"/>
        <v>16.5</v>
      </c>
      <c r="AE69" s="64">
        <f t="shared" ca="1" si="34"/>
        <v>27</v>
      </c>
      <c r="AF69" s="64">
        <f t="shared" ca="1" si="34"/>
        <v>10.5</v>
      </c>
      <c r="AG69" s="64">
        <f t="shared" ca="1" si="34"/>
        <v>3</v>
      </c>
      <c r="AH69" s="64">
        <f t="shared" ca="1" si="34"/>
        <v>18</v>
      </c>
      <c r="AI69" s="65"/>
      <c r="AJ69" s="66">
        <f ca="1">SUM(AJ36:AJ51)</f>
        <v>64.5</v>
      </c>
      <c r="AK69" s="5"/>
      <c r="AM69"/>
      <c r="AN69"/>
      <c r="AO69"/>
      <c r="AP69"/>
      <c r="AQ69"/>
      <c r="AR69"/>
      <c r="AS69"/>
      <c r="AT69"/>
      <c r="AU69"/>
    </row>
    <row r="70" spans="3:56" ht="14.4">
      <c r="Y70" s="32" t="s">
        <v>255</v>
      </c>
      <c r="AA70" s="63" t="e">
        <f t="shared" ref="AA70:AH70" ca="1" si="35">SUM(AA52:AA59)</f>
        <v>#REF!</v>
      </c>
      <c r="AB70" s="64">
        <f t="shared" ca="1" si="35"/>
        <v>4</v>
      </c>
      <c r="AC70" s="64">
        <f t="shared" ca="1" si="35"/>
        <v>4</v>
      </c>
      <c r="AD70" s="64">
        <f t="shared" ca="1" si="35"/>
        <v>0</v>
      </c>
      <c r="AE70" s="64">
        <f t="shared" ca="1" si="35"/>
        <v>4</v>
      </c>
      <c r="AF70" s="64">
        <f t="shared" ca="1" si="35"/>
        <v>0</v>
      </c>
      <c r="AG70" s="64">
        <f t="shared" ca="1" si="35"/>
        <v>4</v>
      </c>
      <c r="AH70" s="64">
        <f t="shared" ca="1" si="35"/>
        <v>4</v>
      </c>
      <c r="AI70" s="65"/>
      <c r="AJ70" s="66">
        <f ca="1">SUM(AJ52:AJ59)</f>
        <v>46</v>
      </c>
      <c r="AK70" s="5"/>
      <c r="AM70"/>
      <c r="AN70"/>
      <c r="AO70"/>
      <c r="AP70"/>
      <c r="AQ70"/>
      <c r="AR70"/>
      <c r="AS70"/>
      <c r="AT70"/>
      <c r="AU70"/>
    </row>
    <row r="71" spans="3:56" ht="14.4">
      <c r="Y71" s="32" t="s">
        <v>256</v>
      </c>
      <c r="AA71" s="63" t="e">
        <f t="shared" ref="AA71:AH71" ca="1" si="36">SUM(AA60:AA63)</f>
        <v>#REF!</v>
      </c>
      <c r="AB71" s="64">
        <f t="shared" ca="1" si="36"/>
        <v>10</v>
      </c>
      <c r="AC71" s="64">
        <f t="shared" ca="1" si="36"/>
        <v>0</v>
      </c>
      <c r="AD71" s="64">
        <f t="shared" ca="1" si="36"/>
        <v>15</v>
      </c>
      <c r="AE71" s="64">
        <f t="shared" ca="1" si="36"/>
        <v>10</v>
      </c>
      <c r="AF71" s="64">
        <f t="shared" ca="1" si="36"/>
        <v>0</v>
      </c>
      <c r="AG71" s="64">
        <f t="shared" ca="1" si="36"/>
        <v>10</v>
      </c>
      <c r="AH71" s="64">
        <f t="shared" ca="1" si="36"/>
        <v>0</v>
      </c>
      <c r="AI71" s="65"/>
      <c r="AJ71" s="66">
        <f ca="1">SUM(AJ60:AJ63)</f>
        <v>42.5</v>
      </c>
      <c r="AK71" s="5"/>
      <c r="AM71"/>
      <c r="AN71"/>
      <c r="AO71"/>
      <c r="AP71"/>
      <c r="AQ71"/>
      <c r="AR71"/>
      <c r="AS71"/>
      <c r="AT71"/>
      <c r="AU71"/>
    </row>
    <row r="72" spans="3:56" ht="14.4">
      <c r="Y72" s="32" t="s">
        <v>257</v>
      </c>
      <c r="AA72" s="63" t="e">
        <f t="shared" ref="AA72:AH72" ca="1" si="37">SUM(AA64:AA65)</f>
        <v>#REF!</v>
      </c>
      <c r="AB72" s="64">
        <f t="shared" ca="1" si="37"/>
        <v>0</v>
      </c>
      <c r="AC72" s="64">
        <f t="shared" ca="1" si="37"/>
        <v>0</v>
      </c>
      <c r="AD72" s="64">
        <f t="shared" ca="1" si="37"/>
        <v>0</v>
      </c>
      <c r="AE72" s="64">
        <f t="shared" ca="1" si="37"/>
        <v>0</v>
      </c>
      <c r="AF72" s="64">
        <f t="shared" ca="1" si="37"/>
        <v>0</v>
      </c>
      <c r="AG72" s="64">
        <f t="shared" ca="1" si="37"/>
        <v>0</v>
      </c>
      <c r="AH72" s="64">
        <f t="shared" ca="1" si="37"/>
        <v>0</v>
      </c>
      <c r="AI72" s="65"/>
      <c r="AJ72" s="66">
        <f ca="1">SUM(AJ64:AJ65)</f>
        <v>21</v>
      </c>
      <c r="AK72" s="5"/>
      <c r="AM72"/>
      <c r="AN72"/>
      <c r="AO72"/>
      <c r="AP72"/>
      <c r="AQ72"/>
      <c r="AR72"/>
      <c r="AS72"/>
      <c r="AT72"/>
      <c r="AU72"/>
    </row>
    <row r="73" spans="3:56" ht="15" thickBot="1">
      <c r="Y73" s="32" t="s">
        <v>258</v>
      </c>
      <c r="AA73" s="67" t="e">
        <f t="shared" ref="AA73:AH73" ca="1" si="38">AA66</f>
        <v>#REF!</v>
      </c>
      <c r="AB73" s="68">
        <f t="shared" ca="1" si="38"/>
        <v>0</v>
      </c>
      <c r="AC73" s="68">
        <f t="shared" ca="1" si="38"/>
        <v>0</v>
      </c>
      <c r="AD73" s="68">
        <f t="shared" ca="1" si="38"/>
        <v>0</v>
      </c>
      <c r="AE73" s="68">
        <f t="shared" ca="1" si="38"/>
        <v>0</v>
      </c>
      <c r="AF73" s="68">
        <f t="shared" ca="1" si="38"/>
        <v>0</v>
      </c>
      <c r="AG73" s="68">
        <f t="shared" ca="1" si="38"/>
        <v>0</v>
      </c>
      <c r="AH73" s="68">
        <f t="shared" ca="1" si="38"/>
        <v>0</v>
      </c>
      <c r="AI73" s="69"/>
      <c r="AJ73" s="70">
        <f ca="1">AJ66</f>
        <v>0</v>
      </c>
      <c r="AK73" s="5"/>
      <c r="AM73"/>
      <c r="AN73"/>
      <c r="AO73"/>
      <c r="AP73"/>
      <c r="AQ73"/>
      <c r="AR73"/>
      <c r="AS73"/>
      <c r="AT73"/>
      <c r="AU73"/>
    </row>
    <row r="74" spans="3:56" ht="14.4">
      <c r="Y74" s="32" t="s">
        <v>259</v>
      </c>
      <c r="AA74" s="1">
        <f t="shared" ref="AA74:AH74" ca="1" si="39">SUM(AA116:AA120)</f>
        <v>0</v>
      </c>
      <c r="AB74" s="1">
        <f t="shared" ca="1" si="39"/>
        <v>339</v>
      </c>
      <c r="AC74" s="1">
        <f t="shared" ca="1" si="39"/>
        <v>294.5</v>
      </c>
      <c r="AD74" s="1">
        <f t="shared" ca="1" si="39"/>
        <v>255.5</v>
      </c>
      <c r="AE74" s="1">
        <f t="shared" ca="1" si="39"/>
        <v>224.5</v>
      </c>
      <c r="AF74" s="1">
        <f t="shared" ca="1" si="39"/>
        <v>172.5</v>
      </c>
      <c r="AG74" s="1">
        <f t="shared" ca="1" si="39"/>
        <v>129</v>
      </c>
      <c r="AH74" s="1">
        <f t="shared" ca="1" si="39"/>
        <v>68</v>
      </c>
      <c r="AJ74" s="1">
        <f ca="1">SUM(AJ116:AJ120)</f>
        <v>382</v>
      </c>
      <c r="AM74"/>
      <c r="AN74"/>
      <c r="AO74"/>
      <c r="AP74"/>
      <c r="AQ74"/>
      <c r="AR74"/>
      <c r="AS74"/>
      <c r="AT74"/>
      <c r="AU74"/>
    </row>
    <row r="75" spans="3:56" ht="14.4">
      <c r="Y75" s="32" t="s">
        <v>260</v>
      </c>
      <c r="AA75" s="1">
        <f t="shared" ref="AA75:AH75" ca="1" si="40">SUM(AA142:AA145)</f>
        <v>0</v>
      </c>
      <c r="AB75" s="1">
        <f t="shared" ca="1" si="40"/>
        <v>62</v>
      </c>
      <c r="AC75" s="1">
        <f t="shared" ca="1" si="40"/>
        <v>6.5</v>
      </c>
      <c r="AD75" s="1">
        <f t="shared" ca="1" si="40"/>
        <v>33</v>
      </c>
      <c r="AE75" s="1">
        <f t="shared" ca="1" si="40"/>
        <v>12.5</v>
      </c>
      <c r="AF75" s="1">
        <f t="shared" ca="1" si="40"/>
        <v>3</v>
      </c>
      <c r="AG75" s="1">
        <f t="shared" ca="1" si="40"/>
        <v>-13.5</v>
      </c>
      <c r="AH75" s="1">
        <f t="shared" ca="1" si="40"/>
        <v>-18.5</v>
      </c>
      <c r="AJ75" s="1">
        <f ca="1">SUM(AJ142:AJ145)</f>
        <v>230.5</v>
      </c>
      <c r="AM75"/>
      <c r="AN75"/>
      <c r="AO75"/>
      <c r="AP75"/>
      <c r="AQ75"/>
      <c r="AR75"/>
      <c r="AS75"/>
      <c r="AT75"/>
      <c r="AU75"/>
    </row>
    <row r="76" spans="3:56" ht="14.4">
      <c r="Y76" s="32" t="s">
        <v>261</v>
      </c>
      <c r="AA76" s="1">
        <f t="shared" ref="AA76:AH76" ca="1" si="41">SUM(AA159:AA161)</f>
        <v>0</v>
      </c>
      <c r="AB76" s="1">
        <f t="shared" ca="1" si="41"/>
        <v>31.5</v>
      </c>
      <c r="AC76" s="1">
        <f t="shared" ca="1" si="41"/>
        <v>-2</v>
      </c>
      <c r="AD76" s="1">
        <f t="shared" ca="1" si="41"/>
        <v>39</v>
      </c>
      <c r="AE76" s="1">
        <f t="shared" ca="1" si="41"/>
        <v>16.5</v>
      </c>
      <c r="AF76" s="1">
        <f t="shared" ca="1" si="41"/>
        <v>9</v>
      </c>
      <c r="AG76" s="1">
        <f t="shared" ca="1" si="41"/>
        <v>2.5</v>
      </c>
      <c r="AH76" s="1">
        <f t="shared" ca="1" si="41"/>
        <v>-2.5</v>
      </c>
      <c r="AJ76" s="1">
        <f ca="1">SUM(AJ159:AJ161)</f>
        <v>128.5</v>
      </c>
      <c r="AM76"/>
      <c r="AN76"/>
      <c r="AO76"/>
      <c r="AP76"/>
      <c r="AQ76"/>
      <c r="AR76"/>
      <c r="AS76"/>
      <c r="AT76"/>
      <c r="AU76"/>
    </row>
    <row r="77" spans="3:56" ht="14.4">
      <c r="Y77" s="32" t="s">
        <v>262</v>
      </c>
      <c r="AA77" s="1">
        <f t="shared" ref="AA77:AH77" ca="1" si="42">SUM(AA171:AA172)</f>
        <v>0</v>
      </c>
      <c r="AB77" s="1">
        <f t="shared" ca="1" si="42"/>
        <v>18.5</v>
      </c>
      <c r="AC77" s="1">
        <f t="shared" ca="1" si="42"/>
        <v>0.5</v>
      </c>
      <c r="AD77" s="1">
        <f t="shared" ca="1" si="42"/>
        <v>-3</v>
      </c>
      <c r="AE77" s="1">
        <f t="shared" ca="1" si="42"/>
        <v>0.5</v>
      </c>
      <c r="AF77" s="1">
        <f t="shared" ca="1" si="42"/>
        <v>-6</v>
      </c>
      <c r="AG77" s="1">
        <f t="shared" ca="1" si="42"/>
        <v>-6</v>
      </c>
      <c r="AH77" s="1">
        <f t="shared" ca="1" si="42"/>
        <v>-9</v>
      </c>
      <c r="AJ77" s="1">
        <f ca="1">SUM(AJ171:AJ172)</f>
        <v>63.5</v>
      </c>
      <c r="AM77"/>
      <c r="AN77"/>
      <c r="AO77"/>
      <c r="AP77"/>
      <c r="AQ77"/>
      <c r="AR77"/>
      <c r="AS77"/>
      <c r="AT77"/>
      <c r="AU77"/>
    </row>
    <row r="78" spans="3:56" ht="14.4">
      <c r="Y78" s="32" t="s">
        <v>263</v>
      </c>
      <c r="AA78" s="1">
        <f t="shared" ref="AA78:AH78" ca="1" si="43">SUM(AA180)</f>
        <v>0</v>
      </c>
      <c r="AB78" s="1">
        <f t="shared" ca="1" si="43"/>
        <v>3.5</v>
      </c>
      <c r="AC78" s="1">
        <f t="shared" ca="1" si="43"/>
        <v>3.5</v>
      </c>
      <c r="AD78" s="1">
        <f t="shared" ca="1" si="43"/>
        <v>0</v>
      </c>
      <c r="AE78" s="1">
        <f t="shared" ca="1" si="43"/>
        <v>3.5</v>
      </c>
      <c r="AF78" s="1">
        <f t="shared" ca="1" si="43"/>
        <v>0</v>
      </c>
      <c r="AG78" s="1">
        <f t="shared" ca="1" si="43"/>
        <v>0</v>
      </c>
      <c r="AH78" s="1">
        <f t="shared" ca="1" si="43"/>
        <v>0</v>
      </c>
      <c r="AJ78" s="1">
        <f ca="1">SUM(AJ180)</f>
        <v>24.5</v>
      </c>
      <c r="AM78"/>
      <c r="AN78"/>
      <c r="AO78"/>
      <c r="AP78"/>
      <c r="AQ78"/>
      <c r="AR78"/>
      <c r="AS78"/>
      <c r="AT78"/>
      <c r="AU78"/>
    </row>
    <row r="79" spans="3:56" ht="14.4">
      <c r="AM79"/>
      <c r="AN79"/>
      <c r="AO79"/>
      <c r="AP79"/>
      <c r="AQ79"/>
      <c r="AR79"/>
      <c r="AS79"/>
      <c r="AT79"/>
      <c r="AU79"/>
    </row>
    <row r="80" spans="3:56" ht="14.4">
      <c r="AM80"/>
      <c r="AN80"/>
      <c r="AO80"/>
      <c r="AP80"/>
      <c r="AQ80"/>
      <c r="AR80"/>
      <c r="AS80"/>
      <c r="AT80"/>
      <c r="AU80"/>
    </row>
    <row r="81" spans="2:56" ht="15" thickBot="1">
      <c r="AM81"/>
      <c r="AN81"/>
      <c r="AO81"/>
      <c r="AP81"/>
      <c r="AQ81"/>
      <c r="AR81"/>
      <c r="AS81"/>
      <c r="AT81"/>
      <c r="AU81"/>
    </row>
    <row r="82" spans="2:56" ht="15" thickBot="1">
      <c r="B82" s="1">
        <v>1</v>
      </c>
      <c r="C82" s="1" t="s">
        <v>254</v>
      </c>
      <c r="E82" s="10"/>
      <c r="F82" s="10"/>
      <c r="G82" s="10"/>
      <c r="H82" s="10"/>
      <c r="I82" s="10"/>
      <c r="J82" s="10"/>
      <c r="K82" s="10"/>
      <c r="L82" s="10"/>
      <c r="M82" s="10"/>
      <c r="N82" s="11"/>
      <c r="P82" s="5"/>
      <c r="AA82" s="12" t="str">
        <f t="shared" ref="AA82:AH82" si="44">AA2</f>
        <v>HiSeeds</v>
      </c>
      <c r="AB82" s="71" t="str">
        <f t="shared" si="44"/>
        <v>AnthonyP</v>
      </c>
      <c r="AC82" s="71" t="str">
        <f t="shared" si="44"/>
        <v>ChrisR</v>
      </c>
      <c r="AD82" s="71" t="str">
        <f t="shared" si="44"/>
        <v>EricP</v>
      </c>
      <c r="AE82" s="71" t="str">
        <f t="shared" si="44"/>
        <v>JoeG</v>
      </c>
      <c r="AF82" s="71" t="str">
        <f t="shared" si="44"/>
        <v>JohnP</v>
      </c>
      <c r="AG82" s="71" t="str">
        <f t="shared" si="44"/>
        <v>JoshF</v>
      </c>
      <c r="AH82" s="71" t="str">
        <f t="shared" si="44"/>
        <v>ScottP</v>
      </c>
      <c r="AI82" s="72"/>
      <c r="AJ82" s="11" t="s">
        <v>13</v>
      </c>
      <c r="AK82" s="5"/>
      <c r="AM82"/>
      <c r="AN82"/>
      <c r="AO82"/>
      <c r="AP82"/>
      <c r="AQ82"/>
      <c r="AR82"/>
      <c r="AS82"/>
      <c r="AT82"/>
      <c r="AU82"/>
    </row>
    <row r="83" spans="2:56" ht="15" thickBot="1">
      <c r="B83" s="1">
        <v>1</v>
      </c>
      <c r="C83" s="15" t="s">
        <v>15</v>
      </c>
      <c r="D83" s="16" t="s">
        <v>16</v>
      </c>
      <c r="E83" s="73">
        <v>0</v>
      </c>
      <c r="F83" s="73">
        <v>1</v>
      </c>
      <c r="G83" s="73">
        <v>2</v>
      </c>
      <c r="H83" s="73">
        <v>3</v>
      </c>
      <c r="I83" s="73">
        <v>4</v>
      </c>
      <c r="J83" s="73">
        <v>5</v>
      </c>
      <c r="K83" s="73">
        <v>6</v>
      </c>
      <c r="L83" s="73">
        <v>7</v>
      </c>
      <c r="M83" s="73"/>
      <c r="N83" s="18">
        <f ca="1">N3</f>
        <v>7</v>
      </c>
      <c r="P83" s="19" t="s">
        <v>17</v>
      </c>
      <c r="Q83" s="20" t="s">
        <v>18</v>
      </c>
      <c r="R83" s="21" t="s">
        <v>19</v>
      </c>
      <c r="S83" s="20" t="s">
        <v>20</v>
      </c>
      <c r="T83" s="21" t="s">
        <v>21</v>
      </c>
      <c r="U83" s="22" t="s">
        <v>22</v>
      </c>
      <c r="V83" s="5" t="s">
        <v>23</v>
      </c>
      <c r="W83" s="5" t="s">
        <v>24</v>
      </c>
      <c r="X83" s="5"/>
      <c r="Z83" s="16" t="s">
        <v>27</v>
      </c>
      <c r="AA83" s="16" t="e">
        <f>#REF!+1</f>
        <v>#REF!</v>
      </c>
      <c r="AB83" s="16" t="e">
        <f>#REF!+1</f>
        <v>#REF!</v>
      </c>
      <c r="AC83" s="16" t="e">
        <f>#REF!+1</f>
        <v>#REF!</v>
      </c>
      <c r="AD83" s="16" t="e">
        <f>#REF!+1</f>
        <v>#REF!</v>
      </c>
      <c r="AE83" s="16" t="e">
        <f>#REF!+1</f>
        <v>#REF!</v>
      </c>
      <c r="AF83" s="16" t="e">
        <f>#REF!+1</f>
        <v>#REF!</v>
      </c>
      <c r="AG83" s="16" t="e">
        <f>#REF!+1</f>
        <v>#REF!</v>
      </c>
      <c r="AH83" s="16" t="e">
        <f>#REF!+1</f>
        <v>#REF!</v>
      </c>
      <c r="AI83" s="16"/>
      <c r="AJ83" s="21">
        <v>0</v>
      </c>
      <c r="AK83" s="5"/>
      <c r="AM83"/>
      <c r="AN83"/>
      <c r="AO83"/>
      <c r="AP83"/>
      <c r="AQ83"/>
      <c r="AR83"/>
      <c r="AS83"/>
      <c r="AT83"/>
      <c r="AU83"/>
      <c r="BB83" s="9" t="s">
        <v>28</v>
      </c>
      <c r="BC83" s="9" t="s">
        <v>29</v>
      </c>
    </row>
    <row r="84" spans="2:56" ht="14.4">
      <c r="B84" s="1">
        <v>2</v>
      </c>
      <c r="C84" s="7" t="s">
        <v>31</v>
      </c>
      <c r="D84" s="33" t="str">
        <f t="shared" ref="D84:N99" ca="1" si="45">D36</f>
        <v>1 CONN</v>
      </c>
      <c r="E84" s="10" t="e">
        <v>#REF!</v>
      </c>
      <c r="F84" s="10" t="s">
        <v>7</v>
      </c>
      <c r="G84" s="10" t="s">
        <v>7</v>
      </c>
      <c r="H84" s="10" t="s">
        <v>7</v>
      </c>
      <c r="I84" s="10" t="s">
        <v>7</v>
      </c>
      <c r="J84" s="10" t="s">
        <v>7</v>
      </c>
      <c r="K84" s="10" t="s">
        <v>7</v>
      </c>
      <c r="L84" s="10" t="s">
        <v>7</v>
      </c>
      <c r="M84" s="10"/>
      <c r="N84" s="36" t="str">
        <f t="shared" ca="1" si="45"/>
        <v>1 CONN</v>
      </c>
      <c r="P84" s="37">
        <f t="shared" ref="P84:Q99" ca="1" si="46">P36</f>
        <v>0</v>
      </c>
      <c r="Q84" s="36">
        <f t="shared" ca="1" si="46"/>
        <v>10.5</v>
      </c>
      <c r="R84" s="11" t="str">
        <f t="shared" ref="R84:T114" ca="1" si="47">INDIRECT(BB84)</f>
        <v>1 CONN</v>
      </c>
      <c r="S84" s="38" t="str">
        <f t="shared" ca="1" si="47"/>
        <v>8 FLA</v>
      </c>
      <c r="T84" s="42" t="str">
        <f t="shared" ca="1" si="47"/>
        <v>1 CONN</v>
      </c>
      <c r="U84" s="11" t="str">
        <f t="shared" ref="U84:U114" ca="1" si="48">IF(R84=T84,S84,R84)</f>
        <v>8 FLA</v>
      </c>
      <c r="V84" s="38">
        <f t="shared" ref="V84:W114" ca="1" si="49">VLOOKUP(R84,$A$1:$B$64,2)</f>
        <v>1</v>
      </c>
      <c r="W84" s="36">
        <f t="shared" ca="1" si="49"/>
        <v>16</v>
      </c>
      <c r="X84" s="11">
        <v>1.5</v>
      </c>
      <c r="Y84" s="1">
        <v>10.5</v>
      </c>
      <c r="Z84" s="40"/>
      <c r="AA84" s="11">
        <f ca="1">IF($Y$1=1,($Y84-($Y84*COUNTIF(E84:$F84,E84)/$P$1))*COUNTIF($T$4:$T$35,E84),COUNTIF($T$4:$T$35,E84)*$Y84)</f>
        <v>0</v>
      </c>
      <c r="AB84" s="11">
        <f ca="1">IF($Y$1=1,($Y84-($Y84*COUNTIF($F84:F84,F84)/$P$1))*COUNTIF($T$4:$T$35,F84),COUNTIF($T$4:$T$35,F84)*$Y84)</f>
        <v>9</v>
      </c>
      <c r="AC84" s="11">
        <f ca="1">IF($Y$1=1,($Y84-($Y84*COUNTIF($F84:G84,G84)/$P$1))*COUNTIF($T$4:$T$35,G84),COUNTIF($T$4:$T$35,G84)*$Y84)</f>
        <v>7.5</v>
      </c>
      <c r="AD84" s="11">
        <f ca="1">IF($Y$1=1,($Y84-($Y84*COUNTIF($F84:H84,H84)/$P$1))*COUNTIF($T$4:$T$35,H84),COUNTIF($T$4:$T$35,H84)*$Y84)</f>
        <v>6</v>
      </c>
      <c r="AE84" s="11">
        <f ca="1">IF($Y$1=1,($Y84-($Y84*COUNTIF($F84:I84,I84)/$P$1))*COUNTIF($T$4:$T$35,I84),COUNTIF($T$4:$T$35,I84)*$Y84)</f>
        <v>4.5</v>
      </c>
      <c r="AF84" s="11">
        <f ca="1">IF($Y$1=1,($Y84-($Y84*COUNTIF($F84:J84,J84)/$P$1))*COUNTIF($T$4:$T$35,J84),COUNTIF($T$4:$T$35,J84)*$Y84)</f>
        <v>3</v>
      </c>
      <c r="AG84" s="11">
        <f ca="1">IF($Y$1=1,($Y84-($Y84*COUNTIF($F84:K84,K84)/$P$1))*COUNTIF($T$4:$T$35,K84),COUNTIF($T$4:$T$35,K84)*$Y84)</f>
        <v>1.5</v>
      </c>
      <c r="AH84" s="11">
        <f ca="1">IF($Y$1=1,($Y84-($Y84*COUNTIF($F84:L84,L84)/$P$1))*COUNTIF($T$4:$T$35,L84),COUNTIF($T$4:$T$35,L84)*$Y84)</f>
        <v>0</v>
      </c>
      <c r="AI84" s="11"/>
      <c r="AJ84" s="32">
        <f ca="1">$Y84-($Y84*COUNTIF($E84:$F84,N84)/$P$1)*COUNTIF($T$4:$T$35,N84)</f>
        <v>9</v>
      </c>
      <c r="AK84" s="5"/>
      <c r="AL84" s="9" t="s">
        <v>191</v>
      </c>
      <c r="AM84"/>
      <c r="AN84"/>
      <c r="AO84"/>
      <c r="AP84"/>
      <c r="AQ84"/>
      <c r="AR84"/>
      <c r="AS84"/>
      <c r="AT84"/>
      <c r="AU84"/>
      <c r="AW84" s="9" t="str">
        <f t="shared" ref="AW84:AW114" si="50">CONCATENATE(AJ$1,"!",$AL84)</f>
        <v>Master!H8</v>
      </c>
      <c r="AY84" s="9" t="s">
        <v>33</v>
      </c>
      <c r="AZ84" s="9" t="s">
        <v>38</v>
      </c>
      <c r="BB84" s="9" t="str">
        <f t="shared" ref="BB84:BB114" si="51">CONCATENATE(R$1,"!",$AY84)</f>
        <v>Master!E4</v>
      </c>
      <c r="BC84" s="9" t="str">
        <f t="shared" ref="BC84:BC114" si="52">CONCATENATE(S$1,"!",$AZ84)</f>
        <v>Master!E12</v>
      </c>
      <c r="BD84" s="9" t="str">
        <f t="shared" ref="BD84:BD114" si="53">CONCATENATE(T$1,"!",$AL84)</f>
        <v>Master!H8</v>
      </c>
    </row>
    <row r="85" spans="2:56" ht="14.4">
      <c r="B85" s="1">
        <v>3</v>
      </c>
      <c r="C85" s="32" t="s">
        <v>37</v>
      </c>
      <c r="D85" s="33" t="str">
        <f t="shared" ca="1" si="45"/>
        <v>12 MRST</v>
      </c>
      <c r="E85" s="10" t="e">
        <v>#REF!</v>
      </c>
      <c r="F85" s="10" t="s">
        <v>214</v>
      </c>
      <c r="G85" s="10" t="s">
        <v>75</v>
      </c>
      <c r="H85" s="10" t="s">
        <v>75</v>
      </c>
      <c r="I85" s="10" t="s">
        <v>75</v>
      </c>
      <c r="J85" s="10" t="s">
        <v>105</v>
      </c>
      <c r="K85" s="10" t="s">
        <v>105</v>
      </c>
      <c r="L85" s="10" t="s">
        <v>75</v>
      </c>
      <c r="M85" s="10"/>
      <c r="N85" s="36" t="str">
        <f t="shared" ca="1" si="45"/>
        <v>4 CAL</v>
      </c>
      <c r="P85" s="37">
        <f t="shared" ca="1" si="46"/>
        <v>4.5</v>
      </c>
      <c r="Q85" s="36">
        <f t="shared" ca="1" si="46"/>
        <v>7.5</v>
      </c>
      <c r="R85" s="11" t="str">
        <f t="shared" ca="1" si="47"/>
        <v>4 CAL</v>
      </c>
      <c r="S85" s="38" t="str">
        <f t="shared" ca="1" si="47"/>
        <v>5 UVA</v>
      </c>
      <c r="T85" s="42" t="str">
        <f t="shared" ca="1" si="47"/>
        <v>4 CAL</v>
      </c>
      <c r="U85" s="11" t="str">
        <f t="shared" ca="1" si="48"/>
        <v>5 UVA</v>
      </c>
      <c r="V85" s="38">
        <f t="shared" ca="1" si="49"/>
        <v>12</v>
      </c>
      <c r="W85" s="36">
        <f t="shared" ca="1" si="49"/>
        <v>13</v>
      </c>
      <c r="X85" s="11">
        <v>1.5</v>
      </c>
      <c r="Y85" s="1">
        <v>10.5</v>
      </c>
      <c r="Z85" s="40"/>
      <c r="AA85" s="11">
        <f ca="1">IF($Y$1=1,($Y85-($Y85*COUNTIF(E85:$F85,E85)/$P$1))*COUNTIF($T$4:$T$35,E85),COUNTIF($T$4:$T$35,E85)*$Y85)</f>
        <v>0</v>
      </c>
      <c r="AB85" s="11">
        <f ca="1">IF($Y$1=1,($Y85-($Y85*COUNTIF($F85:F85,F85)/$P$1))*COUNTIF($T$4:$T$35,F85),COUNTIF($T$4:$T$35,F85)*$Y85)</f>
        <v>0</v>
      </c>
      <c r="AC85" s="11">
        <f ca="1">IF($Y$1=1,($Y85-($Y85*COUNTIF($F85:G85,G85)/$P$1))*COUNTIF($T$4:$T$35,G85),COUNTIF($T$4:$T$35,G85)*$Y85)</f>
        <v>9</v>
      </c>
      <c r="AD85" s="11">
        <f ca="1">IF($Y$1=1,($Y85-($Y85*COUNTIF($F85:H85,H85)/$P$1))*COUNTIF($T$4:$T$35,H85),COUNTIF($T$4:$T$35,H85)*$Y85)</f>
        <v>7.5</v>
      </c>
      <c r="AE85" s="11">
        <f ca="1">IF($Y$1=1,($Y85-($Y85*COUNTIF($F85:I85,I85)/$P$1))*COUNTIF($T$4:$T$35,I85),COUNTIF($T$4:$T$35,I85)*$Y85)</f>
        <v>6</v>
      </c>
      <c r="AF85" s="11">
        <f ca="1">IF($Y$1=1,($Y85-($Y85*COUNTIF($F85:J85,J85)/$P$1))*COUNTIF($T$4:$T$35,J85),COUNTIF($T$4:$T$35,J85)*$Y85)</f>
        <v>9</v>
      </c>
      <c r="AG85" s="11">
        <f ca="1">IF($Y$1=1,($Y85-($Y85*COUNTIF($F85:K85,K85)/$P$1))*COUNTIF($T$4:$T$35,K85),COUNTIF($T$4:$T$35,K85)*$Y85)</f>
        <v>7.5</v>
      </c>
      <c r="AH85" s="11">
        <f ca="1">IF($Y$1=1,($Y85-($Y85*COUNTIF($F85:L85,L85)/$P$1))*COUNTIF($T$4:$T$35,L85),COUNTIF($T$4:$T$35,L85)*$Y85)</f>
        <v>4.5</v>
      </c>
      <c r="AI85" s="11"/>
      <c r="AJ85" s="32">
        <f t="shared" ref="AJ85:AJ114" ca="1" si="54">$Y85-($Y85*COUNTIF($E85:$F85,N85)/$P$1)*COUNTIF($T$4:$T$35,N85)</f>
        <v>10.5</v>
      </c>
      <c r="AK85" s="5"/>
      <c r="AL85" s="9" t="s">
        <v>193</v>
      </c>
      <c r="AM85"/>
      <c r="AN85"/>
      <c r="AO85"/>
      <c r="AP85"/>
      <c r="AQ85"/>
      <c r="AR85"/>
      <c r="AS85"/>
      <c r="AT85"/>
      <c r="AU85"/>
      <c r="AW85" s="9" t="str">
        <f t="shared" si="50"/>
        <v>Master!H24</v>
      </c>
      <c r="AY85" s="9" t="s">
        <v>43</v>
      </c>
      <c r="AZ85" s="9" t="s">
        <v>47</v>
      </c>
      <c r="BB85" s="9" t="str">
        <f t="shared" si="51"/>
        <v>Master!E20</v>
      </c>
      <c r="BC85" s="9" t="str">
        <f t="shared" si="52"/>
        <v>Master!E28</v>
      </c>
      <c r="BD85" s="9" t="str">
        <f t="shared" si="53"/>
        <v>Master!H24</v>
      </c>
    </row>
    <row r="86" spans="2:56" ht="14.4">
      <c r="B86" s="1">
        <v>3</v>
      </c>
      <c r="C86" s="32" t="s">
        <v>42</v>
      </c>
      <c r="D86" s="33" t="str">
        <f t="shared" ca="1" si="45"/>
        <v>2 A&amp;M</v>
      </c>
      <c r="E86" s="10" t="e">
        <v>#REF!</v>
      </c>
      <c r="F86" s="10" t="s">
        <v>36</v>
      </c>
      <c r="G86" s="10" t="s">
        <v>36</v>
      </c>
      <c r="H86" s="10" t="s">
        <v>36</v>
      </c>
      <c r="I86" s="10" t="s">
        <v>36</v>
      </c>
      <c r="J86" s="10" t="s">
        <v>36</v>
      </c>
      <c r="K86" s="10" t="s">
        <v>36</v>
      </c>
      <c r="L86" s="10" t="s">
        <v>36</v>
      </c>
      <c r="M86" s="10"/>
      <c r="N86" s="36" t="str">
        <f t="shared" ca="1" si="45"/>
        <v>2 A&amp;M</v>
      </c>
      <c r="P86" s="37">
        <f t="shared" ca="1" si="46"/>
        <v>0</v>
      </c>
      <c r="Q86" s="36">
        <f t="shared" ca="1" si="46"/>
        <v>10.5</v>
      </c>
      <c r="R86" s="11" t="str">
        <f t="shared" ca="1" si="47"/>
        <v>2 A&amp;M</v>
      </c>
      <c r="S86" s="38" t="str">
        <f t="shared" ca="1" si="47"/>
        <v>10 MINN</v>
      </c>
      <c r="T86" s="42" t="str">
        <f t="shared" ca="1" si="47"/>
        <v>2 A&amp;M</v>
      </c>
      <c r="U86" s="11" t="str">
        <f t="shared" ca="1" si="48"/>
        <v>10 MINN</v>
      </c>
      <c r="V86" s="38">
        <f t="shared" ca="1" si="49"/>
        <v>10</v>
      </c>
      <c r="W86" s="36">
        <f t="shared" ca="1" si="49"/>
        <v>1</v>
      </c>
      <c r="X86" s="11">
        <v>1.5</v>
      </c>
      <c r="Y86" s="1">
        <v>10.5</v>
      </c>
      <c r="Z86" s="40"/>
      <c r="AA86" s="11">
        <f ca="1">IF($Y$1=1,($Y86-($Y86*COUNTIF(E86:$F86,E86)/$P$1))*COUNTIF($T$4:$T$35,E86),COUNTIF($T$4:$T$35,E86)*$Y86)</f>
        <v>0</v>
      </c>
      <c r="AB86" s="11">
        <f ca="1">IF($Y$1=1,($Y86-($Y86*COUNTIF($F86:F86,F86)/$P$1))*COUNTIF($T$4:$T$35,F86),COUNTIF($T$4:$T$35,F86)*$Y86)</f>
        <v>9</v>
      </c>
      <c r="AC86" s="11">
        <f ca="1">IF($Y$1=1,($Y86-($Y86*COUNTIF($F86:G86,G86)/$P$1))*COUNTIF($T$4:$T$35,G86),COUNTIF($T$4:$T$35,G86)*$Y86)</f>
        <v>7.5</v>
      </c>
      <c r="AD86" s="11">
        <f ca="1">IF($Y$1=1,($Y86-($Y86*COUNTIF($F86:H86,H86)/$P$1))*COUNTIF($T$4:$T$35,H86),COUNTIF($T$4:$T$35,H86)*$Y86)</f>
        <v>6</v>
      </c>
      <c r="AE86" s="11">
        <f ca="1">IF($Y$1=1,($Y86-($Y86*COUNTIF($F86:I86,I86)/$P$1))*COUNTIF($T$4:$T$35,I86),COUNTIF($T$4:$T$35,I86)*$Y86)</f>
        <v>4.5</v>
      </c>
      <c r="AF86" s="11">
        <f ca="1">IF($Y$1=1,($Y86-($Y86*COUNTIF($F86:J86,J86)/$P$1))*COUNTIF($T$4:$T$35,J86),COUNTIF($T$4:$T$35,J86)*$Y86)</f>
        <v>3</v>
      </c>
      <c r="AG86" s="11">
        <f ca="1">IF($Y$1=1,($Y86-($Y86*COUNTIF($F86:K86,K86)/$P$1))*COUNTIF($T$4:$T$35,K86),COUNTIF($T$4:$T$35,K86)*$Y86)</f>
        <v>1.5</v>
      </c>
      <c r="AH86" s="11">
        <f ca="1">IF($Y$1=1,($Y86-($Y86*COUNTIF($F86:L86,L86)/$P$1))*COUNTIF($T$4:$T$35,L86),COUNTIF($T$4:$T$35,L86)*$Y86)</f>
        <v>0</v>
      </c>
      <c r="AI86" s="11"/>
      <c r="AJ86" s="32">
        <f t="shared" ca="1" si="54"/>
        <v>9</v>
      </c>
      <c r="AK86" s="5"/>
      <c r="AL86" s="9" t="s">
        <v>195</v>
      </c>
      <c r="AM86"/>
      <c r="AN86"/>
      <c r="AO86"/>
      <c r="AP86"/>
      <c r="AQ86"/>
      <c r="AR86"/>
      <c r="AS86"/>
      <c r="AT86"/>
      <c r="AU86"/>
      <c r="AW86" s="9" t="str">
        <f t="shared" si="50"/>
        <v>Master!H40</v>
      </c>
      <c r="AY86" s="9" t="s">
        <v>52</v>
      </c>
      <c r="AZ86" s="9" t="s">
        <v>57</v>
      </c>
      <c r="BB86" s="9" t="str">
        <f t="shared" si="51"/>
        <v>Master!E36</v>
      </c>
      <c r="BC86" s="9" t="str">
        <f t="shared" si="52"/>
        <v>Master!E44</v>
      </c>
      <c r="BD86" s="9" t="str">
        <f t="shared" si="53"/>
        <v>Master!H40</v>
      </c>
    </row>
    <row r="87" spans="2:56" ht="14.4">
      <c r="B87" s="1">
        <v>3</v>
      </c>
      <c r="C87" s="32" t="s">
        <v>33</v>
      </c>
      <c r="D87" s="33" t="str">
        <f t="shared" ca="1" si="45"/>
        <v>3 FSU</v>
      </c>
      <c r="E87" s="10" t="e">
        <v>#REF!</v>
      </c>
      <c r="F87" s="10" t="s">
        <v>55</v>
      </c>
      <c r="G87" s="10" t="s">
        <v>55</v>
      </c>
      <c r="H87" s="10" t="s">
        <v>55</v>
      </c>
      <c r="I87" s="10" t="s">
        <v>55</v>
      </c>
      <c r="J87" s="10" t="s">
        <v>55</v>
      </c>
      <c r="K87" s="10" t="s">
        <v>55</v>
      </c>
      <c r="L87" s="10" t="s">
        <v>55</v>
      </c>
      <c r="M87" s="10"/>
      <c r="N87" s="36" t="str">
        <f t="shared" ca="1" si="45"/>
        <v>6 ASU</v>
      </c>
      <c r="P87" s="37">
        <f t="shared" ca="1" si="46"/>
        <v>0</v>
      </c>
      <c r="Q87" s="36">
        <f t="shared" ca="1" si="46"/>
        <v>10.5</v>
      </c>
      <c r="R87" s="11" t="str">
        <f t="shared" ca="1" si="47"/>
        <v>3 FSU</v>
      </c>
      <c r="S87" s="38" t="str">
        <f t="shared" ca="1" si="47"/>
        <v>6 ASU</v>
      </c>
      <c r="T87" s="42" t="str">
        <f t="shared" ca="1" si="47"/>
        <v>6 ASU</v>
      </c>
      <c r="U87" s="11" t="str">
        <f t="shared" ca="1" si="48"/>
        <v>3 FSU</v>
      </c>
      <c r="V87" s="38">
        <f t="shared" ca="1" si="49"/>
        <v>11</v>
      </c>
      <c r="W87" s="36">
        <f t="shared" ca="1" si="49"/>
        <v>14</v>
      </c>
      <c r="X87" s="11">
        <v>1.5</v>
      </c>
      <c r="Y87" s="1">
        <v>10.5</v>
      </c>
      <c r="Z87" s="40"/>
      <c r="AA87" s="11">
        <f ca="1">IF($Y$1=1,($Y87-($Y87*COUNTIF(E87:$F87,E87)/$P$1))*COUNTIF($T$4:$T$35,E87),COUNTIF($T$4:$T$35,E87)*$Y87)</f>
        <v>0</v>
      </c>
      <c r="AB87" s="11">
        <f ca="1">IF($Y$1=1,($Y87-($Y87*COUNTIF($F87:F87,F87)/$P$1))*COUNTIF($T$4:$T$35,F87),COUNTIF($T$4:$T$35,F87)*$Y87)</f>
        <v>9</v>
      </c>
      <c r="AC87" s="11">
        <f ca="1">IF($Y$1=1,($Y87-($Y87*COUNTIF($F87:G87,G87)/$P$1))*COUNTIF($T$4:$T$35,G87),COUNTIF($T$4:$T$35,G87)*$Y87)</f>
        <v>7.5</v>
      </c>
      <c r="AD87" s="11">
        <f ca="1">IF($Y$1=1,($Y87-($Y87*COUNTIF($F87:H87,H87)/$P$1))*COUNTIF($T$4:$T$35,H87),COUNTIF($T$4:$T$35,H87)*$Y87)</f>
        <v>6</v>
      </c>
      <c r="AE87" s="11">
        <f ca="1">IF($Y$1=1,($Y87-($Y87*COUNTIF($F87:I87,I87)/$P$1))*COUNTIF($T$4:$T$35,I87),COUNTIF($T$4:$T$35,I87)*$Y87)</f>
        <v>4.5</v>
      </c>
      <c r="AF87" s="11">
        <f ca="1">IF($Y$1=1,($Y87-($Y87*COUNTIF($F87:J87,J87)/$P$1))*COUNTIF($T$4:$T$35,J87),COUNTIF($T$4:$T$35,J87)*$Y87)</f>
        <v>3</v>
      </c>
      <c r="AG87" s="11">
        <f ca="1">IF($Y$1=1,($Y87-($Y87*COUNTIF($F87:K87,K87)/$P$1))*COUNTIF($T$4:$T$35,K87),COUNTIF($T$4:$T$35,K87)*$Y87)</f>
        <v>1.5</v>
      </c>
      <c r="AH87" s="11">
        <f ca="1">IF($Y$1=1,($Y87-($Y87*COUNTIF($F87:L87,L87)/$P$1))*COUNTIF($T$4:$T$35,L87),COUNTIF($T$4:$T$35,L87)*$Y87)</f>
        <v>0</v>
      </c>
      <c r="AI87" s="11"/>
      <c r="AJ87" s="32">
        <f t="shared" ca="1" si="54"/>
        <v>10.5</v>
      </c>
      <c r="AK87" s="5"/>
      <c r="AL87" s="9" t="s">
        <v>197</v>
      </c>
      <c r="AM87"/>
      <c r="AN87"/>
      <c r="AO87"/>
      <c r="AP87"/>
      <c r="AQ87"/>
      <c r="AR87"/>
      <c r="AS87"/>
      <c r="AT87"/>
      <c r="AU87"/>
      <c r="AW87" s="9" t="str">
        <f t="shared" si="50"/>
        <v>Master!H56</v>
      </c>
      <c r="AY87" s="9" t="s">
        <v>62</v>
      </c>
      <c r="AZ87" s="9" t="s">
        <v>67</v>
      </c>
      <c r="BB87" s="9" t="str">
        <f t="shared" si="51"/>
        <v>Master!E52</v>
      </c>
      <c r="BC87" s="9" t="str">
        <f t="shared" si="52"/>
        <v>Master!E60</v>
      </c>
      <c r="BD87" s="9" t="str">
        <f t="shared" si="53"/>
        <v>Master!H56</v>
      </c>
    </row>
    <row r="88" spans="2:56" ht="14.4">
      <c r="B88" s="1">
        <v>3</v>
      </c>
      <c r="C88" s="32" t="s">
        <v>71</v>
      </c>
      <c r="D88" s="33" t="str">
        <f t="shared" ca="1" si="45"/>
        <v>1 DUKE</v>
      </c>
      <c r="E88" s="10" t="e">
        <v>#REF!</v>
      </c>
      <c r="F88" s="10" t="s">
        <v>11</v>
      </c>
      <c r="G88" s="10" t="s">
        <v>11</v>
      </c>
      <c r="H88" s="10" t="s">
        <v>11</v>
      </c>
      <c r="I88" s="10" t="s">
        <v>11</v>
      </c>
      <c r="J88" s="10" t="s">
        <v>11</v>
      </c>
      <c r="K88" s="10" t="s">
        <v>11</v>
      </c>
      <c r="L88" s="10" t="s">
        <v>11</v>
      </c>
      <c r="M88" s="10"/>
      <c r="N88" s="36" t="str">
        <f t="shared" ca="1" si="45"/>
        <v>9 MSU</v>
      </c>
      <c r="P88" s="37">
        <f t="shared" ca="1" si="46"/>
        <v>0</v>
      </c>
      <c r="Q88" s="36">
        <f t="shared" ca="1" si="46"/>
        <v>10.5</v>
      </c>
      <c r="R88" s="11" t="str">
        <f t="shared" ca="1" si="47"/>
        <v>1 DUKE</v>
      </c>
      <c r="S88" s="38" t="str">
        <f t="shared" ca="1" si="47"/>
        <v>9 MSU</v>
      </c>
      <c r="T88" s="42" t="str">
        <f t="shared" ca="1" si="47"/>
        <v>9 MSU</v>
      </c>
      <c r="U88" s="11" t="str">
        <f t="shared" ca="1" si="48"/>
        <v>1 DUKE</v>
      </c>
      <c r="V88" s="38">
        <f t="shared" ca="1" si="49"/>
        <v>1</v>
      </c>
      <c r="W88" s="36">
        <f t="shared" ca="1" si="49"/>
        <v>9</v>
      </c>
      <c r="X88" s="11">
        <v>1.5</v>
      </c>
      <c r="Y88" s="1">
        <v>10.5</v>
      </c>
      <c r="Z88" s="40"/>
      <c r="AA88" s="11">
        <f ca="1">IF($Y$1=1,($Y88-($Y88*COUNTIF(E88:$F88,E88)/$P$1))*COUNTIF($T$4:$T$35,E88),COUNTIF($T$4:$T$35,E88)*$Y88)</f>
        <v>0</v>
      </c>
      <c r="AB88" s="11">
        <f ca="1">IF($Y$1=1,($Y88-($Y88*COUNTIF($F88:F88,F88)/$P$1))*COUNTIF($T$4:$T$35,F88),COUNTIF($T$4:$T$35,F88)*$Y88)</f>
        <v>9</v>
      </c>
      <c r="AC88" s="11">
        <f ca="1">IF($Y$1=1,($Y88-($Y88*COUNTIF($F88:G88,G88)/$P$1))*COUNTIF($T$4:$T$35,G88),COUNTIF($T$4:$T$35,G88)*$Y88)</f>
        <v>7.5</v>
      </c>
      <c r="AD88" s="11">
        <f ca="1">IF($Y$1=1,($Y88-($Y88*COUNTIF($F88:H88,H88)/$P$1))*COUNTIF($T$4:$T$35,H88),COUNTIF($T$4:$T$35,H88)*$Y88)</f>
        <v>6</v>
      </c>
      <c r="AE88" s="11">
        <f ca="1">IF($Y$1=1,($Y88-($Y88*COUNTIF($F88:I88,I88)/$P$1))*COUNTIF($T$4:$T$35,I88),COUNTIF($T$4:$T$35,I88)*$Y88)</f>
        <v>4.5</v>
      </c>
      <c r="AF88" s="11">
        <f ca="1">IF($Y$1=1,($Y88-($Y88*COUNTIF($F88:J88,J88)/$P$1))*COUNTIF($T$4:$T$35,J88),COUNTIF($T$4:$T$35,J88)*$Y88)</f>
        <v>3</v>
      </c>
      <c r="AG88" s="11">
        <f ca="1">IF($Y$1=1,($Y88-($Y88*COUNTIF($F88:K88,K88)/$P$1))*COUNTIF($T$4:$T$35,K88),COUNTIF($T$4:$T$35,K88)*$Y88)</f>
        <v>1.5</v>
      </c>
      <c r="AH88" s="11">
        <f ca="1">IF($Y$1=1,($Y88-($Y88*COUNTIF($F88:L88,L88)/$P$1))*COUNTIF($T$4:$T$35,L88),COUNTIF($T$4:$T$35,L88)*$Y88)</f>
        <v>0</v>
      </c>
      <c r="AI88" s="11"/>
      <c r="AJ88" s="32">
        <f t="shared" ca="1" si="54"/>
        <v>10.5</v>
      </c>
      <c r="AK88" s="5"/>
      <c r="AL88" s="9" t="s">
        <v>199</v>
      </c>
      <c r="AM88"/>
      <c r="AN88"/>
      <c r="AO88"/>
      <c r="AP88"/>
      <c r="AQ88"/>
      <c r="AR88"/>
      <c r="AS88"/>
      <c r="AT88"/>
      <c r="AU88"/>
      <c r="AW88" s="9" t="str">
        <f t="shared" si="50"/>
        <v>Master!H74</v>
      </c>
      <c r="AY88" s="9" t="s">
        <v>72</v>
      </c>
      <c r="AZ88" s="9" t="s">
        <v>77</v>
      </c>
      <c r="BB88" s="9" t="str">
        <f t="shared" si="51"/>
        <v>Master!E70</v>
      </c>
      <c r="BC88" s="9" t="str">
        <f t="shared" si="52"/>
        <v>Master!E78</v>
      </c>
      <c r="BD88" s="9" t="str">
        <f t="shared" si="53"/>
        <v>Master!H74</v>
      </c>
    </row>
    <row r="89" spans="2:56" ht="14.4">
      <c r="B89" s="1">
        <v>4</v>
      </c>
      <c r="C89" s="32" t="s">
        <v>76</v>
      </c>
      <c r="D89" s="33" t="str">
        <f t="shared" ca="1" si="45"/>
        <v>5 TENN</v>
      </c>
      <c r="E89" s="10" t="e">
        <v>#REF!</v>
      </c>
      <c r="F89" s="10" t="s">
        <v>100</v>
      </c>
      <c r="G89" s="10" t="s">
        <v>100</v>
      </c>
      <c r="H89" s="10" t="s">
        <v>100</v>
      </c>
      <c r="I89" s="10" t="s">
        <v>80</v>
      </c>
      <c r="J89" s="10" t="s">
        <v>100</v>
      </c>
      <c r="K89" s="10" t="s">
        <v>100</v>
      </c>
      <c r="L89" s="10" t="s">
        <v>100</v>
      </c>
      <c r="M89" s="10"/>
      <c r="N89" s="36" t="str">
        <f t="shared" ca="1" si="45"/>
        <v>4 ISU</v>
      </c>
      <c r="P89" s="37">
        <f t="shared" ca="1" si="46"/>
        <v>9</v>
      </c>
      <c r="Q89" s="36">
        <f t="shared" ca="1" si="46"/>
        <v>10.5</v>
      </c>
      <c r="R89" s="11" t="str">
        <f t="shared" ca="1" si="47"/>
        <v>4 ISU</v>
      </c>
      <c r="S89" s="38" t="str">
        <f t="shared" ca="1" si="47"/>
        <v>12 BALL</v>
      </c>
      <c r="T89" s="42" t="str">
        <f t="shared" ca="1" si="47"/>
        <v>4 ISU</v>
      </c>
      <c r="U89" s="11" t="str">
        <f t="shared" ca="1" si="48"/>
        <v>12 BALL</v>
      </c>
      <c r="V89" s="38">
        <f t="shared" ca="1" si="49"/>
        <v>12</v>
      </c>
      <c r="W89" s="36">
        <f t="shared" ca="1" si="49"/>
        <v>1</v>
      </c>
      <c r="X89" s="11">
        <v>1.5</v>
      </c>
      <c r="Y89" s="1">
        <v>10.5</v>
      </c>
      <c r="Z89" s="40"/>
      <c r="AA89" s="11">
        <f ca="1">IF($Y$1=1,($Y89-($Y89*COUNTIF(E89:$F89,E89)/$P$1))*COUNTIF($T$4:$T$35,E89),COUNTIF($T$4:$T$35,E89)*$Y89)</f>
        <v>0</v>
      </c>
      <c r="AB89" s="11">
        <f ca="1">IF($Y$1=1,($Y89-($Y89*COUNTIF($F89:F89,F89)/$P$1))*COUNTIF($T$4:$T$35,F89),COUNTIF($T$4:$T$35,F89)*$Y89)</f>
        <v>0</v>
      </c>
      <c r="AC89" s="11">
        <f ca="1">IF($Y$1=1,($Y89-($Y89*COUNTIF($F89:G89,G89)/$P$1))*COUNTIF($T$4:$T$35,G89),COUNTIF($T$4:$T$35,G89)*$Y89)</f>
        <v>0</v>
      </c>
      <c r="AD89" s="11">
        <f ca="1">IF($Y$1=1,($Y89-($Y89*COUNTIF($F89:H89,H89)/$P$1))*COUNTIF($T$4:$T$35,H89),COUNTIF($T$4:$T$35,H89)*$Y89)</f>
        <v>0</v>
      </c>
      <c r="AE89" s="11">
        <f ca="1">IF($Y$1=1,($Y89-($Y89*COUNTIF($F89:I89,I89)/$P$1))*COUNTIF($T$4:$T$35,I89),COUNTIF($T$4:$T$35,I89)*$Y89)</f>
        <v>9</v>
      </c>
      <c r="AF89" s="11">
        <f ca="1">IF($Y$1=1,($Y89-($Y89*COUNTIF($F89:J89,J89)/$P$1))*COUNTIF($T$4:$T$35,J89),COUNTIF($T$4:$T$35,J89)*$Y89)</f>
        <v>0</v>
      </c>
      <c r="AG89" s="11">
        <f ca="1">IF($Y$1=1,($Y89-($Y89*COUNTIF($F89:K89,K89)/$P$1))*COUNTIF($T$4:$T$35,K89),COUNTIF($T$4:$T$35,K89)*$Y89)</f>
        <v>0</v>
      </c>
      <c r="AH89" s="11">
        <f ca="1">IF($Y$1=1,($Y89-($Y89*COUNTIF($F89:L89,L89)/$P$1))*COUNTIF($T$4:$T$35,L89),COUNTIF($T$4:$T$35,L89)*$Y89)</f>
        <v>0</v>
      </c>
      <c r="AI89" s="11"/>
      <c r="AJ89" s="32">
        <f t="shared" ca="1" si="54"/>
        <v>10.5</v>
      </c>
      <c r="AK89" s="5"/>
      <c r="AL89" s="9" t="s">
        <v>201</v>
      </c>
      <c r="AM89"/>
      <c r="AN89"/>
      <c r="AO89"/>
      <c r="AP89"/>
      <c r="AQ89"/>
      <c r="AR89"/>
      <c r="AS89"/>
      <c r="AT89"/>
      <c r="AU89"/>
      <c r="AW89" s="9" t="str">
        <f t="shared" si="50"/>
        <v>Master!H90</v>
      </c>
      <c r="AY89" s="9" t="s">
        <v>82</v>
      </c>
      <c r="AZ89" s="9" t="s">
        <v>87</v>
      </c>
      <c r="BB89" s="9" t="str">
        <f t="shared" si="51"/>
        <v>Master!E86</v>
      </c>
      <c r="BC89" s="9" t="str">
        <f t="shared" si="52"/>
        <v>Master!E94</v>
      </c>
      <c r="BD89" s="9" t="str">
        <f t="shared" si="53"/>
        <v>Master!H90</v>
      </c>
    </row>
    <row r="90" spans="2:56" ht="14.4">
      <c r="B90" s="1">
        <v>4</v>
      </c>
      <c r="C90" s="32" t="s">
        <v>81</v>
      </c>
      <c r="D90" s="33" t="str">
        <f t="shared" ca="1" si="45"/>
        <v>2 STAN</v>
      </c>
      <c r="E90" s="10" t="e">
        <v>#REF!</v>
      </c>
      <c r="F90" s="10" t="s">
        <v>50</v>
      </c>
      <c r="G90" s="10" t="s">
        <v>50</v>
      </c>
      <c r="H90" s="10" t="s">
        <v>50</v>
      </c>
      <c r="I90" s="10" t="s">
        <v>50</v>
      </c>
      <c r="J90" s="10" t="s">
        <v>50</v>
      </c>
      <c r="K90" s="10" t="s">
        <v>50</v>
      </c>
      <c r="L90" s="10" t="s">
        <v>50</v>
      </c>
      <c r="M90" s="10"/>
      <c r="N90" s="36" t="str">
        <f t="shared" ca="1" si="45"/>
        <v>2 STAN</v>
      </c>
      <c r="P90" s="37">
        <f t="shared" ca="1" si="46"/>
        <v>0</v>
      </c>
      <c r="Q90" s="36">
        <f t="shared" ca="1" si="46"/>
        <v>10.5</v>
      </c>
      <c r="R90" s="11" t="str">
        <f t="shared" ca="1" si="47"/>
        <v>2 STAN</v>
      </c>
      <c r="S90" s="38" t="str">
        <f t="shared" ca="1" si="47"/>
        <v>10 SDSU</v>
      </c>
      <c r="T90" s="42" t="str">
        <f t="shared" ca="1" si="47"/>
        <v>2 STAN</v>
      </c>
      <c r="U90" s="11" t="str">
        <f t="shared" ca="1" si="48"/>
        <v>10 SDSU</v>
      </c>
      <c r="V90" s="38">
        <f t="shared" ca="1" si="49"/>
        <v>10</v>
      </c>
      <c r="W90" s="36">
        <f t="shared" ca="1" si="49"/>
        <v>1</v>
      </c>
      <c r="X90" s="11">
        <v>1.5</v>
      </c>
      <c r="Y90" s="1">
        <v>10.5</v>
      </c>
      <c r="Z90" s="40"/>
      <c r="AA90" s="11">
        <f ca="1">IF($Y$1=1,($Y90-($Y90*COUNTIF(E90:$F90,E90)/$P$1))*COUNTIF($T$4:$T$35,E90),COUNTIF($T$4:$T$35,E90)*$Y90)</f>
        <v>0</v>
      </c>
      <c r="AB90" s="11">
        <f ca="1">IF($Y$1=1,($Y90-($Y90*COUNTIF($F90:F90,F90)/$P$1))*COUNTIF($T$4:$T$35,F90),COUNTIF($T$4:$T$35,F90)*$Y90)</f>
        <v>9</v>
      </c>
      <c r="AC90" s="11">
        <f ca="1">IF($Y$1=1,($Y90-($Y90*COUNTIF($F90:G90,G90)/$P$1))*COUNTIF($T$4:$T$35,G90),COUNTIF($T$4:$T$35,G90)*$Y90)</f>
        <v>7.5</v>
      </c>
      <c r="AD90" s="11">
        <f ca="1">IF($Y$1=1,($Y90-($Y90*COUNTIF($F90:H90,H90)/$P$1))*COUNTIF($T$4:$T$35,H90),COUNTIF($T$4:$T$35,H90)*$Y90)</f>
        <v>6</v>
      </c>
      <c r="AE90" s="11">
        <f ca="1">IF($Y$1=1,($Y90-($Y90*COUNTIF($F90:I90,I90)/$P$1))*COUNTIF($T$4:$T$35,I90),COUNTIF($T$4:$T$35,I90)*$Y90)</f>
        <v>4.5</v>
      </c>
      <c r="AF90" s="11">
        <f ca="1">IF($Y$1=1,($Y90-($Y90*COUNTIF($F90:J90,J90)/$P$1))*COUNTIF($T$4:$T$35,J90),COUNTIF($T$4:$T$35,J90)*$Y90)</f>
        <v>3</v>
      </c>
      <c r="AG90" s="11">
        <f ca="1">IF($Y$1=1,($Y90-($Y90*COUNTIF($F90:K90,K90)/$P$1))*COUNTIF($T$4:$T$35,K90),COUNTIF($T$4:$T$35,K90)*$Y90)</f>
        <v>1.5</v>
      </c>
      <c r="AH90" s="11">
        <f ca="1">IF($Y$1=1,($Y90-($Y90*COUNTIF($F90:L90,L90)/$P$1))*COUNTIF($T$4:$T$35,L90),COUNTIF($T$4:$T$35,L90)*$Y90)</f>
        <v>0</v>
      </c>
      <c r="AI90" s="11"/>
      <c r="AJ90" s="32">
        <f t="shared" ca="1" si="54"/>
        <v>9</v>
      </c>
      <c r="AK90" s="5"/>
      <c r="AL90" s="9" t="s">
        <v>203</v>
      </c>
      <c r="AM90"/>
      <c r="AN90"/>
      <c r="AO90"/>
      <c r="AP90"/>
      <c r="AQ90"/>
      <c r="AR90"/>
      <c r="AS90"/>
      <c r="AT90"/>
      <c r="AU90"/>
      <c r="AW90" s="9" t="str">
        <f t="shared" si="50"/>
        <v>Master!H106</v>
      </c>
      <c r="AY90" s="9" t="s">
        <v>92</v>
      </c>
      <c r="AZ90" s="9" t="s">
        <v>97</v>
      </c>
      <c r="BB90" s="9" t="str">
        <f t="shared" si="51"/>
        <v>Master!E102</v>
      </c>
      <c r="BC90" s="9" t="str">
        <f t="shared" si="52"/>
        <v>Master!E110</v>
      </c>
      <c r="BD90" s="9" t="str">
        <f t="shared" si="53"/>
        <v>Master!H106</v>
      </c>
    </row>
    <row r="91" spans="2:56" ht="14.4">
      <c r="B91" s="1">
        <v>4</v>
      </c>
      <c r="C91" s="32" t="s">
        <v>86</v>
      </c>
      <c r="D91" s="33" t="str">
        <f t="shared" ca="1" si="45"/>
        <v>3 OSU</v>
      </c>
      <c r="E91" s="10" t="e">
        <v>#REF!</v>
      </c>
      <c r="F91" s="10" t="s">
        <v>60</v>
      </c>
      <c r="G91" s="10" t="s">
        <v>60</v>
      </c>
      <c r="H91" s="10" t="s">
        <v>130</v>
      </c>
      <c r="I91" s="10" t="s">
        <v>60</v>
      </c>
      <c r="J91" s="10" t="s">
        <v>60</v>
      </c>
      <c r="K91" s="10" t="s">
        <v>130</v>
      </c>
      <c r="L91" s="10" t="s">
        <v>60</v>
      </c>
      <c r="M91" s="10"/>
      <c r="N91" s="36" t="str">
        <f t="shared" ca="1" si="45"/>
        <v>3 OSU</v>
      </c>
      <c r="P91" s="37">
        <f t="shared" ca="1" si="46"/>
        <v>3</v>
      </c>
      <c r="Q91" s="36">
        <f t="shared" ca="1" si="46"/>
        <v>10.5</v>
      </c>
      <c r="R91" s="11" t="str">
        <f t="shared" ca="1" si="47"/>
        <v>3 OSU</v>
      </c>
      <c r="S91" s="38" t="str">
        <f t="shared" ca="1" si="47"/>
        <v>11 MSU</v>
      </c>
      <c r="T91" s="42" t="str">
        <f t="shared" ca="1" si="47"/>
        <v>3 OSU</v>
      </c>
      <c r="U91" s="11" t="str">
        <f t="shared" ca="1" si="48"/>
        <v>11 MSU</v>
      </c>
      <c r="V91" s="38">
        <f t="shared" ca="1" si="49"/>
        <v>11</v>
      </c>
      <c r="W91" s="36">
        <f t="shared" ca="1" si="49"/>
        <v>1</v>
      </c>
      <c r="X91" s="11">
        <v>1.5</v>
      </c>
      <c r="Y91" s="1">
        <v>10.5</v>
      </c>
      <c r="Z91" s="40"/>
      <c r="AA91" s="11">
        <f ca="1">IF($Y$1=1,($Y91-($Y91*COUNTIF(E91:$F91,E91)/$P$1))*COUNTIF($T$4:$T$35,E91),COUNTIF($T$4:$T$35,E91)*$Y91)</f>
        <v>0</v>
      </c>
      <c r="AB91" s="11">
        <f ca="1">IF($Y$1=1,($Y91-($Y91*COUNTIF($F91:F91,F91)/$P$1))*COUNTIF($T$4:$T$35,F91),COUNTIF($T$4:$T$35,F91)*$Y91)</f>
        <v>9</v>
      </c>
      <c r="AC91" s="11">
        <f ca="1">IF($Y$1=1,($Y91-($Y91*COUNTIF($F91:G91,G91)/$P$1))*COUNTIF($T$4:$T$35,G91),COUNTIF($T$4:$T$35,G91)*$Y91)</f>
        <v>7.5</v>
      </c>
      <c r="AD91" s="11">
        <f ca="1">IF($Y$1=1,($Y91-($Y91*COUNTIF($F91:H91,H91)/$P$1))*COUNTIF($T$4:$T$35,H91),COUNTIF($T$4:$T$35,H91)*$Y91)</f>
        <v>0</v>
      </c>
      <c r="AE91" s="11">
        <f ca="1">IF($Y$1=1,($Y91-($Y91*COUNTIF($F91:I91,I91)/$P$1))*COUNTIF($T$4:$T$35,I91),COUNTIF($T$4:$T$35,I91)*$Y91)</f>
        <v>6</v>
      </c>
      <c r="AF91" s="11">
        <f ca="1">IF($Y$1=1,($Y91-($Y91*COUNTIF($F91:J91,J91)/$P$1))*COUNTIF($T$4:$T$35,J91),COUNTIF($T$4:$T$35,J91)*$Y91)</f>
        <v>4.5</v>
      </c>
      <c r="AG91" s="11">
        <f ca="1">IF($Y$1=1,($Y91-($Y91*COUNTIF($F91:K91,K91)/$P$1))*COUNTIF($T$4:$T$35,K91),COUNTIF($T$4:$T$35,K91)*$Y91)</f>
        <v>0</v>
      </c>
      <c r="AH91" s="11">
        <f ca="1">IF($Y$1=1,($Y91-($Y91*COUNTIF($F91:L91,L91)/$P$1))*COUNTIF($T$4:$T$35,L91),COUNTIF($T$4:$T$35,L91)*$Y91)</f>
        <v>3</v>
      </c>
      <c r="AI91" s="11"/>
      <c r="AJ91" s="32">
        <f t="shared" ca="1" si="54"/>
        <v>9</v>
      </c>
      <c r="AK91" s="5"/>
      <c r="AL91" s="9" t="s">
        <v>205</v>
      </c>
      <c r="AM91"/>
      <c r="AN91"/>
      <c r="AO91"/>
      <c r="AP91"/>
      <c r="AQ91"/>
      <c r="AR91"/>
      <c r="AS91"/>
      <c r="AT91"/>
      <c r="AU91"/>
      <c r="AW91" s="9" t="str">
        <f t="shared" si="50"/>
        <v>Master!H122</v>
      </c>
      <c r="AY91" s="9" t="s">
        <v>102</v>
      </c>
      <c r="AZ91" s="9" t="s">
        <v>107</v>
      </c>
      <c r="BB91" s="9" t="str">
        <f t="shared" si="51"/>
        <v>Master!E118</v>
      </c>
      <c r="BC91" s="9" t="str">
        <f t="shared" si="52"/>
        <v>Master!E126</v>
      </c>
      <c r="BD91" s="9" t="str">
        <f t="shared" si="53"/>
        <v>Master!H122</v>
      </c>
    </row>
    <row r="92" spans="2:56" ht="14.4">
      <c r="B92" s="1">
        <v>4</v>
      </c>
      <c r="C92" s="32" t="s">
        <v>111</v>
      </c>
      <c r="D92" s="33" t="str">
        <f t="shared" ca="1" si="45"/>
        <v>1 MD</v>
      </c>
      <c r="E92" s="10" t="e">
        <v>#REF!</v>
      </c>
      <c r="F92" s="10" t="s">
        <v>14</v>
      </c>
      <c r="G92" s="10" t="s">
        <v>14</v>
      </c>
      <c r="H92" s="10" t="s">
        <v>14</v>
      </c>
      <c r="I92" s="10" t="s">
        <v>14</v>
      </c>
      <c r="J92" s="10" t="s">
        <v>14</v>
      </c>
      <c r="K92" s="10" t="s">
        <v>14</v>
      </c>
      <c r="L92" s="10" t="s">
        <v>14</v>
      </c>
      <c r="M92" s="10"/>
      <c r="N92" s="36" t="str">
        <f t="shared" ca="1" si="45"/>
        <v>1 MD</v>
      </c>
      <c r="P92" s="37">
        <f t="shared" ca="1" si="46"/>
        <v>0</v>
      </c>
      <c r="Q92" s="36">
        <f t="shared" ca="1" si="46"/>
        <v>10.5</v>
      </c>
      <c r="R92" s="11" t="str">
        <f t="shared" ca="1" si="47"/>
        <v>1 MD</v>
      </c>
      <c r="S92" s="38" t="str">
        <f t="shared" ca="1" si="47"/>
        <v>9 UTAH</v>
      </c>
      <c r="T92" s="42" t="str">
        <f t="shared" ca="1" si="47"/>
        <v>1 MD</v>
      </c>
      <c r="U92" s="11" t="str">
        <f t="shared" ca="1" si="48"/>
        <v>9 UTAH</v>
      </c>
      <c r="V92" s="38">
        <f t="shared" ca="1" si="49"/>
        <v>1</v>
      </c>
      <c r="W92" s="36">
        <f t="shared" ca="1" si="49"/>
        <v>9</v>
      </c>
      <c r="X92" s="11">
        <v>1.5</v>
      </c>
      <c r="Y92" s="1">
        <v>10.5</v>
      </c>
      <c r="Z92" s="40"/>
      <c r="AA92" s="11">
        <f ca="1">IF($Y$1=1,($Y92-($Y92*COUNTIF(E92:$F92,E92)/$P$1))*COUNTIF($T$4:$T$35,E92),COUNTIF($T$4:$T$35,E92)*$Y92)</f>
        <v>0</v>
      </c>
      <c r="AB92" s="11">
        <f ca="1">IF($Y$1=1,($Y92-($Y92*COUNTIF($F92:F92,F92)/$P$1))*COUNTIF($T$4:$T$35,F92),COUNTIF($T$4:$T$35,F92)*$Y92)</f>
        <v>9</v>
      </c>
      <c r="AC92" s="11">
        <f ca="1">IF($Y$1=1,($Y92-($Y92*COUNTIF($F92:G92,G92)/$P$1))*COUNTIF($T$4:$T$35,G92),COUNTIF($T$4:$T$35,G92)*$Y92)</f>
        <v>7.5</v>
      </c>
      <c r="AD92" s="11">
        <f ca="1">IF($Y$1=1,($Y92-($Y92*COUNTIF($F92:H92,H92)/$P$1))*COUNTIF($T$4:$T$35,H92),COUNTIF($T$4:$T$35,H92)*$Y92)</f>
        <v>6</v>
      </c>
      <c r="AE92" s="11">
        <f ca="1">IF($Y$1=1,($Y92-($Y92*COUNTIF($F92:I92,I92)/$P$1))*COUNTIF($T$4:$T$35,I92),COUNTIF($T$4:$T$35,I92)*$Y92)</f>
        <v>4.5</v>
      </c>
      <c r="AF92" s="11">
        <f ca="1">IF($Y$1=1,($Y92-($Y92*COUNTIF($F92:J92,J92)/$P$1))*COUNTIF($T$4:$T$35,J92),COUNTIF($T$4:$T$35,J92)*$Y92)</f>
        <v>3</v>
      </c>
      <c r="AG92" s="11">
        <f ca="1">IF($Y$1=1,($Y92-($Y92*COUNTIF($F92:K92,K92)/$P$1))*COUNTIF($T$4:$T$35,K92),COUNTIF($T$4:$T$35,K92)*$Y92)</f>
        <v>1.5</v>
      </c>
      <c r="AH92" s="11">
        <f ca="1">IF($Y$1=1,($Y92-($Y92*COUNTIF($F92:L92,L92)/$P$1))*COUNTIF($T$4:$T$35,L92),COUNTIF($T$4:$T$35,L92)*$Y92)</f>
        <v>0</v>
      </c>
      <c r="AI92" s="11"/>
      <c r="AJ92" s="32">
        <f t="shared" ca="1" si="54"/>
        <v>9</v>
      </c>
      <c r="AK92" s="5"/>
      <c r="AL92" s="9" t="s">
        <v>207</v>
      </c>
      <c r="AM92"/>
      <c r="AN92"/>
      <c r="AO92"/>
      <c r="AP92"/>
      <c r="AQ92"/>
      <c r="AR92"/>
      <c r="AS92"/>
      <c r="AT92"/>
      <c r="AU92"/>
      <c r="AW92" s="9" t="str">
        <f t="shared" si="50"/>
        <v>Master!Z8</v>
      </c>
      <c r="AY92" s="9" t="s">
        <v>112</v>
      </c>
      <c r="AZ92" s="9" t="s">
        <v>117</v>
      </c>
      <c r="BB92" s="9" t="str">
        <f t="shared" si="51"/>
        <v>Master!AC4</v>
      </c>
      <c r="BC92" s="9" t="str">
        <f t="shared" si="52"/>
        <v>Master!AC12</v>
      </c>
      <c r="BD92" s="9" t="str">
        <f t="shared" si="53"/>
        <v>Master!Z8</v>
      </c>
    </row>
    <row r="93" spans="2:56" ht="14.4">
      <c r="B93" s="1">
        <v>5</v>
      </c>
      <c r="C93" s="32" t="s">
        <v>116</v>
      </c>
      <c r="D93" s="33" t="str">
        <f t="shared" ca="1" si="45"/>
        <v>4 VAN</v>
      </c>
      <c r="E93" s="10" t="e">
        <v>#REF!</v>
      </c>
      <c r="F93" s="10" t="s">
        <v>90</v>
      </c>
      <c r="G93" s="10" t="s">
        <v>90</v>
      </c>
      <c r="H93" s="10" t="s">
        <v>90</v>
      </c>
      <c r="I93" s="10" t="s">
        <v>90</v>
      </c>
      <c r="J93" s="10" t="s">
        <v>90</v>
      </c>
      <c r="K93" s="10" t="s">
        <v>95</v>
      </c>
      <c r="L93" s="10" t="s">
        <v>90</v>
      </c>
      <c r="M93" s="10"/>
      <c r="N93" s="36" t="str">
        <f t="shared" ca="1" si="45"/>
        <v>4 VAN</v>
      </c>
      <c r="P93" s="37">
        <f t="shared" ca="1" si="46"/>
        <v>1.5</v>
      </c>
      <c r="Q93" s="36">
        <f t="shared" ca="1" si="46"/>
        <v>9</v>
      </c>
      <c r="R93" s="11" t="str">
        <f t="shared" ca="1" si="47"/>
        <v>4 VAN</v>
      </c>
      <c r="S93" s="38" t="str">
        <f t="shared" ca="1" si="47"/>
        <v>5 KSU</v>
      </c>
      <c r="T93" s="42" t="str">
        <f t="shared" ca="1" si="47"/>
        <v>4 VAN</v>
      </c>
      <c r="U93" s="11" t="str">
        <f t="shared" ca="1" si="48"/>
        <v>5 KSU</v>
      </c>
      <c r="V93" s="38">
        <f t="shared" ca="1" si="49"/>
        <v>12</v>
      </c>
      <c r="W93" s="36">
        <f t="shared" ca="1" si="49"/>
        <v>13</v>
      </c>
      <c r="X93" s="11">
        <v>1.5</v>
      </c>
      <c r="Y93" s="1">
        <v>10.5</v>
      </c>
      <c r="Z93" s="40"/>
      <c r="AA93" s="11">
        <f ca="1">IF($Y$1=1,($Y93-($Y93*COUNTIF(E93:$F93,E93)/$P$1))*COUNTIF($T$4:$T$35,E93),COUNTIF($T$4:$T$35,E93)*$Y93)</f>
        <v>0</v>
      </c>
      <c r="AB93" s="11">
        <f ca="1">IF($Y$1=1,($Y93-($Y93*COUNTIF($F93:F93,F93)/$P$1))*COUNTIF($T$4:$T$35,F93),COUNTIF($T$4:$T$35,F93)*$Y93)</f>
        <v>9</v>
      </c>
      <c r="AC93" s="11">
        <f ca="1">IF($Y$1=1,($Y93-($Y93*COUNTIF($F93:G93,G93)/$P$1))*COUNTIF($T$4:$T$35,G93),COUNTIF($T$4:$T$35,G93)*$Y93)</f>
        <v>7.5</v>
      </c>
      <c r="AD93" s="11">
        <f ca="1">IF($Y$1=1,($Y93-($Y93*COUNTIF($F93:H93,H93)/$P$1))*COUNTIF($T$4:$T$35,H93),COUNTIF($T$4:$T$35,H93)*$Y93)</f>
        <v>6</v>
      </c>
      <c r="AE93" s="11">
        <f ca="1">IF($Y$1=1,($Y93-($Y93*COUNTIF($F93:I93,I93)/$P$1))*COUNTIF($T$4:$T$35,I93),COUNTIF($T$4:$T$35,I93)*$Y93)</f>
        <v>4.5</v>
      </c>
      <c r="AF93" s="11">
        <f ca="1">IF($Y$1=1,($Y93-($Y93*COUNTIF($F93:J93,J93)/$P$1))*COUNTIF($T$4:$T$35,J93),COUNTIF($T$4:$T$35,J93)*$Y93)</f>
        <v>3</v>
      </c>
      <c r="AG93" s="11">
        <f ca="1">IF($Y$1=1,($Y93-($Y93*COUNTIF($F93:K93,K93)/$P$1))*COUNTIF($T$4:$T$35,K93),COUNTIF($T$4:$T$35,K93)*$Y93)</f>
        <v>9</v>
      </c>
      <c r="AH93" s="11">
        <f ca="1">IF($Y$1=1,($Y93-($Y93*COUNTIF($F93:L93,L93)/$P$1))*COUNTIF($T$4:$T$35,L93),COUNTIF($T$4:$T$35,L93)*$Y93)</f>
        <v>1.5</v>
      </c>
      <c r="AI93" s="11"/>
      <c r="AJ93" s="32">
        <f t="shared" ca="1" si="54"/>
        <v>9</v>
      </c>
      <c r="AK93" s="5"/>
      <c r="AL93" s="9" t="s">
        <v>209</v>
      </c>
      <c r="AM93"/>
      <c r="AN93"/>
      <c r="AO93"/>
      <c r="AP93"/>
      <c r="AQ93"/>
      <c r="AR93"/>
      <c r="AS93"/>
      <c r="AT93"/>
      <c r="AU93"/>
      <c r="AW93" s="9" t="str">
        <f t="shared" si="50"/>
        <v>Master!Z24</v>
      </c>
      <c r="AY93" s="9" t="s">
        <v>122</v>
      </c>
      <c r="AZ93" s="9" t="s">
        <v>127</v>
      </c>
      <c r="BB93" s="9" t="str">
        <f t="shared" si="51"/>
        <v>Master!AC20</v>
      </c>
      <c r="BC93" s="9" t="str">
        <f t="shared" si="52"/>
        <v>Master!AC28</v>
      </c>
      <c r="BD93" s="9" t="str">
        <f t="shared" si="53"/>
        <v>Master!Z24</v>
      </c>
    </row>
    <row r="94" spans="2:56" ht="14.4">
      <c r="B94" s="1">
        <v>5</v>
      </c>
      <c r="C94" s="32" t="s">
        <v>121</v>
      </c>
      <c r="D94" s="33" t="str">
        <f t="shared" ca="1" si="45"/>
        <v>2 BAY</v>
      </c>
      <c r="E94" s="10" t="e">
        <v>#REF!</v>
      </c>
      <c r="F94" s="10" t="s">
        <v>46</v>
      </c>
      <c r="G94" s="10" t="s">
        <v>46</v>
      </c>
      <c r="H94" s="10" t="s">
        <v>46</v>
      </c>
      <c r="I94" s="10" t="s">
        <v>46</v>
      </c>
      <c r="J94" s="10" t="s">
        <v>46</v>
      </c>
      <c r="K94" s="10" t="s">
        <v>46</v>
      </c>
      <c r="L94" s="10" t="s">
        <v>46</v>
      </c>
      <c r="M94" s="10"/>
      <c r="N94" s="36" t="str">
        <f t="shared" ca="1" si="45"/>
        <v>2 BAY</v>
      </c>
      <c r="P94" s="37">
        <f t="shared" ca="1" si="46"/>
        <v>0</v>
      </c>
      <c r="Q94" s="36">
        <f t="shared" ca="1" si="46"/>
        <v>10.5</v>
      </c>
      <c r="R94" s="11" t="str">
        <f t="shared" ca="1" si="47"/>
        <v>2 BAY</v>
      </c>
      <c r="S94" s="38" t="str">
        <f t="shared" ca="1" si="47"/>
        <v>7 SDS</v>
      </c>
      <c r="T94" s="42" t="str">
        <f t="shared" ca="1" si="47"/>
        <v>2 BAY</v>
      </c>
      <c r="U94" s="11" t="str">
        <f t="shared" ca="1" si="48"/>
        <v>7 SDS</v>
      </c>
      <c r="V94" s="38">
        <f t="shared" ca="1" si="49"/>
        <v>10</v>
      </c>
      <c r="W94" s="36">
        <f t="shared" ca="1" si="49"/>
        <v>15</v>
      </c>
      <c r="X94" s="11">
        <v>1.5</v>
      </c>
      <c r="Y94" s="1">
        <v>10.5</v>
      </c>
      <c r="Z94" s="40"/>
      <c r="AA94" s="11">
        <f ca="1">IF($Y$1=1,($Y94-($Y94*COUNTIF(E94:$F94,E94)/$P$1))*COUNTIF($T$4:$T$35,E94),COUNTIF($T$4:$T$35,E94)*$Y94)</f>
        <v>0</v>
      </c>
      <c r="AB94" s="11">
        <f ca="1">IF($Y$1=1,($Y94-($Y94*COUNTIF($F94:F94,F94)/$P$1))*COUNTIF($T$4:$T$35,F94),COUNTIF($T$4:$T$35,F94)*$Y94)</f>
        <v>9</v>
      </c>
      <c r="AC94" s="11">
        <f ca="1">IF($Y$1=1,($Y94-($Y94*COUNTIF($F94:G94,G94)/$P$1))*COUNTIF($T$4:$T$35,G94),COUNTIF($T$4:$T$35,G94)*$Y94)</f>
        <v>7.5</v>
      </c>
      <c r="AD94" s="11">
        <f ca="1">IF($Y$1=1,($Y94-($Y94*COUNTIF($F94:H94,H94)/$P$1))*COUNTIF($T$4:$T$35,H94),COUNTIF($T$4:$T$35,H94)*$Y94)</f>
        <v>6</v>
      </c>
      <c r="AE94" s="11">
        <f ca="1">IF($Y$1=1,($Y94-($Y94*COUNTIF($F94:I94,I94)/$P$1))*COUNTIF($T$4:$T$35,I94),COUNTIF($T$4:$T$35,I94)*$Y94)</f>
        <v>4.5</v>
      </c>
      <c r="AF94" s="11">
        <f ca="1">IF($Y$1=1,($Y94-($Y94*COUNTIF($F94:J94,J94)/$P$1))*COUNTIF($T$4:$T$35,J94),COUNTIF($T$4:$T$35,J94)*$Y94)</f>
        <v>3</v>
      </c>
      <c r="AG94" s="11">
        <f ca="1">IF($Y$1=1,($Y94-($Y94*COUNTIF($F94:K94,K94)/$P$1))*COUNTIF($T$4:$T$35,K94),COUNTIF($T$4:$T$35,K94)*$Y94)</f>
        <v>1.5</v>
      </c>
      <c r="AH94" s="11">
        <f ca="1">IF($Y$1=1,($Y94-($Y94*COUNTIF($F94:L94,L94)/$P$1))*COUNTIF($T$4:$T$35,L94),COUNTIF($T$4:$T$35,L94)*$Y94)</f>
        <v>0</v>
      </c>
      <c r="AI94" s="11"/>
      <c r="AJ94" s="32">
        <f t="shared" ca="1" si="54"/>
        <v>9</v>
      </c>
      <c r="AK94" s="5"/>
      <c r="AL94" s="9" t="s">
        <v>211</v>
      </c>
      <c r="AM94"/>
      <c r="AN94"/>
      <c r="AO94"/>
      <c r="AP94"/>
      <c r="AQ94"/>
      <c r="AR94"/>
      <c r="AS94"/>
      <c r="AT94"/>
      <c r="AU94"/>
      <c r="AW94" s="9" t="str">
        <f t="shared" si="50"/>
        <v>Master!Z40</v>
      </c>
      <c r="AY94" s="9" t="s">
        <v>132</v>
      </c>
      <c r="AZ94" s="9" t="s">
        <v>137</v>
      </c>
      <c r="BB94" s="9" t="str">
        <f t="shared" si="51"/>
        <v>Master!AC36</v>
      </c>
      <c r="BC94" s="9" t="str">
        <f t="shared" si="52"/>
        <v>Master!AC44</v>
      </c>
      <c r="BD94" s="9" t="str">
        <f t="shared" si="53"/>
        <v>Master!Z40</v>
      </c>
    </row>
    <row r="95" spans="2:56" ht="14.4">
      <c r="B95" s="1">
        <v>5</v>
      </c>
      <c r="C95" s="32" t="s">
        <v>126</v>
      </c>
      <c r="D95" s="33" t="str">
        <f t="shared" ca="1" si="45"/>
        <v>6 LSU</v>
      </c>
      <c r="E95" s="10" t="e">
        <v>#REF!</v>
      </c>
      <c r="F95" s="10" t="s">
        <v>120</v>
      </c>
      <c r="G95" s="10" t="s">
        <v>120</v>
      </c>
      <c r="H95" s="10" t="s">
        <v>120</v>
      </c>
      <c r="I95" s="10" t="s">
        <v>65</v>
      </c>
      <c r="J95" s="10" t="s">
        <v>65</v>
      </c>
      <c r="K95" s="10" t="s">
        <v>120</v>
      </c>
      <c r="L95" s="10" t="s">
        <v>65</v>
      </c>
      <c r="M95" s="10"/>
      <c r="N95" s="36" t="str">
        <f t="shared" ca="1" si="45"/>
        <v>3 UL</v>
      </c>
      <c r="P95" s="37">
        <f t="shared" ca="1" si="46"/>
        <v>6</v>
      </c>
      <c r="Q95" s="36">
        <f t="shared" ca="1" si="46"/>
        <v>4.5</v>
      </c>
      <c r="R95" s="11" t="str">
        <f t="shared" ca="1" si="47"/>
        <v>3 UL</v>
      </c>
      <c r="S95" s="38" t="str">
        <f t="shared" ca="1" si="47"/>
        <v>6 LSU</v>
      </c>
      <c r="T95" s="42" t="str">
        <f t="shared" ca="1" si="47"/>
        <v>3 UL</v>
      </c>
      <c r="U95" s="11" t="str">
        <f t="shared" ca="1" si="48"/>
        <v>6 LSU</v>
      </c>
      <c r="V95" s="38">
        <f t="shared" ca="1" si="49"/>
        <v>11</v>
      </c>
      <c r="W95" s="36">
        <f t="shared" ca="1" si="49"/>
        <v>14</v>
      </c>
      <c r="X95" s="11">
        <v>1.5</v>
      </c>
      <c r="Y95" s="1">
        <v>10.5</v>
      </c>
      <c r="Z95" s="40"/>
      <c r="AA95" s="11">
        <f ca="1">IF($Y$1=1,($Y95-($Y95*COUNTIF(E95:$F95,E95)/$P$1))*COUNTIF($T$4:$T$35,E95),COUNTIF($T$4:$T$35,E95)*$Y95)</f>
        <v>0</v>
      </c>
      <c r="AB95" s="11">
        <f ca="1">IF($Y$1=1,($Y95-($Y95*COUNTIF($F95:F95,F95)/$P$1))*COUNTIF($T$4:$T$35,F95),COUNTIF($T$4:$T$35,F95)*$Y95)</f>
        <v>9</v>
      </c>
      <c r="AC95" s="11">
        <f ca="1">IF($Y$1=1,($Y95-($Y95*COUNTIF($F95:G95,G95)/$P$1))*COUNTIF($T$4:$T$35,G95),COUNTIF($T$4:$T$35,G95)*$Y95)</f>
        <v>7.5</v>
      </c>
      <c r="AD95" s="11">
        <f ca="1">IF($Y$1=1,($Y95-($Y95*COUNTIF($F95:H95,H95)/$P$1))*COUNTIF($T$4:$T$35,H95),COUNTIF($T$4:$T$35,H95)*$Y95)</f>
        <v>6</v>
      </c>
      <c r="AE95" s="11">
        <f ca="1">IF($Y$1=1,($Y95-($Y95*COUNTIF($F95:I95,I95)/$P$1))*COUNTIF($T$4:$T$35,I95),COUNTIF($T$4:$T$35,I95)*$Y95)</f>
        <v>9</v>
      </c>
      <c r="AF95" s="11">
        <f ca="1">IF($Y$1=1,($Y95-($Y95*COUNTIF($F95:J95,J95)/$P$1))*COUNTIF($T$4:$T$35,J95),COUNTIF($T$4:$T$35,J95)*$Y95)</f>
        <v>7.5</v>
      </c>
      <c r="AG95" s="11">
        <f ca="1">IF($Y$1=1,($Y95-($Y95*COUNTIF($F95:K95,K95)/$P$1))*COUNTIF($T$4:$T$35,K95),COUNTIF($T$4:$T$35,K95)*$Y95)</f>
        <v>4.5</v>
      </c>
      <c r="AH95" s="11">
        <f ca="1">IF($Y$1=1,($Y95-($Y95*COUNTIF($F95:L95,L95)/$P$1))*COUNTIF($T$4:$T$35,L95),COUNTIF($T$4:$T$35,L95)*$Y95)</f>
        <v>6</v>
      </c>
      <c r="AI95" s="11"/>
      <c r="AJ95" s="32">
        <f t="shared" ca="1" si="54"/>
        <v>10.5</v>
      </c>
      <c r="AK95" s="5"/>
      <c r="AL95" s="9" t="s">
        <v>213</v>
      </c>
      <c r="AM95"/>
      <c r="AN95"/>
      <c r="AO95"/>
      <c r="AP95"/>
      <c r="AQ95"/>
      <c r="AR95"/>
      <c r="AS95"/>
      <c r="AT95"/>
      <c r="AU95"/>
      <c r="AW95" s="9" t="str">
        <f t="shared" si="50"/>
        <v>Master!Z56</v>
      </c>
      <c r="AY95" s="9" t="s">
        <v>142</v>
      </c>
      <c r="AZ95" s="9" t="s">
        <v>147</v>
      </c>
      <c r="BB95" s="9" t="str">
        <f t="shared" si="51"/>
        <v>Master!AC52</v>
      </c>
      <c r="BC95" s="9" t="str">
        <f t="shared" si="52"/>
        <v>Master!AC60</v>
      </c>
      <c r="BD95" s="9" t="str">
        <f t="shared" si="53"/>
        <v>Master!Z56</v>
      </c>
    </row>
    <row r="96" spans="2:56" ht="14.4">
      <c r="B96" s="1">
        <v>5</v>
      </c>
      <c r="C96" s="32" t="s">
        <v>151</v>
      </c>
      <c r="D96" s="33" t="str">
        <f t="shared" ca="1" si="45"/>
        <v>1 OKLA</v>
      </c>
      <c r="E96" s="10" t="e">
        <v>#REF!</v>
      </c>
      <c r="F96" s="10" t="s">
        <v>30</v>
      </c>
      <c r="G96" s="10" t="s">
        <v>30</v>
      </c>
      <c r="H96" s="10" t="s">
        <v>30</v>
      </c>
      <c r="I96" s="10" t="s">
        <v>30</v>
      </c>
      <c r="J96" s="10" t="s">
        <v>30</v>
      </c>
      <c r="K96" s="10" t="s">
        <v>30</v>
      </c>
      <c r="L96" s="10" t="s">
        <v>30</v>
      </c>
      <c r="M96" s="10"/>
      <c r="N96" s="36" t="str">
        <f t="shared" ca="1" si="45"/>
        <v>1 OKLA</v>
      </c>
      <c r="P96" s="37">
        <f t="shared" ca="1" si="46"/>
        <v>0</v>
      </c>
      <c r="Q96" s="36">
        <f t="shared" ca="1" si="46"/>
        <v>10.5</v>
      </c>
      <c r="R96" s="11" t="str">
        <f t="shared" ca="1" si="47"/>
        <v>1 OKLA</v>
      </c>
      <c r="S96" s="38" t="str">
        <f t="shared" ca="1" si="47"/>
        <v>9 GT</v>
      </c>
      <c r="T96" s="42" t="str">
        <f t="shared" ca="1" si="47"/>
        <v>1 OKLA</v>
      </c>
      <c r="U96" s="11" t="str">
        <f t="shared" ca="1" si="48"/>
        <v>9 GT</v>
      </c>
      <c r="V96" s="38">
        <f t="shared" ca="1" si="49"/>
        <v>1</v>
      </c>
      <c r="W96" s="36">
        <f t="shared" ca="1" si="49"/>
        <v>9</v>
      </c>
      <c r="X96" s="11">
        <v>1.5</v>
      </c>
      <c r="Y96" s="1">
        <v>10.5</v>
      </c>
      <c r="Z96" s="40"/>
      <c r="AA96" s="11">
        <f ca="1">IF($Y$1=1,($Y96-($Y96*COUNTIF(E96:$F96,E96)/$P$1))*COUNTIF($T$4:$T$35,E96),COUNTIF($T$4:$T$35,E96)*$Y96)</f>
        <v>0</v>
      </c>
      <c r="AB96" s="11">
        <f ca="1">IF($Y$1=1,($Y96-($Y96*COUNTIF($F96:F96,F96)/$P$1))*COUNTIF($T$4:$T$35,F96),COUNTIF($T$4:$T$35,F96)*$Y96)</f>
        <v>9</v>
      </c>
      <c r="AC96" s="11">
        <f ca="1">IF($Y$1=1,($Y96-($Y96*COUNTIF($F96:G96,G96)/$P$1))*COUNTIF($T$4:$T$35,G96),COUNTIF($T$4:$T$35,G96)*$Y96)</f>
        <v>7.5</v>
      </c>
      <c r="AD96" s="11">
        <f ca="1">IF($Y$1=1,($Y96-($Y96*COUNTIF($F96:H96,H96)/$P$1))*COUNTIF($T$4:$T$35,H96),COUNTIF($T$4:$T$35,H96)*$Y96)</f>
        <v>6</v>
      </c>
      <c r="AE96" s="11">
        <f ca="1">IF($Y$1=1,($Y96-($Y96*COUNTIF($F96:I96,I96)/$P$1))*COUNTIF($T$4:$T$35,I96),COUNTIF($T$4:$T$35,I96)*$Y96)</f>
        <v>4.5</v>
      </c>
      <c r="AF96" s="11">
        <f ca="1">IF($Y$1=1,($Y96-($Y96*COUNTIF($F96:J96,J96)/$P$1))*COUNTIF($T$4:$T$35,J96),COUNTIF($T$4:$T$35,J96)*$Y96)</f>
        <v>3</v>
      </c>
      <c r="AG96" s="11">
        <f ca="1">IF($Y$1=1,($Y96-($Y96*COUNTIF($F96:K96,K96)/$P$1))*COUNTIF($T$4:$T$35,K96),COUNTIF($T$4:$T$35,K96)*$Y96)</f>
        <v>1.5</v>
      </c>
      <c r="AH96" s="11">
        <f ca="1">IF($Y$1=1,($Y96-($Y96*COUNTIF($F96:L96,L96)/$P$1))*COUNTIF($T$4:$T$35,L96),COUNTIF($T$4:$T$35,L96)*$Y96)</f>
        <v>0</v>
      </c>
      <c r="AI96" s="11"/>
      <c r="AJ96" s="32">
        <f t="shared" ca="1" si="54"/>
        <v>9</v>
      </c>
      <c r="AK96" s="5"/>
      <c r="AL96" s="9" t="s">
        <v>215</v>
      </c>
      <c r="AM96"/>
      <c r="AN96"/>
      <c r="AO96"/>
      <c r="AP96"/>
      <c r="AQ96"/>
      <c r="AR96"/>
      <c r="AS96"/>
      <c r="AT96"/>
      <c r="AU96"/>
      <c r="AW96" s="9" t="str">
        <f t="shared" si="50"/>
        <v>Master!Z74</v>
      </c>
      <c r="AY96" s="9" t="s">
        <v>152</v>
      </c>
      <c r="AZ96" s="9" t="s">
        <v>157</v>
      </c>
      <c r="BB96" s="9" t="str">
        <f t="shared" si="51"/>
        <v>Master!AC70</v>
      </c>
      <c r="BC96" s="9" t="str">
        <f t="shared" si="52"/>
        <v>Master!AC78</v>
      </c>
      <c r="BD96" s="9" t="str">
        <f t="shared" si="53"/>
        <v>Master!Z74</v>
      </c>
    </row>
    <row r="97" spans="2:56" ht="14.4">
      <c r="B97" s="1">
        <v>6</v>
      </c>
      <c r="C97" s="32" t="s">
        <v>156</v>
      </c>
      <c r="D97" s="33" t="str">
        <f t="shared" ca="1" si="45"/>
        <v>4 PITT</v>
      </c>
      <c r="E97" s="10" t="e">
        <v>#REF!</v>
      </c>
      <c r="F97" s="10" t="s">
        <v>85</v>
      </c>
      <c r="G97" s="10" t="s">
        <v>110</v>
      </c>
      <c r="H97" s="10" t="s">
        <v>85</v>
      </c>
      <c r="I97" s="10" t="s">
        <v>85</v>
      </c>
      <c r="J97" s="10" t="s">
        <v>110</v>
      </c>
      <c r="K97" s="10" t="s">
        <v>85</v>
      </c>
      <c r="L97" s="10" t="s">
        <v>85</v>
      </c>
      <c r="M97" s="10"/>
      <c r="N97" s="36" t="str">
        <f t="shared" ca="1" si="45"/>
        <v>4 PITT</v>
      </c>
      <c r="P97" s="37">
        <f t="shared" ca="1" si="46"/>
        <v>3</v>
      </c>
      <c r="Q97" s="36">
        <f t="shared" ca="1" si="46"/>
        <v>10.5</v>
      </c>
      <c r="R97" s="11" t="str">
        <f t="shared" ca="1" si="47"/>
        <v>4 PITT</v>
      </c>
      <c r="S97" s="38" t="str">
        <f t="shared" ca="1" si="47"/>
        <v>12 GONZ</v>
      </c>
      <c r="T97" s="42" t="str">
        <f t="shared" ca="1" si="47"/>
        <v>4 PITT</v>
      </c>
      <c r="U97" s="11" t="str">
        <f t="shared" ca="1" si="48"/>
        <v>12 GONZ</v>
      </c>
      <c r="V97" s="38">
        <f t="shared" ca="1" si="49"/>
        <v>12</v>
      </c>
      <c r="W97" s="36">
        <f t="shared" ca="1" si="49"/>
        <v>1</v>
      </c>
      <c r="X97" s="11">
        <v>1.5</v>
      </c>
      <c r="Y97" s="1">
        <v>10.5</v>
      </c>
      <c r="Z97" s="40"/>
      <c r="AA97" s="11">
        <f ca="1">IF($Y$1=1,($Y97-($Y97*COUNTIF(E97:$F97,E97)/$P$1))*COUNTIF($T$4:$T$35,E97),COUNTIF($T$4:$T$35,E97)*$Y97)</f>
        <v>0</v>
      </c>
      <c r="AB97" s="11">
        <f ca="1">IF($Y$1=1,($Y97-($Y97*COUNTIF($F97:F97,F97)/$P$1))*COUNTIF($T$4:$T$35,F97),COUNTIF($T$4:$T$35,F97)*$Y97)</f>
        <v>9</v>
      </c>
      <c r="AC97" s="11">
        <f ca="1">IF($Y$1=1,($Y97-($Y97*COUNTIF($F97:G97,G97)/$P$1))*COUNTIF($T$4:$T$35,G97),COUNTIF($T$4:$T$35,G97)*$Y97)</f>
        <v>0</v>
      </c>
      <c r="AD97" s="11">
        <f ca="1">IF($Y$1=1,($Y97-($Y97*COUNTIF($F97:H97,H97)/$P$1))*COUNTIF($T$4:$T$35,H97),COUNTIF($T$4:$T$35,H97)*$Y97)</f>
        <v>7.5</v>
      </c>
      <c r="AE97" s="11">
        <f ca="1">IF($Y$1=1,($Y97-($Y97*COUNTIF($F97:I97,I97)/$P$1))*COUNTIF($T$4:$T$35,I97),COUNTIF($T$4:$T$35,I97)*$Y97)</f>
        <v>6</v>
      </c>
      <c r="AF97" s="11">
        <f ca="1">IF($Y$1=1,($Y97-($Y97*COUNTIF($F97:J97,J97)/$P$1))*COUNTIF($T$4:$T$35,J97),COUNTIF($T$4:$T$35,J97)*$Y97)</f>
        <v>0</v>
      </c>
      <c r="AG97" s="11">
        <f ca="1">IF($Y$1=1,($Y97-($Y97*COUNTIF($F97:K97,K97)/$P$1))*COUNTIF($T$4:$T$35,K97),COUNTIF($T$4:$T$35,K97)*$Y97)</f>
        <v>4.5</v>
      </c>
      <c r="AH97" s="11">
        <f ca="1">IF($Y$1=1,($Y97-($Y97*COUNTIF($F97:L97,L97)/$P$1))*COUNTIF($T$4:$T$35,L97),COUNTIF($T$4:$T$35,L97)*$Y97)</f>
        <v>3</v>
      </c>
      <c r="AI97" s="11"/>
      <c r="AJ97" s="32">
        <f t="shared" ca="1" si="54"/>
        <v>9</v>
      </c>
      <c r="AK97" s="5"/>
      <c r="AL97" s="9" t="s">
        <v>217</v>
      </c>
      <c r="AM97"/>
      <c r="AN97"/>
      <c r="AO97"/>
      <c r="AP97"/>
      <c r="AQ97"/>
      <c r="AR97"/>
      <c r="AS97"/>
      <c r="AT97"/>
      <c r="AU97"/>
      <c r="AW97" s="9" t="str">
        <f t="shared" si="50"/>
        <v>Master!Z90</v>
      </c>
      <c r="AY97" s="9" t="s">
        <v>162</v>
      </c>
      <c r="AZ97" s="9" t="s">
        <v>167</v>
      </c>
      <c r="BB97" s="9" t="str">
        <f t="shared" si="51"/>
        <v>Master!AC86</v>
      </c>
      <c r="BC97" s="9" t="str">
        <f t="shared" si="52"/>
        <v>Master!AC94</v>
      </c>
      <c r="BD97" s="9" t="str">
        <f t="shared" si="53"/>
        <v>Master!Z90</v>
      </c>
    </row>
    <row r="98" spans="2:56" ht="14.4">
      <c r="B98" s="1">
        <v>6</v>
      </c>
      <c r="C98" s="32" t="s">
        <v>161</v>
      </c>
      <c r="D98" s="33" t="str">
        <f t="shared" ca="1" si="45"/>
        <v>7 RUT</v>
      </c>
      <c r="E98" s="10" t="e">
        <v>#REF!</v>
      </c>
      <c r="F98" s="10" t="s">
        <v>145</v>
      </c>
      <c r="G98" s="10" t="s">
        <v>41</v>
      </c>
      <c r="H98" s="10" t="s">
        <v>41</v>
      </c>
      <c r="I98" s="10" t="s">
        <v>41</v>
      </c>
      <c r="J98" s="10" t="s">
        <v>41</v>
      </c>
      <c r="K98" s="10" t="s">
        <v>41</v>
      </c>
      <c r="L98" s="10" t="s">
        <v>41</v>
      </c>
      <c r="M98" s="10"/>
      <c r="N98" s="36" t="str">
        <f t="shared" ca="1" si="45"/>
        <v>7 RUT</v>
      </c>
      <c r="P98" s="37">
        <f t="shared" ca="1" si="46"/>
        <v>1.5</v>
      </c>
      <c r="Q98" s="36">
        <f t="shared" ca="1" si="46"/>
        <v>9</v>
      </c>
      <c r="R98" s="11" t="str">
        <f t="shared" ca="1" si="47"/>
        <v>2 AUB</v>
      </c>
      <c r="S98" s="38" t="str">
        <f t="shared" ca="1" si="47"/>
        <v>7 RUT</v>
      </c>
      <c r="T98" s="42" t="str">
        <f t="shared" ca="1" si="47"/>
        <v>7 RUT</v>
      </c>
      <c r="U98" s="11" t="str">
        <f t="shared" ca="1" si="48"/>
        <v>2 AUB</v>
      </c>
      <c r="V98" s="38">
        <f t="shared" ca="1" si="49"/>
        <v>10</v>
      </c>
      <c r="W98" s="36">
        <f t="shared" ca="1" si="49"/>
        <v>15</v>
      </c>
      <c r="X98" s="11">
        <v>1.5</v>
      </c>
      <c r="Y98" s="1">
        <v>10.5</v>
      </c>
      <c r="Z98" s="40"/>
      <c r="AA98" s="11">
        <f ca="1">IF($Y$1=1,($Y98-($Y98*COUNTIF(E98:$F98,E98)/$P$1))*COUNTIF($T$4:$T$35,E98),COUNTIF($T$4:$T$35,E98)*$Y98)</f>
        <v>0</v>
      </c>
      <c r="AB98" s="11">
        <f ca="1">IF($Y$1=1,($Y98-($Y98*COUNTIF($F98:F98,F98)/$P$1))*COUNTIF($T$4:$T$35,F98),COUNTIF($T$4:$T$35,F98)*$Y98)</f>
        <v>9</v>
      </c>
      <c r="AC98" s="11">
        <f ca="1">IF($Y$1=1,($Y98-($Y98*COUNTIF($F98:G98,G98)/$P$1))*COUNTIF($T$4:$T$35,G98),COUNTIF($T$4:$T$35,G98)*$Y98)</f>
        <v>9</v>
      </c>
      <c r="AD98" s="11">
        <f ca="1">IF($Y$1=1,($Y98-($Y98*COUNTIF($F98:H98,H98)/$P$1))*COUNTIF($T$4:$T$35,H98),COUNTIF($T$4:$T$35,H98)*$Y98)</f>
        <v>7.5</v>
      </c>
      <c r="AE98" s="11">
        <f ca="1">IF($Y$1=1,($Y98-($Y98*COUNTIF($F98:I98,I98)/$P$1))*COUNTIF($T$4:$T$35,I98),COUNTIF($T$4:$T$35,I98)*$Y98)</f>
        <v>6</v>
      </c>
      <c r="AF98" s="11">
        <f ca="1">IF($Y$1=1,($Y98-($Y98*COUNTIF($F98:J98,J98)/$P$1))*COUNTIF($T$4:$T$35,J98),COUNTIF($T$4:$T$35,J98)*$Y98)</f>
        <v>4.5</v>
      </c>
      <c r="AG98" s="11">
        <f ca="1">IF($Y$1=1,($Y98-($Y98*COUNTIF($F98:K98,K98)/$P$1))*COUNTIF($T$4:$T$35,K98),COUNTIF($T$4:$T$35,K98)*$Y98)</f>
        <v>3</v>
      </c>
      <c r="AH98" s="11">
        <f ca="1">IF($Y$1=1,($Y98-($Y98*COUNTIF($F98:L98,L98)/$P$1))*COUNTIF($T$4:$T$35,L98),COUNTIF($T$4:$T$35,L98)*$Y98)</f>
        <v>1.5</v>
      </c>
      <c r="AI98" s="11"/>
      <c r="AJ98" s="32">
        <f t="shared" ca="1" si="54"/>
        <v>9</v>
      </c>
      <c r="AK98" s="5"/>
      <c r="AL98" s="9" t="s">
        <v>219</v>
      </c>
      <c r="AM98"/>
      <c r="AN98"/>
      <c r="AO98"/>
      <c r="AP98"/>
      <c r="AQ98"/>
      <c r="AR98"/>
      <c r="AS98"/>
      <c r="AT98"/>
      <c r="AU98"/>
      <c r="AW98" s="9" t="str">
        <f t="shared" si="50"/>
        <v>Master!Z106</v>
      </c>
      <c r="AY98" s="9" t="s">
        <v>172</v>
      </c>
      <c r="AZ98" s="9" t="s">
        <v>177</v>
      </c>
      <c r="BB98" s="9" t="str">
        <f t="shared" si="51"/>
        <v>Master!AC102</v>
      </c>
      <c r="BC98" s="9" t="str">
        <f t="shared" si="52"/>
        <v>Master!AC110</v>
      </c>
      <c r="BD98" s="9" t="str">
        <f t="shared" si="53"/>
        <v>Master!Z106</v>
      </c>
    </row>
    <row r="99" spans="2:56" ht="15" thickBot="1">
      <c r="B99" s="1">
        <v>6</v>
      </c>
      <c r="C99" s="32" t="s">
        <v>166</v>
      </c>
      <c r="D99" s="33" t="str">
        <f t="shared" ca="1" si="45"/>
        <v>6 PUR</v>
      </c>
      <c r="E99" s="10" t="e">
        <v>#REF!</v>
      </c>
      <c r="F99" s="10" t="s">
        <v>125</v>
      </c>
      <c r="G99" s="10" t="s">
        <v>70</v>
      </c>
      <c r="H99" s="10" t="s">
        <v>125</v>
      </c>
      <c r="I99" s="10" t="s">
        <v>70</v>
      </c>
      <c r="J99" s="10" t="s">
        <v>70</v>
      </c>
      <c r="K99" s="10" t="s">
        <v>70</v>
      </c>
      <c r="L99" s="10" t="s">
        <v>70</v>
      </c>
      <c r="M99" s="10"/>
      <c r="N99" s="36" t="str">
        <f t="shared" ca="1" si="45"/>
        <v>6 PUR</v>
      </c>
      <c r="P99" s="37">
        <f t="shared" ca="1" si="46"/>
        <v>3</v>
      </c>
      <c r="Q99" s="36">
        <f t="shared" ca="1" si="46"/>
        <v>7.5</v>
      </c>
      <c r="R99" s="11" t="str">
        <f t="shared" ca="1" si="47"/>
        <v>3 UNC</v>
      </c>
      <c r="S99" s="38" t="str">
        <f t="shared" ca="1" si="47"/>
        <v>6 PUR</v>
      </c>
      <c r="T99" s="42" t="str">
        <f t="shared" ca="1" si="47"/>
        <v>6 PUR</v>
      </c>
      <c r="U99" s="11" t="str">
        <f t="shared" ca="1" si="48"/>
        <v>3 UNC</v>
      </c>
      <c r="V99" s="38">
        <f t="shared" ca="1" si="49"/>
        <v>11</v>
      </c>
      <c r="W99" s="36">
        <f t="shared" ca="1" si="49"/>
        <v>14</v>
      </c>
      <c r="X99" s="11">
        <v>1.5</v>
      </c>
      <c r="Y99" s="1">
        <v>10.5</v>
      </c>
      <c r="Z99" s="40"/>
      <c r="AA99" s="11">
        <f ca="1">IF($Y$1=1,($Y99-($Y99*COUNTIF(E99:$F99,E99)/$P$1))*COUNTIF($T$4:$T$35,E99),COUNTIF($T$4:$T$35,E99)*$Y99)</f>
        <v>0</v>
      </c>
      <c r="AB99" s="11">
        <f ca="1">IF($Y$1=1,($Y99-($Y99*COUNTIF($F99:F99,F99)/$P$1))*COUNTIF($T$4:$T$35,F99),COUNTIF($T$4:$T$35,F99)*$Y99)</f>
        <v>9</v>
      </c>
      <c r="AC99" s="11">
        <f ca="1">IF($Y$1=1,($Y99-($Y99*COUNTIF($F99:G99,G99)/$P$1))*COUNTIF($T$4:$T$35,G99),COUNTIF($T$4:$T$35,G99)*$Y99)</f>
        <v>9</v>
      </c>
      <c r="AD99" s="11">
        <f ca="1">IF($Y$1=1,($Y99-($Y99*COUNTIF($F99:H99,H99)/$P$1))*COUNTIF($T$4:$T$35,H99),COUNTIF($T$4:$T$35,H99)*$Y99)</f>
        <v>7.5</v>
      </c>
      <c r="AE99" s="11">
        <f ca="1">IF($Y$1=1,($Y99-($Y99*COUNTIF($F99:I99,I99)/$P$1))*COUNTIF($T$4:$T$35,I99),COUNTIF($T$4:$T$35,I99)*$Y99)</f>
        <v>7.5</v>
      </c>
      <c r="AF99" s="11">
        <f ca="1">IF($Y$1=1,($Y99-($Y99*COUNTIF($F99:J99,J99)/$P$1))*COUNTIF($T$4:$T$35,J99),COUNTIF($T$4:$T$35,J99)*$Y99)</f>
        <v>6</v>
      </c>
      <c r="AG99" s="11">
        <f ca="1">IF($Y$1=1,($Y99-($Y99*COUNTIF($F99:K99,K99)/$P$1))*COUNTIF($T$4:$T$35,K99),COUNTIF($T$4:$T$35,K99)*$Y99)</f>
        <v>4.5</v>
      </c>
      <c r="AH99" s="11">
        <f ca="1">IF($Y$1=1,($Y99-($Y99*COUNTIF($F99:L99,L99)/$P$1))*COUNTIF($T$4:$T$35,L99),COUNTIF($T$4:$T$35,L99)*$Y99)</f>
        <v>3</v>
      </c>
      <c r="AI99" s="11"/>
      <c r="AJ99" s="32">
        <f t="shared" ca="1" si="54"/>
        <v>9</v>
      </c>
      <c r="AK99" s="5"/>
      <c r="AL99" s="9" t="s">
        <v>221</v>
      </c>
      <c r="AM99"/>
      <c r="AN99"/>
      <c r="AO99"/>
      <c r="AP99"/>
      <c r="AQ99"/>
      <c r="AR99"/>
      <c r="AS99"/>
      <c r="AT99"/>
      <c r="AU99"/>
      <c r="AW99" s="9" t="str">
        <f t="shared" si="50"/>
        <v>Master!Z122</v>
      </c>
      <c r="AY99" s="9" t="s">
        <v>182</v>
      </c>
      <c r="AZ99" s="9" t="s">
        <v>187</v>
      </c>
      <c r="BB99" s="9" t="str">
        <f t="shared" si="51"/>
        <v>Master!AC118</v>
      </c>
      <c r="BC99" s="9" t="str">
        <f t="shared" si="52"/>
        <v>Master!AC126</v>
      </c>
      <c r="BD99" s="9" t="str">
        <f t="shared" si="53"/>
        <v>Master!Z122</v>
      </c>
    </row>
    <row r="100" spans="2:56" ht="14.4">
      <c r="B100" s="1">
        <v>6</v>
      </c>
      <c r="C100" s="7" t="s">
        <v>31</v>
      </c>
      <c r="D100" s="33" t="str">
        <f t="shared" ref="D100:N114" ca="1" si="55">D52</f>
        <v>1 CONN</v>
      </c>
      <c r="E100" s="10" t="e">
        <v>#REF!</v>
      </c>
      <c r="F100" s="10" t="s">
        <v>7</v>
      </c>
      <c r="G100" s="10" t="s">
        <v>7</v>
      </c>
      <c r="H100" s="10" t="s">
        <v>7</v>
      </c>
      <c r="I100" s="10" t="s">
        <v>7</v>
      </c>
      <c r="J100" s="10" t="s">
        <v>7</v>
      </c>
      <c r="K100" s="10" t="s">
        <v>7</v>
      </c>
      <c r="L100" s="10" t="s">
        <v>7</v>
      </c>
      <c r="M100" s="10"/>
      <c r="N100" s="36" t="str">
        <f t="shared" ca="1" si="55"/>
        <v>1 CONN</v>
      </c>
      <c r="P100" s="37">
        <f t="shared" ref="P100:Q114" ca="1" si="56">P52</f>
        <v>0</v>
      </c>
      <c r="Q100" s="36">
        <f t="shared" ca="1" si="56"/>
        <v>14</v>
      </c>
      <c r="R100" s="11" t="str">
        <f t="shared" ca="1" si="47"/>
        <v>1 CONN</v>
      </c>
      <c r="S100" s="38" t="str">
        <f t="shared" ca="1" si="47"/>
        <v>4 CAL</v>
      </c>
      <c r="T100" s="43" t="str">
        <f t="shared" ca="1" si="47"/>
        <v>1 CONN</v>
      </c>
      <c r="U100" s="11" t="str">
        <f t="shared" ca="1" si="48"/>
        <v>4 CAL</v>
      </c>
      <c r="V100" s="38">
        <f t="shared" ca="1" si="49"/>
        <v>1</v>
      </c>
      <c r="W100" s="36">
        <f t="shared" ca="1" si="49"/>
        <v>12</v>
      </c>
      <c r="X100" s="11">
        <v>2</v>
      </c>
      <c r="Y100" s="1">
        <v>14</v>
      </c>
      <c r="Z100" s="40"/>
      <c r="AA100" s="11">
        <f ca="1">IF($Y$1=1,($Y100-($Y100*COUNTIF(E100:$F100,E100)/$P$1))*COUNTIF($T$4:$T$35,E100),COUNTIF($T$4:$T$35,E100)*$Y100)</f>
        <v>0</v>
      </c>
      <c r="AB100" s="11">
        <f ca="1">IF($Y$1=1,($Y100-($Y100*COUNTIF($F100:F100,F100)/$P$1))*COUNTIF($T$4:$T$35,F100),COUNTIF($T$4:$T$35,F100)*$Y100)</f>
        <v>12</v>
      </c>
      <c r="AC100" s="11">
        <f ca="1">IF($Y$1=1,($Y100-($Y100*COUNTIF($F100:G100,G100)/$P$1))*COUNTIF($T$4:$T$35,G100),COUNTIF($T$4:$T$35,G100)*$Y100)</f>
        <v>10</v>
      </c>
      <c r="AD100" s="11">
        <f ca="1">IF($Y$1=1,($Y100-($Y100*COUNTIF($F100:H100,H100)/$P$1))*COUNTIF($T$4:$T$35,H100),COUNTIF($T$4:$T$35,H100)*$Y100)</f>
        <v>8</v>
      </c>
      <c r="AE100" s="11">
        <f ca="1">IF($Y$1=1,($Y100-($Y100*COUNTIF($F100:I100,I100)/$P$1))*COUNTIF($T$4:$T$35,I100),COUNTIF($T$4:$T$35,I100)*$Y100)</f>
        <v>6</v>
      </c>
      <c r="AF100" s="11">
        <f ca="1">IF($Y$1=1,($Y100-($Y100*COUNTIF($F100:J100,J100)/$P$1))*COUNTIF($T$4:$T$35,J100),COUNTIF($T$4:$T$35,J100)*$Y100)</f>
        <v>4</v>
      </c>
      <c r="AG100" s="11">
        <f ca="1">IF($Y$1=1,($Y100-($Y100*COUNTIF($F100:K100,K100)/$P$1))*COUNTIF($T$4:$T$35,K100),COUNTIF($T$4:$T$35,K100)*$Y100)</f>
        <v>2</v>
      </c>
      <c r="AH100" s="11">
        <f ca="1">IF($Y$1=1,($Y100-($Y100*COUNTIF($F100:L100,L100)/$P$1))*COUNTIF($T$4:$T$35,L100),COUNTIF($T$4:$T$35,L100)*$Y100)</f>
        <v>0</v>
      </c>
      <c r="AI100" s="11"/>
      <c r="AJ100" s="32">
        <f t="shared" ca="1" si="54"/>
        <v>12</v>
      </c>
      <c r="AK100" s="5"/>
      <c r="AL100" s="9" t="s">
        <v>223</v>
      </c>
      <c r="AM100"/>
      <c r="AN100"/>
      <c r="AO100"/>
      <c r="AP100"/>
      <c r="AQ100"/>
      <c r="AR100"/>
      <c r="AS100"/>
      <c r="AT100"/>
      <c r="AU100"/>
      <c r="AW100" s="9" t="str">
        <f t="shared" si="50"/>
        <v>Master!K16</v>
      </c>
      <c r="AY100" s="9" t="s">
        <v>191</v>
      </c>
      <c r="AZ100" s="9" t="s">
        <v>193</v>
      </c>
      <c r="BB100" s="9" t="str">
        <f t="shared" si="51"/>
        <v>Master!H8</v>
      </c>
      <c r="BC100" s="9" t="str">
        <f t="shared" si="52"/>
        <v>Master!H24</v>
      </c>
      <c r="BD100" s="9" t="str">
        <f t="shared" si="53"/>
        <v>Master!K16</v>
      </c>
    </row>
    <row r="101" spans="2:56" ht="14.4">
      <c r="B101" s="1">
        <v>7</v>
      </c>
      <c r="C101" s="32" t="s">
        <v>37</v>
      </c>
      <c r="D101" s="33" t="str">
        <f t="shared" ca="1" si="55"/>
        <v>2 A&amp;M</v>
      </c>
      <c r="E101" s="10" t="e">
        <v>#REF!</v>
      </c>
      <c r="F101" s="10" t="s">
        <v>36</v>
      </c>
      <c r="G101" s="10" t="s">
        <v>36</v>
      </c>
      <c r="H101" s="10" t="s">
        <v>55</v>
      </c>
      <c r="I101" s="10" t="s">
        <v>36</v>
      </c>
      <c r="J101" s="10" t="s">
        <v>55</v>
      </c>
      <c r="K101" s="10" t="s">
        <v>36</v>
      </c>
      <c r="L101" s="10" t="s">
        <v>36</v>
      </c>
      <c r="M101" s="10"/>
      <c r="N101" s="36" t="str">
        <f t="shared" ca="1" si="55"/>
        <v>2 A&amp;M</v>
      </c>
      <c r="P101" s="37">
        <f t="shared" ca="1" si="56"/>
        <v>4</v>
      </c>
      <c r="Q101" s="36">
        <f t="shared" ca="1" si="56"/>
        <v>14</v>
      </c>
      <c r="R101" s="11" t="str">
        <f t="shared" ca="1" si="47"/>
        <v>2 A&amp;M</v>
      </c>
      <c r="S101" s="38" t="str">
        <f t="shared" ca="1" si="47"/>
        <v>6 ASU</v>
      </c>
      <c r="T101" s="43" t="str">
        <f t="shared" ca="1" si="47"/>
        <v>2 A&amp;M</v>
      </c>
      <c r="U101" s="11" t="str">
        <f t="shared" ca="1" si="48"/>
        <v>6 ASU</v>
      </c>
      <c r="V101" s="38">
        <f t="shared" ca="1" si="49"/>
        <v>10</v>
      </c>
      <c r="W101" s="36">
        <f t="shared" ca="1" si="49"/>
        <v>14</v>
      </c>
      <c r="X101" s="11">
        <v>2</v>
      </c>
      <c r="Y101" s="1">
        <v>14</v>
      </c>
      <c r="Z101" s="40"/>
      <c r="AA101" s="11">
        <f ca="1">IF($Y$1=1,($Y101-($Y101*COUNTIF(E101:$F101,E101)/$P$1))*COUNTIF($T$4:$T$35,E101),COUNTIF($T$4:$T$35,E101)*$Y101)</f>
        <v>0</v>
      </c>
      <c r="AB101" s="11">
        <f ca="1">IF($Y$1=1,($Y101-($Y101*COUNTIF($F101:F101,F101)/$P$1))*COUNTIF($T$4:$T$35,F101),COUNTIF($T$4:$T$35,F101)*$Y101)</f>
        <v>12</v>
      </c>
      <c r="AC101" s="11">
        <f ca="1">IF($Y$1=1,($Y101-($Y101*COUNTIF($F101:G101,G101)/$P$1))*COUNTIF($T$4:$T$35,G101),COUNTIF($T$4:$T$35,G101)*$Y101)</f>
        <v>10</v>
      </c>
      <c r="AD101" s="11">
        <f ca="1">IF($Y$1=1,($Y101-($Y101*COUNTIF($F101:H101,H101)/$P$1))*COUNTIF($T$4:$T$35,H101),COUNTIF($T$4:$T$35,H101)*$Y101)</f>
        <v>12</v>
      </c>
      <c r="AE101" s="11">
        <f ca="1">IF($Y$1=1,($Y101-($Y101*COUNTIF($F101:I101,I101)/$P$1))*COUNTIF($T$4:$T$35,I101),COUNTIF($T$4:$T$35,I101)*$Y101)</f>
        <v>8</v>
      </c>
      <c r="AF101" s="11">
        <f ca="1">IF($Y$1=1,($Y101-($Y101*COUNTIF($F101:J101,J101)/$P$1))*COUNTIF($T$4:$T$35,J101),COUNTIF($T$4:$T$35,J101)*$Y101)</f>
        <v>10</v>
      </c>
      <c r="AG101" s="11">
        <f ca="1">IF($Y$1=1,($Y101-($Y101*COUNTIF($F101:K101,K101)/$P$1))*COUNTIF($T$4:$T$35,K101),COUNTIF($T$4:$T$35,K101)*$Y101)</f>
        <v>6</v>
      </c>
      <c r="AH101" s="11">
        <f ca="1">IF($Y$1=1,($Y101-($Y101*COUNTIF($F101:L101,L101)/$P$1))*COUNTIF($T$4:$T$35,L101),COUNTIF($T$4:$T$35,L101)*$Y101)</f>
        <v>4</v>
      </c>
      <c r="AI101" s="11"/>
      <c r="AJ101" s="32">
        <f t="shared" ca="1" si="54"/>
        <v>12</v>
      </c>
      <c r="AK101" s="5"/>
      <c r="AL101" s="9" t="s">
        <v>225</v>
      </c>
      <c r="AM101"/>
      <c r="AN101"/>
      <c r="AO101"/>
      <c r="AP101"/>
      <c r="AQ101"/>
      <c r="AR101"/>
      <c r="AS101"/>
      <c r="AT101"/>
      <c r="AU101"/>
      <c r="AW101" s="9" t="str">
        <f t="shared" si="50"/>
        <v>Master!K48</v>
      </c>
      <c r="AY101" s="9" t="s">
        <v>195</v>
      </c>
      <c r="AZ101" s="9" t="s">
        <v>197</v>
      </c>
      <c r="BB101" s="9" t="str">
        <f t="shared" si="51"/>
        <v>Master!H40</v>
      </c>
      <c r="BC101" s="9" t="str">
        <f t="shared" si="52"/>
        <v>Master!H56</v>
      </c>
      <c r="BD101" s="9" t="str">
        <f t="shared" si="53"/>
        <v>Master!K48</v>
      </c>
    </row>
    <row r="102" spans="2:56" ht="14.4">
      <c r="B102" s="1">
        <v>7</v>
      </c>
      <c r="C102" s="32" t="s">
        <v>71</v>
      </c>
      <c r="D102" s="33" t="str">
        <f t="shared" ca="1" si="55"/>
        <v>1 DUKE</v>
      </c>
      <c r="E102" s="10" t="e">
        <v>#REF!</v>
      </c>
      <c r="F102" s="10" t="s">
        <v>11</v>
      </c>
      <c r="G102" s="10" t="s">
        <v>11</v>
      </c>
      <c r="H102" s="10" t="s">
        <v>100</v>
      </c>
      <c r="I102" s="10" t="s">
        <v>11</v>
      </c>
      <c r="J102" s="10" t="s">
        <v>11</v>
      </c>
      <c r="K102" s="10" t="s">
        <v>11</v>
      </c>
      <c r="L102" s="10" t="s">
        <v>11</v>
      </c>
      <c r="M102" s="10"/>
      <c r="N102" s="36" t="str">
        <f t="shared" ca="1" si="55"/>
        <v>4 ISU</v>
      </c>
      <c r="P102" s="37">
        <f t="shared" ca="1" si="56"/>
        <v>14</v>
      </c>
      <c r="Q102" s="36">
        <f t="shared" ca="1" si="56"/>
        <v>14</v>
      </c>
      <c r="R102" s="11" t="str">
        <f t="shared" ca="1" si="47"/>
        <v>9 MSU</v>
      </c>
      <c r="S102" s="38" t="str">
        <f t="shared" ca="1" si="47"/>
        <v>4 ISU</v>
      </c>
      <c r="T102" s="43" t="str">
        <f t="shared" ca="1" si="47"/>
        <v>4 ISU</v>
      </c>
      <c r="U102" s="11" t="str">
        <f t="shared" ca="1" si="48"/>
        <v>9 MSU</v>
      </c>
      <c r="V102" s="38">
        <f t="shared" ca="1" si="49"/>
        <v>9</v>
      </c>
      <c r="W102" s="36">
        <f t="shared" ca="1" si="49"/>
        <v>12</v>
      </c>
      <c r="X102" s="11">
        <v>2</v>
      </c>
      <c r="Y102" s="1">
        <v>14</v>
      </c>
      <c r="Z102" s="40"/>
      <c r="AA102" s="11">
        <f ca="1">IF($Y$1=1,($Y102-($Y102*COUNTIF(E102:$F102,E102)/$P$1))*COUNTIF($T$4:$T$35,E102),COUNTIF($T$4:$T$35,E102)*$Y102)</f>
        <v>0</v>
      </c>
      <c r="AB102" s="11">
        <f ca="1">IF($Y$1=1,($Y102-($Y102*COUNTIF($F102:F102,F102)/$P$1))*COUNTIF($T$4:$T$35,F102),COUNTIF($T$4:$T$35,F102)*$Y102)</f>
        <v>12</v>
      </c>
      <c r="AC102" s="11">
        <f ca="1">IF($Y$1=1,($Y102-($Y102*COUNTIF($F102:G102,G102)/$P$1))*COUNTIF($T$4:$T$35,G102),COUNTIF($T$4:$T$35,G102)*$Y102)</f>
        <v>10</v>
      </c>
      <c r="AD102" s="11">
        <f ca="1">IF($Y$1=1,($Y102-($Y102*COUNTIF($F102:H102,H102)/$P$1))*COUNTIF($T$4:$T$35,H102),COUNTIF($T$4:$T$35,H102)*$Y102)</f>
        <v>0</v>
      </c>
      <c r="AE102" s="11">
        <f ca="1">IF($Y$1=1,($Y102-($Y102*COUNTIF($F102:I102,I102)/$P$1))*COUNTIF($T$4:$T$35,I102),COUNTIF($T$4:$T$35,I102)*$Y102)</f>
        <v>8</v>
      </c>
      <c r="AF102" s="11">
        <f ca="1">IF($Y$1=1,($Y102-($Y102*COUNTIF($F102:J102,J102)/$P$1))*COUNTIF($T$4:$T$35,J102),COUNTIF($T$4:$T$35,J102)*$Y102)</f>
        <v>6</v>
      </c>
      <c r="AG102" s="11">
        <f ca="1">IF($Y$1=1,($Y102-($Y102*COUNTIF($F102:K102,K102)/$P$1))*COUNTIF($T$4:$T$35,K102),COUNTIF($T$4:$T$35,K102)*$Y102)</f>
        <v>4</v>
      </c>
      <c r="AH102" s="11">
        <f ca="1">IF($Y$1=1,($Y102-($Y102*COUNTIF($F102:L102,L102)/$P$1))*COUNTIF($T$4:$T$35,L102),COUNTIF($T$4:$T$35,L102)*$Y102)</f>
        <v>2</v>
      </c>
      <c r="AI102" s="11"/>
      <c r="AJ102" s="32">
        <f t="shared" ca="1" si="54"/>
        <v>14</v>
      </c>
      <c r="AK102" s="5"/>
      <c r="AL102" s="9" t="s">
        <v>227</v>
      </c>
      <c r="AM102"/>
      <c r="AN102"/>
      <c r="AO102"/>
      <c r="AP102"/>
      <c r="AQ102"/>
      <c r="AR102"/>
      <c r="AS102"/>
      <c r="AT102"/>
      <c r="AU102"/>
      <c r="AW102" s="9" t="str">
        <f t="shared" si="50"/>
        <v>Master!K82</v>
      </c>
      <c r="AY102" s="9" t="s">
        <v>199</v>
      </c>
      <c r="AZ102" s="9" t="s">
        <v>201</v>
      </c>
      <c r="BB102" s="9" t="str">
        <f t="shared" si="51"/>
        <v>Master!H74</v>
      </c>
      <c r="BC102" s="9" t="str">
        <f t="shared" si="52"/>
        <v>Master!H90</v>
      </c>
      <c r="BD102" s="9" t="str">
        <f t="shared" si="53"/>
        <v>Master!K82</v>
      </c>
    </row>
    <row r="103" spans="2:56" ht="14.4">
      <c r="B103" s="1">
        <v>7</v>
      </c>
      <c r="C103" s="32" t="s">
        <v>76</v>
      </c>
      <c r="D103" s="33" t="str">
        <f t="shared" ca="1" si="55"/>
        <v>2 STAN</v>
      </c>
      <c r="E103" s="10" t="e">
        <v>#REF!</v>
      </c>
      <c r="F103" s="10" t="s">
        <v>50</v>
      </c>
      <c r="G103" s="10" t="s">
        <v>50</v>
      </c>
      <c r="H103" s="10" t="s">
        <v>50</v>
      </c>
      <c r="I103" s="10" t="s">
        <v>50</v>
      </c>
      <c r="J103" s="10" t="s">
        <v>50</v>
      </c>
      <c r="K103" s="10" t="s">
        <v>50</v>
      </c>
      <c r="L103" s="10" t="s">
        <v>50</v>
      </c>
      <c r="M103" s="10"/>
      <c r="N103" s="36" t="str">
        <f t="shared" ca="1" si="55"/>
        <v>2 STAN</v>
      </c>
      <c r="P103" s="37">
        <f t="shared" ca="1" si="56"/>
        <v>0</v>
      </c>
      <c r="Q103" s="36">
        <f t="shared" ca="1" si="56"/>
        <v>14</v>
      </c>
      <c r="R103" s="11" t="str">
        <f t="shared" ca="1" si="47"/>
        <v>2 STAN</v>
      </c>
      <c r="S103" s="38" t="str">
        <f t="shared" ca="1" si="47"/>
        <v>3 OSU</v>
      </c>
      <c r="T103" s="43" t="str">
        <f t="shared" ca="1" si="47"/>
        <v>2 STAN</v>
      </c>
      <c r="U103" s="11" t="str">
        <f t="shared" ca="1" si="48"/>
        <v>3 OSU</v>
      </c>
      <c r="V103" s="38">
        <f t="shared" ca="1" si="49"/>
        <v>10</v>
      </c>
      <c r="W103" s="36">
        <f t="shared" ca="1" si="49"/>
        <v>11</v>
      </c>
      <c r="X103" s="11">
        <v>2</v>
      </c>
      <c r="Y103" s="1">
        <v>14</v>
      </c>
      <c r="Z103" s="40"/>
      <c r="AA103" s="11">
        <f ca="1">IF($Y$1=1,($Y103-($Y103*COUNTIF(E103:$F103,E103)/$P$1))*COUNTIF($T$4:$T$35,E103),COUNTIF($T$4:$T$35,E103)*$Y103)</f>
        <v>0</v>
      </c>
      <c r="AB103" s="11">
        <f ca="1">IF($Y$1=1,($Y103-($Y103*COUNTIF($F103:F103,F103)/$P$1))*COUNTIF($T$4:$T$35,F103),COUNTIF($T$4:$T$35,F103)*$Y103)</f>
        <v>12</v>
      </c>
      <c r="AC103" s="11">
        <f ca="1">IF($Y$1=1,($Y103-($Y103*COUNTIF($F103:G103,G103)/$P$1))*COUNTIF($T$4:$T$35,G103),COUNTIF($T$4:$T$35,G103)*$Y103)</f>
        <v>10</v>
      </c>
      <c r="AD103" s="11">
        <f ca="1">IF($Y$1=1,($Y103-($Y103*COUNTIF($F103:H103,H103)/$P$1))*COUNTIF($T$4:$T$35,H103),COUNTIF($T$4:$T$35,H103)*$Y103)</f>
        <v>8</v>
      </c>
      <c r="AE103" s="11">
        <f ca="1">IF($Y$1=1,($Y103-($Y103*COUNTIF($F103:I103,I103)/$P$1))*COUNTIF($T$4:$T$35,I103),COUNTIF($T$4:$T$35,I103)*$Y103)</f>
        <v>6</v>
      </c>
      <c r="AF103" s="11">
        <f ca="1">IF($Y$1=1,($Y103-($Y103*COUNTIF($F103:J103,J103)/$P$1))*COUNTIF($T$4:$T$35,J103),COUNTIF($T$4:$T$35,J103)*$Y103)</f>
        <v>4</v>
      </c>
      <c r="AG103" s="11">
        <f ca="1">IF($Y$1=1,($Y103-($Y103*COUNTIF($F103:K103,K103)/$P$1))*COUNTIF($T$4:$T$35,K103),COUNTIF($T$4:$T$35,K103)*$Y103)</f>
        <v>2</v>
      </c>
      <c r="AH103" s="11">
        <f ca="1">IF($Y$1=1,($Y103-($Y103*COUNTIF($F103:L103,L103)/$P$1))*COUNTIF($T$4:$T$35,L103),COUNTIF($T$4:$T$35,L103)*$Y103)</f>
        <v>0</v>
      </c>
      <c r="AI103" s="11"/>
      <c r="AJ103" s="32">
        <f t="shared" ca="1" si="54"/>
        <v>12</v>
      </c>
      <c r="AK103" s="5"/>
      <c r="AL103" s="9" t="s">
        <v>229</v>
      </c>
      <c r="AM103"/>
      <c r="AN103"/>
      <c r="AO103"/>
      <c r="AP103"/>
      <c r="AQ103"/>
      <c r="AR103"/>
      <c r="AS103"/>
      <c r="AT103"/>
      <c r="AU103"/>
      <c r="AW103" s="9" t="str">
        <f t="shared" si="50"/>
        <v>Master!K114</v>
      </c>
      <c r="AY103" s="9" t="s">
        <v>203</v>
      </c>
      <c r="AZ103" s="9" t="s">
        <v>205</v>
      </c>
      <c r="BB103" s="9" t="str">
        <f t="shared" si="51"/>
        <v>Master!H106</v>
      </c>
      <c r="BC103" s="9" t="str">
        <f t="shared" si="52"/>
        <v>Master!H122</v>
      </c>
      <c r="BD103" s="9" t="str">
        <f t="shared" si="53"/>
        <v>Master!K114</v>
      </c>
    </row>
    <row r="104" spans="2:56" ht="14.4">
      <c r="B104" s="1">
        <v>7</v>
      </c>
      <c r="C104" s="32" t="s">
        <v>111</v>
      </c>
      <c r="D104" s="33" t="str">
        <f t="shared" ca="1" si="55"/>
        <v>1 MD</v>
      </c>
      <c r="E104" s="10" t="e">
        <v>#REF!</v>
      </c>
      <c r="F104" s="10" t="s">
        <v>14</v>
      </c>
      <c r="G104" s="10" t="s">
        <v>14</v>
      </c>
      <c r="H104" s="10" t="s">
        <v>14</v>
      </c>
      <c r="I104" s="10" t="s">
        <v>14</v>
      </c>
      <c r="J104" s="10" t="s">
        <v>14</v>
      </c>
      <c r="K104" s="10" t="s">
        <v>14</v>
      </c>
      <c r="L104" s="10" t="s">
        <v>14</v>
      </c>
      <c r="M104" s="10"/>
      <c r="N104" s="36" t="str">
        <f t="shared" ca="1" si="55"/>
        <v>1 MD</v>
      </c>
      <c r="P104" s="37">
        <f t="shared" ca="1" si="56"/>
        <v>0</v>
      </c>
      <c r="Q104" s="36">
        <f t="shared" ca="1" si="56"/>
        <v>14</v>
      </c>
      <c r="R104" s="11" t="str">
        <f t="shared" ca="1" si="47"/>
        <v>1 MD</v>
      </c>
      <c r="S104" s="38" t="str">
        <f t="shared" ca="1" si="47"/>
        <v>4 VAN</v>
      </c>
      <c r="T104" s="43" t="str">
        <f t="shared" ca="1" si="47"/>
        <v>1 MD</v>
      </c>
      <c r="U104" s="11" t="str">
        <f t="shared" ca="1" si="48"/>
        <v>4 VAN</v>
      </c>
      <c r="V104" s="38">
        <f t="shared" ca="1" si="49"/>
        <v>1</v>
      </c>
      <c r="W104" s="36">
        <f t="shared" ca="1" si="49"/>
        <v>12</v>
      </c>
      <c r="X104" s="11">
        <v>2</v>
      </c>
      <c r="Y104" s="1">
        <v>14</v>
      </c>
      <c r="Z104" s="40"/>
      <c r="AA104" s="11">
        <f ca="1">IF($Y$1=1,($Y104-($Y104*COUNTIF(E104:$F104,E104)/$P$1))*COUNTIF($T$4:$T$35,E104),COUNTIF($T$4:$T$35,E104)*$Y104)</f>
        <v>0</v>
      </c>
      <c r="AB104" s="11">
        <f ca="1">IF($Y$1=1,($Y104-($Y104*COUNTIF($F104:F104,F104)/$P$1))*COUNTIF($T$4:$T$35,F104),COUNTIF($T$4:$T$35,F104)*$Y104)</f>
        <v>12</v>
      </c>
      <c r="AC104" s="11">
        <f ca="1">IF($Y$1=1,($Y104-($Y104*COUNTIF($F104:G104,G104)/$P$1))*COUNTIF($T$4:$T$35,G104),COUNTIF($T$4:$T$35,G104)*$Y104)</f>
        <v>10</v>
      </c>
      <c r="AD104" s="11">
        <f ca="1">IF($Y$1=1,($Y104-($Y104*COUNTIF($F104:H104,H104)/$P$1))*COUNTIF($T$4:$T$35,H104),COUNTIF($T$4:$T$35,H104)*$Y104)</f>
        <v>8</v>
      </c>
      <c r="AE104" s="11">
        <f ca="1">IF($Y$1=1,($Y104-($Y104*COUNTIF($F104:I104,I104)/$P$1))*COUNTIF($T$4:$T$35,I104),COUNTIF($T$4:$T$35,I104)*$Y104)</f>
        <v>6</v>
      </c>
      <c r="AF104" s="11">
        <f ca="1">IF($Y$1=1,($Y104-($Y104*COUNTIF($F104:J104,J104)/$P$1))*COUNTIF($T$4:$T$35,J104),COUNTIF($T$4:$T$35,J104)*$Y104)</f>
        <v>4</v>
      </c>
      <c r="AG104" s="11">
        <f ca="1">IF($Y$1=1,($Y104-($Y104*COUNTIF($F104:K104,K104)/$P$1))*COUNTIF($T$4:$T$35,K104),COUNTIF($T$4:$T$35,K104)*$Y104)</f>
        <v>2</v>
      </c>
      <c r="AH104" s="11">
        <f ca="1">IF($Y$1=1,($Y104-($Y104*COUNTIF($F104:L104,L104)/$P$1))*COUNTIF($T$4:$T$35,L104),COUNTIF($T$4:$T$35,L104)*$Y104)</f>
        <v>0</v>
      </c>
      <c r="AI104" s="11"/>
      <c r="AJ104" s="32">
        <f t="shared" ca="1" si="54"/>
        <v>12</v>
      </c>
      <c r="AK104" s="5"/>
      <c r="AL104" s="9" t="s">
        <v>231</v>
      </c>
      <c r="AM104"/>
      <c r="AN104"/>
      <c r="AO104"/>
      <c r="AP104"/>
      <c r="AQ104"/>
      <c r="AR104"/>
      <c r="AS104"/>
      <c r="AT104"/>
      <c r="AU104"/>
      <c r="AW104" s="9" t="str">
        <f t="shared" si="50"/>
        <v>Master!W16</v>
      </c>
      <c r="AY104" s="9" t="s">
        <v>207</v>
      </c>
      <c r="AZ104" s="9" t="s">
        <v>209</v>
      </c>
      <c r="BB104" s="9" t="str">
        <f t="shared" si="51"/>
        <v>Master!Z8</v>
      </c>
      <c r="BC104" s="9" t="str">
        <f t="shared" si="52"/>
        <v>Master!Z24</v>
      </c>
      <c r="BD104" s="9" t="str">
        <f t="shared" si="53"/>
        <v>Master!W16</v>
      </c>
    </row>
    <row r="105" spans="2:56" ht="14.4">
      <c r="B105" s="1">
        <v>8</v>
      </c>
      <c r="C105" s="32" t="s">
        <v>116</v>
      </c>
      <c r="D105" s="33" t="str">
        <f t="shared" ca="1" si="55"/>
        <v>2 BAY</v>
      </c>
      <c r="E105" s="10" t="e">
        <v>#REF!</v>
      </c>
      <c r="F105" s="10" t="s">
        <v>46</v>
      </c>
      <c r="G105" s="10" t="s">
        <v>46</v>
      </c>
      <c r="H105" s="10" t="s">
        <v>46</v>
      </c>
      <c r="I105" s="10" t="s">
        <v>46</v>
      </c>
      <c r="J105" s="10" t="s">
        <v>46</v>
      </c>
      <c r="K105" s="10" t="s">
        <v>120</v>
      </c>
      <c r="L105" s="10" t="s">
        <v>46</v>
      </c>
      <c r="M105" s="10"/>
      <c r="N105" s="36" t="str">
        <f t="shared" ca="1" si="55"/>
        <v>3 UL</v>
      </c>
      <c r="P105" s="37">
        <f t="shared" ca="1" si="56"/>
        <v>2</v>
      </c>
      <c r="Q105" s="36">
        <f t="shared" ca="1" si="56"/>
        <v>14</v>
      </c>
      <c r="R105" s="11" t="str">
        <f t="shared" ca="1" si="47"/>
        <v>2 BAY</v>
      </c>
      <c r="S105" s="38" t="str">
        <f t="shared" ca="1" si="47"/>
        <v>3 UL</v>
      </c>
      <c r="T105" s="43" t="str">
        <f t="shared" ca="1" si="47"/>
        <v>3 UL</v>
      </c>
      <c r="U105" s="11" t="str">
        <f t="shared" ca="1" si="48"/>
        <v>2 BAY</v>
      </c>
      <c r="V105" s="38">
        <f t="shared" ca="1" si="49"/>
        <v>10</v>
      </c>
      <c r="W105" s="36">
        <f t="shared" ca="1" si="49"/>
        <v>11</v>
      </c>
      <c r="X105" s="11">
        <v>2</v>
      </c>
      <c r="Y105" s="1">
        <v>14</v>
      </c>
      <c r="Z105" s="40"/>
      <c r="AA105" s="11">
        <f ca="1">IF($Y$1=1,($Y105-($Y105*COUNTIF(E105:$F105,E105)/$P$1))*COUNTIF($T$4:$T$35,E105),COUNTIF($T$4:$T$35,E105)*$Y105)</f>
        <v>0</v>
      </c>
      <c r="AB105" s="11">
        <f ca="1">IF($Y$1=1,($Y105-($Y105*COUNTIF($F105:F105,F105)/$P$1))*COUNTIF($T$4:$T$35,F105),COUNTIF($T$4:$T$35,F105)*$Y105)</f>
        <v>12</v>
      </c>
      <c r="AC105" s="11">
        <f ca="1">IF($Y$1=1,($Y105-($Y105*COUNTIF($F105:G105,G105)/$P$1))*COUNTIF($T$4:$T$35,G105),COUNTIF($T$4:$T$35,G105)*$Y105)</f>
        <v>10</v>
      </c>
      <c r="AD105" s="11">
        <f ca="1">IF($Y$1=1,($Y105-($Y105*COUNTIF($F105:H105,H105)/$P$1))*COUNTIF($T$4:$T$35,H105),COUNTIF($T$4:$T$35,H105)*$Y105)</f>
        <v>8</v>
      </c>
      <c r="AE105" s="11">
        <f ca="1">IF($Y$1=1,($Y105-($Y105*COUNTIF($F105:I105,I105)/$P$1))*COUNTIF($T$4:$T$35,I105),COUNTIF($T$4:$T$35,I105)*$Y105)</f>
        <v>6</v>
      </c>
      <c r="AF105" s="11">
        <f ca="1">IF($Y$1=1,($Y105-($Y105*COUNTIF($F105:J105,J105)/$P$1))*COUNTIF($T$4:$T$35,J105),COUNTIF($T$4:$T$35,J105)*$Y105)</f>
        <v>4</v>
      </c>
      <c r="AG105" s="11">
        <f ca="1">IF($Y$1=1,($Y105-($Y105*COUNTIF($F105:K105,K105)/$P$1))*COUNTIF($T$4:$T$35,K105),COUNTIF($T$4:$T$35,K105)*$Y105)</f>
        <v>12</v>
      </c>
      <c r="AH105" s="11">
        <f ca="1">IF($Y$1=1,($Y105-($Y105*COUNTIF($F105:L105,L105)/$P$1))*COUNTIF($T$4:$T$35,L105),COUNTIF($T$4:$T$35,L105)*$Y105)</f>
        <v>2</v>
      </c>
      <c r="AI105" s="11"/>
      <c r="AJ105" s="32">
        <f t="shared" ca="1" si="54"/>
        <v>14</v>
      </c>
      <c r="AK105" s="5"/>
      <c r="AL105" s="9" t="s">
        <v>233</v>
      </c>
      <c r="AM105"/>
      <c r="AN105"/>
      <c r="AO105"/>
      <c r="AP105"/>
      <c r="AQ105"/>
      <c r="AR105"/>
      <c r="AS105"/>
      <c r="AT105"/>
      <c r="AU105"/>
      <c r="AW105" s="9" t="str">
        <f t="shared" si="50"/>
        <v>Master!W48</v>
      </c>
      <c r="AY105" s="9" t="s">
        <v>211</v>
      </c>
      <c r="AZ105" s="9" t="s">
        <v>213</v>
      </c>
      <c r="BB105" s="9" t="str">
        <f t="shared" si="51"/>
        <v>Master!Z40</v>
      </c>
      <c r="BC105" s="9" t="str">
        <f t="shared" si="52"/>
        <v>Master!Z56</v>
      </c>
      <c r="BD105" s="9" t="str">
        <f t="shared" si="53"/>
        <v>Master!W48</v>
      </c>
    </row>
    <row r="106" spans="2:56" ht="14.4">
      <c r="B106" s="1">
        <v>8</v>
      </c>
      <c r="C106" s="32" t="s">
        <v>151</v>
      </c>
      <c r="D106" s="33" t="str">
        <f t="shared" ca="1" si="55"/>
        <v>1 OKLA</v>
      </c>
      <c r="E106" s="10" t="e">
        <v>#REF!</v>
      </c>
      <c r="F106" s="10" t="s">
        <v>30</v>
      </c>
      <c r="G106" s="10" t="s">
        <v>30</v>
      </c>
      <c r="H106" s="10" t="s">
        <v>30</v>
      </c>
      <c r="I106" s="10" t="s">
        <v>30</v>
      </c>
      <c r="J106" s="10" t="s">
        <v>30</v>
      </c>
      <c r="K106" s="10" t="s">
        <v>30</v>
      </c>
      <c r="L106" s="10" t="s">
        <v>30</v>
      </c>
      <c r="M106" s="10"/>
      <c r="N106" s="36" t="str">
        <f t="shared" ca="1" si="55"/>
        <v>1 OKLA</v>
      </c>
      <c r="P106" s="37">
        <f t="shared" ca="1" si="56"/>
        <v>0</v>
      </c>
      <c r="Q106" s="36">
        <f t="shared" ca="1" si="56"/>
        <v>14</v>
      </c>
      <c r="R106" s="11" t="str">
        <f t="shared" ca="1" si="47"/>
        <v>1 OKLA</v>
      </c>
      <c r="S106" s="38" t="str">
        <f t="shared" ca="1" si="47"/>
        <v>4 PITT</v>
      </c>
      <c r="T106" s="43" t="str">
        <f t="shared" ca="1" si="47"/>
        <v>1 OKLA</v>
      </c>
      <c r="U106" s="11" t="str">
        <f t="shared" ca="1" si="48"/>
        <v>4 PITT</v>
      </c>
      <c r="V106" s="38">
        <f t="shared" ca="1" si="49"/>
        <v>1</v>
      </c>
      <c r="W106" s="36">
        <f t="shared" ca="1" si="49"/>
        <v>12</v>
      </c>
      <c r="X106" s="11">
        <v>2</v>
      </c>
      <c r="Y106" s="1">
        <v>14</v>
      </c>
      <c r="Z106" s="40"/>
      <c r="AA106" s="11">
        <f ca="1">IF($Y$1=1,($Y106-($Y106*COUNTIF(E106:$F106,E106)/$P$1))*COUNTIF($T$4:$T$35,E106),COUNTIF($T$4:$T$35,E106)*$Y106)</f>
        <v>0</v>
      </c>
      <c r="AB106" s="11">
        <f ca="1">IF($Y$1=1,($Y106-($Y106*COUNTIF($F106:F106,F106)/$P$1))*COUNTIF($T$4:$T$35,F106),COUNTIF($T$4:$T$35,F106)*$Y106)</f>
        <v>12</v>
      </c>
      <c r="AC106" s="11">
        <f ca="1">IF($Y$1=1,($Y106-($Y106*COUNTIF($F106:G106,G106)/$P$1))*COUNTIF($T$4:$T$35,G106),COUNTIF($T$4:$T$35,G106)*$Y106)</f>
        <v>10</v>
      </c>
      <c r="AD106" s="11">
        <f ca="1">IF($Y$1=1,($Y106-($Y106*COUNTIF($F106:H106,H106)/$P$1))*COUNTIF($T$4:$T$35,H106),COUNTIF($T$4:$T$35,H106)*$Y106)</f>
        <v>8</v>
      </c>
      <c r="AE106" s="11">
        <f ca="1">IF($Y$1=1,($Y106-($Y106*COUNTIF($F106:I106,I106)/$P$1))*COUNTIF($T$4:$T$35,I106),COUNTIF($T$4:$T$35,I106)*$Y106)</f>
        <v>6</v>
      </c>
      <c r="AF106" s="11">
        <f ca="1">IF($Y$1=1,($Y106-($Y106*COUNTIF($F106:J106,J106)/$P$1))*COUNTIF($T$4:$T$35,J106),COUNTIF($T$4:$T$35,J106)*$Y106)</f>
        <v>4</v>
      </c>
      <c r="AG106" s="11">
        <f ca="1">IF($Y$1=1,($Y106-($Y106*COUNTIF($F106:K106,K106)/$P$1))*COUNTIF($T$4:$T$35,K106),COUNTIF($T$4:$T$35,K106)*$Y106)</f>
        <v>2</v>
      </c>
      <c r="AH106" s="11">
        <f ca="1">IF($Y$1=1,($Y106-($Y106*COUNTIF($F106:L106,L106)/$P$1))*COUNTIF($T$4:$T$35,L106),COUNTIF($T$4:$T$35,L106)*$Y106)</f>
        <v>0</v>
      </c>
      <c r="AI106" s="11"/>
      <c r="AJ106" s="32">
        <f t="shared" ca="1" si="54"/>
        <v>12</v>
      </c>
      <c r="AK106" s="5"/>
      <c r="AL106" s="9" t="s">
        <v>235</v>
      </c>
      <c r="AM106"/>
      <c r="AN106"/>
      <c r="AO106"/>
      <c r="AP106"/>
      <c r="AQ106"/>
      <c r="AR106"/>
      <c r="AS106"/>
      <c r="AT106"/>
      <c r="AU106"/>
      <c r="AW106" s="9" t="str">
        <f t="shared" si="50"/>
        <v>Master!W82</v>
      </c>
      <c r="AY106" s="9" t="s">
        <v>215</v>
      </c>
      <c r="AZ106" s="9" t="s">
        <v>217</v>
      </c>
      <c r="BB106" s="9" t="str">
        <f t="shared" si="51"/>
        <v>Master!Z74</v>
      </c>
      <c r="BC106" s="9" t="str">
        <f t="shared" si="52"/>
        <v>Master!Z90</v>
      </c>
      <c r="BD106" s="9" t="str">
        <f t="shared" si="53"/>
        <v>Master!W82</v>
      </c>
    </row>
    <row r="107" spans="2:56" ht="15" thickBot="1">
      <c r="B107" s="1">
        <v>8</v>
      </c>
      <c r="C107" s="44" t="s">
        <v>156</v>
      </c>
      <c r="D107" s="33" t="str">
        <f t="shared" ca="1" si="55"/>
        <v>7 RUT</v>
      </c>
      <c r="E107" s="10" t="e">
        <v>#REF!</v>
      </c>
      <c r="F107" s="10" t="s">
        <v>145</v>
      </c>
      <c r="G107" s="10" t="s">
        <v>41</v>
      </c>
      <c r="H107" s="10" t="s">
        <v>41</v>
      </c>
      <c r="I107" s="10" t="s">
        <v>41</v>
      </c>
      <c r="J107" s="10" t="s">
        <v>70</v>
      </c>
      <c r="K107" s="10" t="s">
        <v>70</v>
      </c>
      <c r="L107" s="10" t="s">
        <v>70</v>
      </c>
      <c r="M107" s="10"/>
      <c r="N107" s="36" t="str">
        <f t="shared" ca="1" si="55"/>
        <v>6 PUR</v>
      </c>
      <c r="P107" s="37">
        <f t="shared" ca="1" si="56"/>
        <v>12</v>
      </c>
      <c r="Q107" s="36">
        <f t="shared" ca="1" si="56"/>
        <v>14</v>
      </c>
      <c r="R107" s="11" t="str">
        <f t="shared" ca="1" si="47"/>
        <v>7 RUT</v>
      </c>
      <c r="S107" s="38" t="str">
        <f t="shared" ca="1" si="47"/>
        <v>6 PUR</v>
      </c>
      <c r="T107" s="43" t="str">
        <f t="shared" ca="1" si="47"/>
        <v>6 PUR</v>
      </c>
      <c r="U107" s="11" t="str">
        <f t="shared" ca="1" si="48"/>
        <v>7 RUT</v>
      </c>
      <c r="V107" s="38">
        <f t="shared" ca="1" si="49"/>
        <v>15</v>
      </c>
      <c r="W107" s="36">
        <f t="shared" ca="1" si="49"/>
        <v>14</v>
      </c>
      <c r="X107" s="11">
        <v>2</v>
      </c>
      <c r="Y107" s="1">
        <v>14</v>
      </c>
      <c r="Z107" s="40"/>
      <c r="AA107" s="11">
        <f ca="1">IF($Y$1=1,($Y107-($Y107*COUNTIF(E107:$F107,E107)/$P$1))*COUNTIF($T$4:$T$35,E107),COUNTIF($T$4:$T$35,E107)*$Y107)</f>
        <v>0</v>
      </c>
      <c r="AB107" s="11">
        <f ca="1">IF($Y$1=1,($Y107-($Y107*COUNTIF($F107:F107,F107)/$P$1))*COUNTIF($T$4:$T$35,F107),COUNTIF($T$4:$T$35,F107)*$Y107)</f>
        <v>12</v>
      </c>
      <c r="AC107" s="11">
        <f ca="1">IF($Y$1=1,($Y107-($Y107*COUNTIF($F107:G107,G107)/$P$1))*COUNTIF($T$4:$T$35,G107),COUNTIF($T$4:$T$35,G107)*$Y107)</f>
        <v>12</v>
      </c>
      <c r="AD107" s="11">
        <f ca="1">IF($Y$1=1,($Y107-($Y107*COUNTIF($F107:H107,H107)/$P$1))*COUNTIF($T$4:$T$35,H107),COUNTIF($T$4:$T$35,H107)*$Y107)</f>
        <v>10</v>
      </c>
      <c r="AE107" s="11">
        <f ca="1">IF($Y$1=1,($Y107-($Y107*COUNTIF($F107:I107,I107)/$P$1))*COUNTIF($T$4:$T$35,I107),COUNTIF($T$4:$T$35,I107)*$Y107)</f>
        <v>8</v>
      </c>
      <c r="AF107" s="11">
        <f ca="1">IF($Y$1=1,($Y107-($Y107*COUNTIF($F107:J107,J107)/$P$1))*COUNTIF($T$4:$T$35,J107),COUNTIF($T$4:$T$35,J107)*$Y107)</f>
        <v>12</v>
      </c>
      <c r="AG107" s="11">
        <f ca="1">IF($Y$1=1,($Y107-($Y107*COUNTIF($F107:K107,K107)/$P$1))*COUNTIF($T$4:$T$35,K107),COUNTIF($T$4:$T$35,K107)*$Y107)</f>
        <v>10</v>
      </c>
      <c r="AH107" s="11">
        <f ca="1">IF($Y$1=1,($Y107-($Y107*COUNTIF($F107:L107,L107)/$P$1))*COUNTIF($T$4:$T$35,L107),COUNTIF($T$4:$T$35,L107)*$Y107)</f>
        <v>8</v>
      </c>
      <c r="AI107" s="11"/>
      <c r="AJ107" s="32">
        <f t="shared" ca="1" si="54"/>
        <v>14</v>
      </c>
      <c r="AK107" s="5"/>
      <c r="AL107" s="9" t="s">
        <v>237</v>
      </c>
      <c r="AM107"/>
      <c r="AN107"/>
      <c r="AO107"/>
      <c r="AP107"/>
      <c r="AQ107"/>
      <c r="AR107"/>
      <c r="AS107"/>
      <c r="AT107"/>
      <c r="AU107"/>
      <c r="AW107" s="9" t="str">
        <f t="shared" si="50"/>
        <v>Master!W114</v>
      </c>
      <c r="AY107" s="9" t="s">
        <v>219</v>
      </c>
      <c r="AZ107" s="9" t="s">
        <v>221</v>
      </c>
      <c r="BB107" s="9" t="str">
        <f t="shared" si="51"/>
        <v>Master!Z106</v>
      </c>
      <c r="BC107" s="9" t="str">
        <f t="shared" si="52"/>
        <v>Master!Z122</v>
      </c>
      <c r="BD107" s="9" t="str">
        <f t="shared" si="53"/>
        <v>Master!W114</v>
      </c>
    </row>
    <row r="108" spans="2:56" ht="14.4">
      <c r="B108" s="1">
        <v>8</v>
      </c>
      <c r="C108" s="7" t="s">
        <v>31</v>
      </c>
      <c r="D108" s="33" t="str">
        <f t="shared" ca="1" si="55"/>
        <v>1 CONN</v>
      </c>
      <c r="E108" s="10" t="e">
        <v>#REF!</v>
      </c>
      <c r="F108" s="10" t="s">
        <v>7</v>
      </c>
      <c r="G108" s="10" t="s">
        <v>7</v>
      </c>
      <c r="H108" s="10" t="s">
        <v>7</v>
      </c>
      <c r="I108" s="10" t="s">
        <v>7</v>
      </c>
      <c r="J108" s="10" t="s">
        <v>7</v>
      </c>
      <c r="K108" s="10" t="s">
        <v>7</v>
      </c>
      <c r="L108" s="10" t="s">
        <v>7</v>
      </c>
      <c r="M108" s="10"/>
      <c r="N108" s="36" t="str">
        <f t="shared" ca="1" si="55"/>
        <v>1 CONN</v>
      </c>
      <c r="P108" s="37">
        <f t="shared" ca="1" si="56"/>
        <v>0</v>
      </c>
      <c r="Q108" s="36">
        <f t="shared" ca="1" si="56"/>
        <v>17.5</v>
      </c>
      <c r="R108" s="11" t="str">
        <f t="shared" ca="1" si="47"/>
        <v>1 CONN</v>
      </c>
      <c r="S108" s="38" t="str">
        <f t="shared" ca="1" si="47"/>
        <v>2 A&amp;M</v>
      </c>
      <c r="T108" s="45" t="str">
        <f t="shared" ca="1" si="47"/>
        <v>1 CONN</v>
      </c>
      <c r="U108" s="11" t="str">
        <f t="shared" ca="1" si="48"/>
        <v>2 A&amp;M</v>
      </c>
      <c r="V108" s="38">
        <f t="shared" ca="1" si="49"/>
        <v>1</v>
      </c>
      <c r="W108" s="36">
        <f t="shared" ca="1" si="49"/>
        <v>10</v>
      </c>
      <c r="X108" s="11">
        <v>2.5</v>
      </c>
      <c r="Y108" s="1">
        <v>17.5</v>
      </c>
      <c r="Z108" s="40"/>
      <c r="AA108" s="11">
        <f ca="1">IF($Y$1=1,($Y108-($Y108*COUNTIF(E108:$F108,E108)/$P$1))*COUNTIF($T$4:$T$35,E108),COUNTIF($T$4:$T$35,E108)*$Y108)</f>
        <v>0</v>
      </c>
      <c r="AB108" s="11">
        <f ca="1">IF($Y$1=1,($Y108-($Y108*COUNTIF($F108:F108,F108)/$P$1))*COUNTIF($T$4:$T$35,F108),COUNTIF($T$4:$T$35,F108)*$Y108)</f>
        <v>15</v>
      </c>
      <c r="AC108" s="11">
        <f ca="1">IF($Y$1=1,($Y108-($Y108*COUNTIF($F108:G108,G108)/$P$1))*COUNTIF($T$4:$T$35,G108),COUNTIF($T$4:$T$35,G108)*$Y108)</f>
        <v>12.5</v>
      </c>
      <c r="AD108" s="11">
        <f ca="1">IF($Y$1=1,($Y108-($Y108*COUNTIF($F108:H108,H108)/$P$1))*COUNTIF($T$4:$T$35,H108),COUNTIF($T$4:$T$35,H108)*$Y108)</f>
        <v>10</v>
      </c>
      <c r="AE108" s="11">
        <f ca="1">IF($Y$1=1,($Y108-($Y108*COUNTIF($F108:I108,I108)/$P$1))*COUNTIF($T$4:$T$35,I108),COUNTIF($T$4:$T$35,I108)*$Y108)</f>
        <v>7.5</v>
      </c>
      <c r="AF108" s="11">
        <f ca="1">IF($Y$1=1,($Y108-($Y108*COUNTIF($F108:J108,J108)/$P$1))*COUNTIF($T$4:$T$35,J108),COUNTIF($T$4:$T$35,J108)*$Y108)</f>
        <v>5</v>
      </c>
      <c r="AG108" s="11">
        <f ca="1">IF($Y$1=1,($Y108-($Y108*COUNTIF($F108:K108,K108)/$P$1))*COUNTIF($T$4:$T$35,K108),COUNTIF($T$4:$T$35,K108)*$Y108)</f>
        <v>2.5</v>
      </c>
      <c r="AH108" s="11">
        <f ca="1">IF($Y$1=1,($Y108-($Y108*COUNTIF($F108:L108,L108)/$P$1))*COUNTIF($T$4:$T$35,L108),COUNTIF($T$4:$T$35,L108)*$Y108)</f>
        <v>0</v>
      </c>
      <c r="AI108" s="11"/>
      <c r="AJ108" s="32">
        <f t="shared" ca="1" si="54"/>
        <v>15</v>
      </c>
      <c r="AK108" s="5"/>
      <c r="AL108" s="9" t="s">
        <v>239</v>
      </c>
      <c r="AM108"/>
      <c r="AN108"/>
      <c r="AO108"/>
      <c r="AP108"/>
      <c r="AQ108"/>
      <c r="AR108"/>
      <c r="AS108"/>
      <c r="AT108"/>
      <c r="AU108"/>
      <c r="AW108" s="9" t="str">
        <f t="shared" si="50"/>
        <v>Master!N32</v>
      </c>
      <c r="AY108" s="9" t="s">
        <v>223</v>
      </c>
      <c r="AZ108" s="9" t="s">
        <v>225</v>
      </c>
      <c r="BB108" s="9" t="str">
        <f t="shared" si="51"/>
        <v>Master!K16</v>
      </c>
      <c r="BC108" s="9" t="str">
        <f t="shared" si="52"/>
        <v>Master!K48</v>
      </c>
      <c r="BD108" s="9" t="str">
        <f t="shared" si="53"/>
        <v>Master!N32</v>
      </c>
    </row>
    <row r="109" spans="2:56" ht="14.4">
      <c r="B109" s="1">
        <v>9</v>
      </c>
      <c r="C109" s="32" t="s">
        <v>71</v>
      </c>
      <c r="D109" s="33" t="str">
        <f t="shared" ca="1" si="55"/>
        <v>1 DUKE</v>
      </c>
      <c r="E109" s="74" t="e">
        <v>#REF!</v>
      </c>
      <c r="F109" s="74" t="s">
        <v>11</v>
      </c>
      <c r="G109" s="74" t="s">
        <v>11</v>
      </c>
      <c r="H109" s="74" t="s">
        <v>50</v>
      </c>
      <c r="I109" s="74" t="s">
        <v>11</v>
      </c>
      <c r="J109" s="74" t="s">
        <v>11</v>
      </c>
      <c r="K109" s="74" t="s">
        <v>11</v>
      </c>
      <c r="L109" s="74" t="s">
        <v>11</v>
      </c>
      <c r="M109" s="74"/>
      <c r="N109" s="36" t="str">
        <f t="shared" ca="1" si="55"/>
        <v>2 STAN</v>
      </c>
      <c r="P109" s="37">
        <f t="shared" ca="1" si="56"/>
        <v>17.5</v>
      </c>
      <c r="Q109" s="36">
        <f t="shared" ca="1" si="56"/>
        <v>15</v>
      </c>
      <c r="R109" s="11" t="str">
        <f t="shared" ca="1" si="47"/>
        <v>4 ISU</v>
      </c>
      <c r="S109" s="38" t="str">
        <f t="shared" ca="1" si="47"/>
        <v>2 STAN</v>
      </c>
      <c r="T109" s="45" t="str">
        <f t="shared" ca="1" si="47"/>
        <v>2 STAN</v>
      </c>
      <c r="U109" s="11" t="str">
        <f t="shared" ca="1" si="48"/>
        <v>4 ISU</v>
      </c>
      <c r="V109" s="38">
        <f t="shared" ca="1" si="49"/>
        <v>12</v>
      </c>
      <c r="W109" s="36">
        <f t="shared" ca="1" si="49"/>
        <v>10</v>
      </c>
      <c r="X109" s="11">
        <v>2.5</v>
      </c>
      <c r="Y109" s="1">
        <v>17.5</v>
      </c>
      <c r="Z109" s="40"/>
      <c r="AA109" s="11">
        <f ca="1">IF($Y$1=1,($Y109-($Y109*COUNTIF(E109:$F109,E109)/$P$1))*COUNTIF($T$4:$T$35,E109),COUNTIF($T$4:$T$35,E109)*$Y109)</f>
        <v>0</v>
      </c>
      <c r="AB109" s="11">
        <f ca="1">IF($Y$1=1,($Y109-($Y109*COUNTIF($F109:F109,F109)/$P$1))*COUNTIF($T$4:$T$35,F109),COUNTIF($T$4:$T$35,F109)*$Y109)</f>
        <v>15</v>
      </c>
      <c r="AC109" s="11">
        <f ca="1">IF($Y$1=1,($Y109-($Y109*COUNTIF($F109:G109,G109)/$P$1))*COUNTIF($T$4:$T$35,G109),COUNTIF($T$4:$T$35,G109)*$Y109)</f>
        <v>12.5</v>
      </c>
      <c r="AD109" s="11">
        <f ca="1">IF($Y$1=1,($Y109-($Y109*COUNTIF($F109:H109,H109)/$P$1))*COUNTIF($T$4:$T$35,H109),COUNTIF($T$4:$T$35,H109)*$Y109)</f>
        <v>15</v>
      </c>
      <c r="AE109" s="11">
        <f ca="1">IF($Y$1=1,($Y109-($Y109*COUNTIF($F109:I109,I109)/$P$1))*COUNTIF($T$4:$T$35,I109),COUNTIF($T$4:$T$35,I109)*$Y109)</f>
        <v>10</v>
      </c>
      <c r="AF109" s="11">
        <f ca="1">IF($Y$1=1,($Y109-($Y109*COUNTIF($F109:J109,J109)/$P$1))*COUNTIF($T$4:$T$35,J109),COUNTIF($T$4:$T$35,J109)*$Y109)</f>
        <v>7.5</v>
      </c>
      <c r="AG109" s="11">
        <f ca="1">IF($Y$1=1,($Y109-($Y109*COUNTIF($F109:K109,K109)/$P$1))*COUNTIF($T$4:$T$35,K109),COUNTIF($T$4:$T$35,K109)*$Y109)</f>
        <v>5</v>
      </c>
      <c r="AH109" s="11">
        <f ca="1">IF($Y$1=1,($Y109-($Y109*COUNTIF($F109:L109,L109)/$P$1))*COUNTIF($T$4:$T$35,L109),COUNTIF($T$4:$T$35,L109)*$Y109)</f>
        <v>2.5</v>
      </c>
      <c r="AI109" s="11"/>
      <c r="AJ109" s="32">
        <f t="shared" ca="1" si="54"/>
        <v>17.5</v>
      </c>
      <c r="AK109" s="5"/>
      <c r="AL109" s="9" t="s">
        <v>241</v>
      </c>
      <c r="AM109"/>
      <c r="AN109"/>
      <c r="AO109"/>
      <c r="AP109"/>
      <c r="AQ109"/>
      <c r="AR109"/>
      <c r="AS109"/>
      <c r="AT109"/>
      <c r="AU109"/>
      <c r="AW109" s="9" t="str">
        <f t="shared" si="50"/>
        <v>Master!N98</v>
      </c>
      <c r="AY109" s="9" t="s">
        <v>227</v>
      </c>
      <c r="AZ109" s="9" t="s">
        <v>229</v>
      </c>
      <c r="BB109" s="9" t="str">
        <f t="shared" si="51"/>
        <v>Master!K82</v>
      </c>
      <c r="BC109" s="9" t="str">
        <f t="shared" si="52"/>
        <v>Master!K114</v>
      </c>
      <c r="BD109" s="9" t="str">
        <f t="shared" si="53"/>
        <v>Master!N98</v>
      </c>
    </row>
    <row r="110" spans="2:56" ht="14.4">
      <c r="B110" s="1">
        <v>9</v>
      </c>
      <c r="C110" s="32" t="s">
        <v>111</v>
      </c>
      <c r="D110" s="33" t="str">
        <f t="shared" ca="1" si="55"/>
        <v>2 BAY</v>
      </c>
      <c r="E110" s="74" t="e">
        <v>#REF!</v>
      </c>
      <c r="F110" s="74" t="s">
        <v>46</v>
      </c>
      <c r="G110" s="74" t="s">
        <v>46</v>
      </c>
      <c r="H110" s="74" t="s">
        <v>14</v>
      </c>
      <c r="I110" s="74" t="s">
        <v>14</v>
      </c>
      <c r="J110" s="74" t="s">
        <v>14</v>
      </c>
      <c r="K110" s="74" t="s">
        <v>14</v>
      </c>
      <c r="L110" s="74" t="s">
        <v>14</v>
      </c>
      <c r="M110" s="74"/>
      <c r="N110" s="36" t="str">
        <f t="shared" ca="1" si="55"/>
        <v>3 UL</v>
      </c>
      <c r="P110" s="37">
        <f t="shared" ca="1" si="56"/>
        <v>5</v>
      </c>
      <c r="Q110" s="36">
        <f t="shared" ca="1" si="56"/>
        <v>17.5</v>
      </c>
      <c r="R110" s="11" t="str">
        <f t="shared" ca="1" si="47"/>
        <v>1 MD</v>
      </c>
      <c r="S110" s="38" t="str">
        <f t="shared" ca="1" si="47"/>
        <v>3 UL</v>
      </c>
      <c r="T110" s="45" t="str">
        <f t="shared" ca="1" si="47"/>
        <v>3 UL</v>
      </c>
      <c r="U110" s="11" t="str">
        <f t="shared" ca="1" si="48"/>
        <v>1 MD</v>
      </c>
      <c r="V110" s="38">
        <f t="shared" ca="1" si="49"/>
        <v>1</v>
      </c>
      <c r="W110" s="36">
        <f t="shared" ca="1" si="49"/>
        <v>11</v>
      </c>
      <c r="X110" s="11">
        <v>2.5</v>
      </c>
      <c r="Y110" s="1">
        <v>17.5</v>
      </c>
      <c r="Z110" s="40"/>
      <c r="AA110" s="11">
        <f ca="1">IF($Y$1=1,($Y110-($Y110*COUNTIF(E110:$F110,E110)/$P$1))*COUNTIF($T$4:$T$35,E110),COUNTIF($T$4:$T$35,E110)*$Y110)</f>
        <v>0</v>
      </c>
      <c r="AB110" s="11">
        <f ca="1">IF($Y$1=1,($Y110-($Y110*COUNTIF($F110:F110,F110)/$P$1))*COUNTIF($T$4:$T$35,F110),COUNTIF($T$4:$T$35,F110)*$Y110)</f>
        <v>15</v>
      </c>
      <c r="AC110" s="11">
        <f ca="1">IF($Y$1=1,($Y110-($Y110*COUNTIF($F110:G110,G110)/$P$1))*COUNTIF($T$4:$T$35,G110),COUNTIF($T$4:$T$35,G110)*$Y110)</f>
        <v>12.5</v>
      </c>
      <c r="AD110" s="11">
        <f ca="1">IF($Y$1=1,($Y110-($Y110*COUNTIF($F110:H110,H110)/$P$1))*COUNTIF($T$4:$T$35,H110),COUNTIF($T$4:$T$35,H110)*$Y110)</f>
        <v>15</v>
      </c>
      <c r="AE110" s="11">
        <f ca="1">IF($Y$1=1,($Y110-($Y110*COUNTIF($F110:I110,I110)/$P$1))*COUNTIF($T$4:$T$35,I110),COUNTIF($T$4:$T$35,I110)*$Y110)</f>
        <v>12.5</v>
      </c>
      <c r="AF110" s="11">
        <f ca="1">IF($Y$1=1,($Y110-($Y110*COUNTIF($F110:J110,J110)/$P$1))*COUNTIF($T$4:$T$35,J110),COUNTIF($T$4:$T$35,J110)*$Y110)</f>
        <v>10</v>
      </c>
      <c r="AG110" s="11">
        <f ca="1">IF($Y$1=1,($Y110-($Y110*COUNTIF($F110:K110,K110)/$P$1))*COUNTIF($T$4:$T$35,K110),COUNTIF($T$4:$T$35,K110)*$Y110)</f>
        <v>7.5</v>
      </c>
      <c r="AH110" s="11">
        <f ca="1">IF($Y$1=1,($Y110-($Y110*COUNTIF($F110:L110,L110)/$P$1))*COUNTIF($T$4:$T$35,L110),COUNTIF($T$4:$T$35,L110)*$Y110)</f>
        <v>5</v>
      </c>
      <c r="AI110" s="11"/>
      <c r="AJ110" s="32">
        <f t="shared" ca="1" si="54"/>
        <v>17.5</v>
      </c>
      <c r="AK110" s="5"/>
      <c r="AL110" s="9" t="s">
        <v>243</v>
      </c>
      <c r="AM110"/>
      <c r="AN110"/>
      <c r="AO110"/>
      <c r="AP110"/>
      <c r="AQ110"/>
      <c r="AR110"/>
      <c r="AS110"/>
      <c r="AT110"/>
      <c r="AU110"/>
      <c r="AW110" s="9" t="str">
        <f t="shared" si="50"/>
        <v>Master!T32</v>
      </c>
      <c r="AY110" s="9" t="s">
        <v>231</v>
      </c>
      <c r="AZ110" s="9" t="s">
        <v>233</v>
      </c>
      <c r="BB110" s="9" t="str">
        <f t="shared" si="51"/>
        <v>Master!W16</v>
      </c>
      <c r="BC110" s="9" t="str">
        <f t="shared" si="52"/>
        <v>Master!W48</v>
      </c>
      <c r="BD110" s="9" t="str">
        <f t="shared" si="53"/>
        <v>Master!T32</v>
      </c>
    </row>
    <row r="111" spans="2:56" ht="15" thickBot="1">
      <c r="B111" s="1">
        <v>9</v>
      </c>
      <c r="C111" s="44" t="s">
        <v>151</v>
      </c>
      <c r="D111" s="33" t="str">
        <f t="shared" ca="1" si="55"/>
        <v>1 OKLA</v>
      </c>
      <c r="E111" s="74" t="e">
        <v>#REF!</v>
      </c>
      <c r="F111" s="74" t="s">
        <v>30</v>
      </c>
      <c r="G111" s="74" t="s">
        <v>41</v>
      </c>
      <c r="H111" s="74" t="s">
        <v>41</v>
      </c>
      <c r="I111" s="74" t="s">
        <v>30</v>
      </c>
      <c r="J111" s="74" t="s">
        <v>70</v>
      </c>
      <c r="K111" s="74" t="s">
        <v>30</v>
      </c>
      <c r="L111" s="74" t="s">
        <v>70</v>
      </c>
      <c r="M111" s="74"/>
      <c r="N111" s="36" t="str">
        <f t="shared" ca="1" si="55"/>
        <v>1 OKLA</v>
      </c>
      <c r="P111" s="37">
        <f t="shared" ca="1" si="56"/>
        <v>10</v>
      </c>
      <c r="Q111" s="36">
        <f t="shared" ca="1" si="56"/>
        <v>17.5</v>
      </c>
      <c r="R111" s="11" t="str">
        <f t="shared" ca="1" si="47"/>
        <v>1 OKLA</v>
      </c>
      <c r="S111" s="38" t="str">
        <f t="shared" ca="1" si="47"/>
        <v>6 PUR</v>
      </c>
      <c r="T111" s="45" t="str">
        <f t="shared" ca="1" si="47"/>
        <v>1 OKLA</v>
      </c>
      <c r="U111" s="11" t="str">
        <f t="shared" ca="1" si="48"/>
        <v>6 PUR</v>
      </c>
      <c r="V111" s="38">
        <f t="shared" ca="1" si="49"/>
        <v>1</v>
      </c>
      <c r="W111" s="36">
        <f t="shared" ca="1" si="49"/>
        <v>14</v>
      </c>
      <c r="X111" s="11">
        <v>2.5</v>
      </c>
      <c r="Y111" s="1">
        <v>17.5</v>
      </c>
      <c r="Z111" s="40"/>
      <c r="AA111" s="11">
        <f ca="1">IF($Y$1=1,($Y111-($Y111*COUNTIF(E111:$F111,E111)/$P$1))*COUNTIF($T$4:$T$35,E111),COUNTIF($T$4:$T$35,E111)*$Y111)</f>
        <v>0</v>
      </c>
      <c r="AB111" s="11">
        <f ca="1">IF($Y$1=1,($Y111-($Y111*COUNTIF($F111:F111,F111)/$P$1))*COUNTIF($T$4:$T$35,F111),COUNTIF($T$4:$T$35,F111)*$Y111)</f>
        <v>15</v>
      </c>
      <c r="AC111" s="11">
        <f ca="1">IF($Y$1=1,($Y111-($Y111*COUNTIF($F111:G111,G111)/$P$1))*COUNTIF($T$4:$T$35,G111),COUNTIF($T$4:$T$35,G111)*$Y111)</f>
        <v>15</v>
      </c>
      <c r="AD111" s="11">
        <f ca="1">IF($Y$1=1,($Y111-($Y111*COUNTIF($F111:H111,H111)/$P$1))*COUNTIF($T$4:$T$35,H111),COUNTIF($T$4:$T$35,H111)*$Y111)</f>
        <v>12.5</v>
      </c>
      <c r="AE111" s="11">
        <f ca="1">IF($Y$1=1,($Y111-($Y111*COUNTIF($F111:I111,I111)/$P$1))*COUNTIF($T$4:$T$35,I111),COUNTIF($T$4:$T$35,I111)*$Y111)</f>
        <v>12.5</v>
      </c>
      <c r="AF111" s="11">
        <f ca="1">IF($Y$1=1,($Y111-($Y111*COUNTIF($F111:J111,J111)/$P$1))*COUNTIF($T$4:$T$35,J111),COUNTIF($T$4:$T$35,J111)*$Y111)</f>
        <v>15</v>
      </c>
      <c r="AG111" s="11">
        <f ca="1">IF($Y$1=1,($Y111-($Y111*COUNTIF($F111:K111,K111)/$P$1))*COUNTIF($T$4:$T$35,K111),COUNTIF($T$4:$T$35,K111)*$Y111)</f>
        <v>10</v>
      </c>
      <c r="AH111" s="11">
        <f ca="1">IF($Y$1=1,($Y111-($Y111*COUNTIF($F111:L111,L111)/$P$1))*COUNTIF($T$4:$T$35,L111),COUNTIF($T$4:$T$35,L111)*$Y111)</f>
        <v>12.5</v>
      </c>
      <c r="AI111" s="11"/>
      <c r="AJ111" s="32">
        <f t="shared" ca="1" si="54"/>
        <v>15</v>
      </c>
      <c r="AK111" s="5"/>
      <c r="AL111" s="9" t="s">
        <v>245</v>
      </c>
      <c r="AM111"/>
      <c r="AN111"/>
      <c r="AO111"/>
      <c r="AP111"/>
      <c r="AQ111"/>
      <c r="AR111"/>
      <c r="AS111"/>
      <c r="AT111"/>
      <c r="AU111"/>
      <c r="AW111" s="9" t="str">
        <f t="shared" si="50"/>
        <v>Master!T98</v>
      </c>
      <c r="AY111" s="9" t="s">
        <v>235</v>
      </c>
      <c r="AZ111" s="9" t="s">
        <v>237</v>
      </c>
      <c r="BB111" s="9" t="str">
        <f t="shared" si="51"/>
        <v>Master!W82</v>
      </c>
      <c r="BC111" s="9" t="str">
        <f t="shared" si="52"/>
        <v>Master!W114</v>
      </c>
      <c r="BD111" s="9" t="str">
        <f t="shared" si="53"/>
        <v>Master!T98</v>
      </c>
    </row>
    <row r="112" spans="2:56" ht="14.4">
      <c r="B112" s="1">
        <v>9</v>
      </c>
      <c r="C112" s="7" t="s">
        <v>247</v>
      </c>
      <c r="D112" s="33" t="str">
        <f t="shared" ca="1" si="55"/>
        <v>1 CONN</v>
      </c>
      <c r="E112" s="74" t="e">
        <v>#REF!</v>
      </c>
      <c r="F112" s="74" t="s">
        <v>7</v>
      </c>
      <c r="G112" s="74" t="s">
        <v>7</v>
      </c>
      <c r="H112" s="74" t="s">
        <v>7</v>
      </c>
      <c r="I112" s="74" t="s">
        <v>7</v>
      </c>
      <c r="J112" s="74" t="s">
        <v>7</v>
      </c>
      <c r="K112" s="74" t="s">
        <v>7</v>
      </c>
      <c r="L112" s="74" t="s">
        <v>7</v>
      </c>
      <c r="M112" s="74"/>
      <c r="N112" s="36" t="str">
        <f t="shared" ca="1" si="55"/>
        <v>1 CONN</v>
      </c>
      <c r="P112" s="37">
        <f t="shared" ca="1" si="56"/>
        <v>0</v>
      </c>
      <c r="Q112" s="36">
        <f t="shared" ca="1" si="56"/>
        <v>21</v>
      </c>
      <c r="R112" s="11" t="str">
        <f t="shared" ca="1" si="47"/>
        <v>1 CONN</v>
      </c>
      <c r="S112" s="38" t="str">
        <f t="shared" ca="1" si="47"/>
        <v>2 STAN</v>
      </c>
      <c r="T112" s="46" t="str">
        <f t="shared" ca="1" si="47"/>
        <v>1 CONN</v>
      </c>
      <c r="U112" s="11" t="str">
        <f t="shared" ca="1" si="48"/>
        <v>2 STAN</v>
      </c>
      <c r="V112" s="38">
        <f t="shared" ca="1" si="49"/>
        <v>1</v>
      </c>
      <c r="W112" s="36">
        <f t="shared" ca="1" si="49"/>
        <v>10</v>
      </c>
      <c r="X112" s="11">
        <v>3</v>
      </c>
      <c r="Y112" s="1">
        <v>21</v>
      </c>
      <c r="Z112" s="40"/>
      <c r="AA112" s="11">
        <f ca="1">IF($Y$1=1,($Y112-($Y112*COUNTIF(E112:$F112,E112)/$P$1))*COUNTIF($T$4:$T$35,E112),COUNTIF($T$4:$T$35,E112)*$Y112)</f>
        <v>0</v>
      </c>
      <c r="AB112" s="11">
        <f ca="1">IF($Y$1=1,($Y112-($Y112*COUNTIF($F112:F112,F112)/$P$1))*COUNTIF($T$4:$T$35,F112),COUNTIF($T$4:$T$35,F112)*$Y112)</f>
        <v>18</v>
      </c>
      <c r="AC112" s="11">
        <f ca="1">IF($Y$1=1,($Y112-($Y112*COUNTIF($F112:G112,G112)/$P$1))*COUNTIF($T$4:$T$35,G112),COUNTIF($T$4:$T$35,G112)*$Y112)</f>
        <v>15</v>
      </c>
      <c r="AD112" s="11">
        <f ca="1">IF($Y$1=1,($Y112-($Y112*COUNTIF($F112:H112,H112)/$P$1))*COUNTIF($T$4:$T$35,H112),COUNTIF($T$4:$T$35,H112)*$Y112)</f>
        <v>12</v>
      </c>
      <c r="AE112" s="11">
        <f ca="1">IF($Y$1=1,($Y112-($Y112*COUNTIF($F112:I112,I112)/$P$1))*COUNTIF($T$4:$T$35,I112),COUNTIF($T$4:$T$35,I112)*$Y112)</f>
        <v>9</v>
      </c>
      <c r="AF112" s="11">
        <f ca="1">IF($Y$1=1,($Y112-($Y112*COUNTIF($F112:J112,J112)/$P$1))*COUNTIF($T$4:$T$35,J112),COUNTIF($T$4:$T$35,J112)*$Y112)</f>
        <v>6</v>
      </c>
      <c r="AG112" s="11">
        <f ca="1">IF($Y$1=1,($Y112-($Y112*COUNTIF($F112:K112,K112)/$P$1))*COUNTIF($T$4:$T$35,K112),COUNTIF($T$4:$T$35,K112)*$Y112)</f>
        <v>3</v>
      </c>
      <c r="AH112" s="11">
        <f ca="1">IF($Y$1=1,($Y112-($Y112*COUNTIF($F112:L112,L112)/$P$1))*COUNTIF($T$4:$T$35,L112),COUNTIF($T$4:$T$35,L112)*$Y112)</f>
        <v>0</v>
      </c>
      <c r="AI112" s="11"/>
      <c r="AJ112" s="32">
        <f t="shared" ca="1" si="54"/>
        <v>18</v>
      </c>
      <c r="AK112" s="5"/>
      <c r="AL112" s="9" t="s">
        <v>248</v>
      </c>
      <c r="AM112"/>
      <c r="AN112"/>
      <c r="AO112"/>
      <c r="AP112"/>
      <c r="AQ112"/>
      <c r="AR112"/>
      <c r="AS112"/>
      <c r="AT112"/>
      <c r="AU112"/>
      <c r="AW112" s="9" t="str">
        <f t="shared" si="50"/>
        <v>Master!Q48</v>
      </c>
      <c r="AY112" s="9" t="s">
        <v>239</v>
      </c>
      <c r="AZ112" s="9" t="s">
        <v>241</v>
      </c>
      <c r="BB112" s="9" t="str">
        <f t="shared" si="51"/>
        <v>Master!N32</v>
      </c>
      <c r="BC112" s="9" t="str">
        <f t="shared" si="52"/>
        <v>Master!N98</v>
      </c>
      <c r="BD112" s="9" t="str">
        <f t="shared" si="53"/>
        <v>Master!Q48</v>
      </c>
    </row>
    <row r="113" spans="2:56" ht="14.4">
      <c r="C113" s="32" t="s">
        <v>249</v>
      </c>
      <c r="D113" s="33" t="str">
        <f t="shared" ca="1" si="55"/>
        <v>1 OKLA</v>
      </c>
      <c r="E113" s="74" t="e">
        <v>#REF!</v>
      </c>
      <c r="F113" s="74" t="s">
        <v>30</v>
      </c>
      <c r="G113" s="74" t="s">
        <v>41</v>
      </c>
      <c r="H113" s="74" t="s">
        <v>14</v>
      </c>
      <c r="I113" s="74" t="s">
        <v>14</v>
      </c>
      <c r="J113" s="74" t="s">
        <v>14</v>
      </c>
      <c r="K113" s="74" t="s">
        <v>14</v>
      </c>
      <c r="L113" s="74" t="s">
        <v>14</v>
      </c>
      <c r="M113" s="74"/>
      <c r="N113" s="36" t="str">
        <f t="shared" ca="1" si="55"/>
        <v>3 UL</v>
      </c>
      <c r="P113" s="37">
        <f t="shared" ca="1" si="56"/>
        <v>21</v>
      </c>
      <c r="Q113" s="36">
        <f t="shared" ca="1" si="56"/>
        <v>18</v>
      </c>
      <c r="R113" s="11" t="str">
        <f t="shared" ca="1" si="47"/>
        <v>3 UL</v>
      </c>
      <c r="S113" s="38" t="str">
        <f t="shared" ca="1" si="47"/>
        <v>1 OKLA</v>
      </c>
      <c r="T113" s="46" t="str">
        <f t="shared" ca="1" si="47"/>
        <v>3 UL</v>
      </c>
      <c r="U113" s="11" t="str">
        <f t="shared" ca="1" si="48"/>
        <v>1 OKLA</v>
      </c>
      <c r="V113" s="38">
        <f t="shared" ca="1" si="49"/>
        <v>11</v>
      </c>
      <c r="W113" s="36">
        <f t="shared" ca="1" si="49"/>
        <v>1</v>
      </c>
      <c r="X113" s="11">
        <v>3</v>
      </c>
      <c r="Y113" s="1">
        <v>21</v>
      </c>
      <c r="Z113" s="40"/>
      <c r="AA113" s="11">
        <f ca="1">IF($Y$1=1,($Y113-($Y113*COUNTIF(E113:$F113,E113)/$P$1))*COUNTIF($T$4:$T$35,E113),COUNTIF($T$4:$T$35,E113)*$Y113)</f>
        <v>0</v>
      </c>
      <c r="AB113" s="11">
        <f ca="1">IF($Y$1=1,($Y113-($Y113*COUNTIF($F113:F113,F113)/$P$1))*COUNTIF($T$4:$T$35,F113),COUNTIF($T$4:$T$35,F113)*$Y113)</f>
        <v>18</v>
      </c>
      <c r="AC113" s="11">
        <f ca="1">IF($Y$1=1,($Y113-($Y113*COUNTIF($F113:G113,G113)/$P$1))*COUNTIF($T$4:$T$35,G113),COUNTIF($T$4:$T$35,G113)*$Y113)</f>
        <v>18</v>
      </c>
      <c r="AD113" s="11">
        <f ca="1">IF($Y$1=1,($Y113-($Y113*COUNTIF($F113:H113,H113)/$P$1))*COUNTIF($T$4:$T$35,H113),COUNTIF($T$4:$T$35,H113)*$Y113)</f>
        <v>18</v>
      </c>
      <c r="AE113" s="11">
        <f ca="1">IF($Y$1=1,($Y113-($Y113*COUNTIF($F113:I113,I113)/$P$1))*COUNTIF($T$4:$T$35,I113),COUNTIF($T$4:$T$35,I113)*$Y113)</f>
        <v>15</v>
      </c>
      <c r="AF113" s="11">
        <f ca="1">IF($Y$1=1,($Y113-($Y113*COUNTIF($F113:J113,J113)/$P$1))*COUNTIF($T$4:$T$35,J113),COUNTIF($T$4:$T$35,J113)*$Y113)</f>
        <v>12</v>
      </c>
      <c r="AG113" s="11">
        <f ca="1">IF($Y$1=1,($Y113-($Y113*COUNTIF($F113:K113,K113)/$P$1))*COUNTIF($T$4:$T$35,K113),COUNTIF($T$4:$T$35,K113)*$Y113)</f>
        <v>9</v>
      </c>
      <c r="AH113" s="11">
        <f ca="1">IF($Y$1=1,($Y113-($Y113*COUNTIF($F113:L113,L113)/$P$1))*COUNTIF($T$4:$T$35,L113),COUNTIF($T$4:$T$35,L113)*$Y113)</f>
        <v>6</v>
      </c>
      <c r="AI113" s="11"/>
      <c r="AJ113" s="32">
        <f t="shared" ca="1" si="54"/>
        <v>21</v>
      </c>
      <c r="AK113" s="5"/>
      <c r="AL113" s="9" t="s">
        <v>250</v>
      </c>
      <c r="AM113"/>
      <c r="AN113"/>
      <c r="AO113"/>
      <c r="AP113"/>
      <c r="AQ113"/>
      <c r="AR113"/>
      <c r="AS113"/>
      <c r="AT113"/>
      <c r="AU113"/>
      <c r="AW113" s="9" t="str">
        <f t="shared" si="50"/>
        <v>Master!Q82</v>
      </c>
      <c r="AY113" s="9" t="s">
        <v>243</v>
      </c>
      <c r="AZ113" s="9" t="s">
        <v>245</v>
      </c>
      <c r="BB113" s="9" t="str">
        <f t="shared" si="51"/>
        <v>Master!T32</v>
      </c>
      <c r="BC113" s="9" t="str">
        <f t="shared" si="52"/>
        <v>Master!T98</v>
      </c>
      <c r="BD113" s="9" t="str">
        <f t="shared" si="53"/>
        <v>Master!Q82</v>
      </c>
    </row>
    <row r="114" spans="2:56" ht="15" thickBot="1">
      <c r="C114" s="44" t="s">
        <v>251</v>
      </c>
      <c r="D114" s="47" t="str">
        <f t="shared" ca="1" si="55"/>
        <v>1 CONN</v>
      </c>
      <c r="E114" s="75" t="e">
        <v>#REF!</v>
      </c>
      <c r="F114" s="75" t="s">
        <v>7</v>
      </c>
      <c r="G114" s="75" t="s">
        <v>7</v>
      </c>
      <c r="H114" s="75" t="s">
        <v>14</v>
      </c>
      <c r="I114" s="75" t="s">
        <v>7</v>
      </c>
      <c r="J114" s="75" t="s">
        <v>7</v>
      </c>
      <c r="K114" s="75" t="s">
        <v>7</v>
      </c>
      <c r="L114" s="75" t="s">
        <v>7</v>
      </c>
      <c r="M114" s="75"/>
      <c r="N114" s="49">
        <f t="shared" ca="1" si="55"/>
        <v>0</v>
      </c>
      <c r="P114" s="50">
        <f t="shared" ca="1" si="56"/>
        <v>3.5</v>
      </c>
      <c r="Q114" s="49">
        <f t="shared" ca="1" si="56"/>
        <v>24.5</v>
      </c>
      <c r="R114" s="24" t="str">
        <f t="shared" ca="1" si="47"/>
        <v>1 CONN</v>
      </c>
      <c r="S114" s="51" t="str">
        <f t="shared" ca="1" si="47"/>
        <v>3 UL</v>
      </c>
      <c r="T114" s="52">
        <f t="shared" ca="1" si="47"/>
        <v>0</v>
      </c>
      <c r="U114" s="11" t="str">
        <f t="shared" ca="1" si="48"/>
        <v>1 CONN</v>
      </c>
      <c r="V114" s="51">
        <f t="shared" ca="1" si="49"/>
        <v>1</v>
      </c>
      <c r="W114" s="49">
        <f t="shared" ca="1" si="49"/>
        <v>11</v>
      </c>
      <c r="X114" s="11">
        <v>3.5</v>
      </c>
      <c r="Y114" s="1">
        <v>24.5</v>
      </c>
      <c r="Z114" s="40"/>
      <c r="AA114" s="11">
        <f ca="1">IF($Y$1=1,($Y114-($Y114*COUNTIF(E114:$F114,E114)/$P$1))*COUNTIF($T$4:$T$35,E114),COUNTIF($T$4:$T$35,E114)*$Y114)</f>
        <v>0</v>
      </c>
      <c r="AB114" s="11">
        <f ca="1">IF($Y$1=1,($Y114-($Y114*COUNTIF($F114:F114,F114)/$P$1))*COUNTIF($T$4:$T$35,F114),COUNTIF($T$4:$T$35,F114)*$Y114)</f>
        <v>21</v>
      </c>
      <c r="AC114" s="11">
        <f ca="1">IF($Y$1=1,($Y114-($Y114*COUNTIF($F114:G114,G114)/$P$1))*COUNTIF($T$4:$T$35,G114),COUNTIF($T$4:$T$35,G114)*$Y114)</f>
        <v>17.5</v>
      </c>
      <c r="AD114" s="11">
        <f ca="1">IF($Y$1=1,($Y114-($Y114*COUNTIF($F114:H114,H114)/$P$1))*COUNTIF($T$4:$T$35,H114),COUNTIF($T$4:$T$35,H114)*$Y114)</f>
        <v>21</v>
      </c>
      <c r="AE114" s="11">
        <f ca="1">IF($Y$1=1,($Y114-($Y114*COUNTIF($F114:I114,I114)/$P$1))*COUNTIF($T$4:$T$35,I114),COUNTIF($T$4:$T$35,I114)*$Y114)</f>
        <v>14</v>
      </c>
      <c r="AF114" s="11">
        <f ca="1">IF($Y$1=1,($Y114-($Y114*COUNTIF($F114:J114,J114)/$P$1))*COUNTIF($T$4:$T$35,J114),COUNTIF($T$4:$T$35,J114)*$Y114)</f>
        <v>10.5</v>
      </c>
      <c r="AG114" s="11">
        <f ca="1">IF($Y$1=1,($Y114-($Y114*COUNTIF($F114:K114,K114)/$P$1))*COUNTIF($T$4:$T$35,K114),COUNTIF($T$4:$T$35,K114)*$Y114)</f>
        <v>7</v>
      </c>
      <c r="AH114" s="11">
        <f ca="1">IF($Y$1=1,($Y114-($Y114*COUNTIF($F114:L114,L114)/$P$1))*COUNTIF($T$4:$T$35,L114),COUNTIF($T$4:$T$35,L114)*$Y114)</f>
        <v>3.5</v>
      </c>
      <c r="AI114" s="11"/>
      <c r="AJ114" s="32">
        <f t="shared" ca="1" si="54"/>
        <v>24.5</v>
      </c>
      <c r="AK114" s="5"/>
      <c r="AL114" s="9" t="s">
        <v>252</v>
      </c>
      <c r="AM114"/>
      <c r="AN114"/>
      <c r="AO114"/>
      <c r="AP114"/>
      <c r="AQ114"/>
      <c r="AR114"/>
      <c r="AS114"/>
      <c r="AT114"/>
      <c r="AU114"/>
      <c r="AW114" s="9" t="str">
        <f t="shared" si="50"/>
        <v>Master!Q64</v>
      </c>
      <c r="AY114" s="9" t="s">
        <v>248</v>
      </c>
      <c r="AZ114" s="9" t="s">
        <v>250</v>
      </c>
      <c r="BB114" s="9" t="str">
        <f t="shared" si="51"/>
        <v>Master!Q48</v>
      </c>
      <c r="BC114" s="9" t="str">
        <f t="shared" si="52"/>
        <v>Master!Q82</v>
      </c>
      <c r="BD114" s="9" t="str">
        <f t="shared" si="53"/>
        <v>Master!Q64</v>
      </c>
    </row>
    <row r="115" spans="2:56" ht="15" thickBot="1">
      <c r="Y115" s="53" t="s">
        <v>253</v>
      </c>
      <c r="Z115" s="54"/>
      <c r="AA115" s="55">
        <f t="shared" ref="AA115:AH115" ca="1" si="57">SUM(AA84:AA114)</f>
        <v>0</v>
      </c>
      <c r="AB115" s="56">
        <f t="shared" ca="1" si="57"/>
        <v>339</v>
      </c>
      <c r="AC115" s="56">
        <f t="shared" ca="1" si="57"/>
        <v>294.5</v>
      </c>
      <c r="AD115" s="56">
        <f t="shared" ca="1" si="57"/>
        <v>255.5</v>
      </c>
      <c r="AE115" s="56">
        <f t="shared" ca="1" si="57"/>
        <v>224.5</v>
      </c>
      <c r="AF115" s="56">
        <f t="shared" ca="1" si="57"/>
        <v>172.5</v>
      </c>
      <c r="AG115" s="56">
        <f t="shared" ca="1" si="57"/>
        <v>129</v>
      </c>
      <c r="AH115" s="56">
        <f t="shared" ca="1" si="57"/>
        <v>68</v>
      </c>
      <c r="AI115" s="57"/>
      <c r="AJ115" s="58">
        <f ca="1">SUM(AJ84:AJ114)</f>
        <v>382</v>
      </c>
      <c r="AK115" s="5"/>
      <c r="AM115"/>
      <c r="AN115"/>
      <c r="AO115"/>
      <c r="AP115"/>
      <c r="AQ115"/>
      <c r="AR115"/>
      <c r="AS115"/>
      <c r="AT115"/>
      <c r="AU115"/>
    </row>
    <row r="116" spans="2:56" ht="14.4">
      <c r="Y116" s="32" t="s">
        <v>254</v>
      </c>
      <c r="AA116" s="63">
        <f t="shared" ref="AA116:AH116" ca="1" si="58">SUM(AA84:AA99)</f>
        <v>0</v>
      </c>
      <c r="AB116" s="64">
        <f t="shared" ca="1" si="58"/>
        <v>126</v>
      </c>
      <c r="AC116" s="64">
        <f t="shared" ca="1" si="58"/>
        <v>109.5</v>
      </c>
      <c r="AD116" s="64">
        <f t="shared" ca="1" si="58"/>
        <v>90</v>
      </c>
      <c r="AE116" s="64">
        <f t="shared" ca="1" si="58"/>
        <v>90</v>
      </c>
      <c r="AF116" s="64">
        <f t="shared" ca="1" si="58"/>
        <v>58.5</v>
      </c>
      <c r="AG116" s="64">
        <f t="shared" ca="1" si="58"/>
        <v>45</v>
      </c>
      <c r="AH116" s="64">
        <f t="shared" ca="1" si="58"/>
        <v>22.5</v>
      </c>
      <c r="AI116" s="65"/>
      <c r="AJ116" s="66">
        <f ca="1">SUM(AJ84:AJ99)</f>
        <v>151.5</v>
      </c>
      <c r="AK116" s="5"/>
      <c r="AM116"/>
      <c r="AN116"/>
      <c r="AO116"/>
      <c r="AP116"/>
      <c r="AQ116"/>
      <c r="AR116"/>
      <c r="AS116"/>
      <c r="AT116"/>
      <c r="AU116"/>
    </row>
    <row r="117" spans="2:56" ht="14.4">
      <c r="Y117" s="32" t="s">
        <v>255</v>
      </c>
      <c r="AA117" s="63">
        <f t="shared" ref="AA117:AH117" ca="1" si="59">SUM(AA100:AA107)</f>
        <v>0</v>
      </c>
      <c r="AB117" s="64">
        <f t="shared" ca="1" si="59"/>
        <v>96</v>
      </c>
      <c r="AC117" s="64">
        <f t="shared" ca="1" si="59"/>
        <v>82</v>
      </c>
      <c r="AD117" s="64">
        <f t="shared" ca="1" si="59"/>
        <v>62</v>
      </c>
      <c r="AE117" s="64">
        <f t="shared" ca="1" si="59"/>
        <v>54</v>
      </c>
      <c r="AF117" s="64">
        <f t="shared" ca="1" si="59"/>
        <v>48</v>
      </c>
      <c r="AG117" s="64">
        <f t="shared" ca="1" si="59"/>
        <v>40</v>
      </c>
      <c r="AH117" s="64">
        <f t="shared" ca="1" si="59"/>
        <v>16</v>
      </c>
      <c r="AI117" s="65"/>
      <c r="AJ117" s="66">
        <f ca="1">SUM(AJ100:AJ107)</f>
        <v>102</v>
      </c>
      <c r="AK117" s="5"/>
      <c r="AM117"/>
      <c r="AN117"/>
      <c r="AO117"/>
      <c r="AP117"/>
      <c r="AQ117"/>
      <c r="AR117"/>
      <c r="AS117"/>
      <c r="AT117"/>
      <c r="AU117"/>
    </row>
    <row r="118" spans="2:56" ht="14.4">
      <c r="Y118" s="32" t="s">
        <v>256</v>
      </c>
      <c r="AA118" s="63">
        <f t="shared" ref="AA118:AH118" ca="1" si="60">SUM(AA108:AA111)</f>
        <v>0</v>
      </c>
      <c r="AB118" s="64">
        <f t="shared" ca="1" si="60"/>
        <v>60</v>
      </c>
      <c r="AC118" s="64">
        <f t="shared" ca="1" si="60"/>
        <v>52.5</v>
      </c>
      <c r="AD118" s="64">
        <f t="shared" ca="1" si="60"/>
        <v>52.5</v>
      </c>
      <c r="AE118" s="64">
        <f t="shared" ca="1" si="60"/>
        <v>42.5</v>
      </c>
      <c r="AF118" s="64">
        <f t="shared" ca="1" si="60"/>
        <v>37.5</v>
      </c>
      <c r="AG118" s="64">
        <f t="shared" ca="1" si="60"/>
        <v>25</v>
      </c>
      <c r="AH118" s="64">
        <f t="shared" ca="1" si="60"/>
        <v>20</v>
      </c>
      <c r="AI118" s="65"/>
      <c r="AJ118" s="66">
        <f ca="1">SUM(AJ108:AJ111)</f>
        <v>65</v>
      </c>
      <c r="AK118" s="5"/>
      <c r="AM118"/>
      <c r="AN118"/>
      <c r="AO118"/>
      <c r="AP118"/>
      <c r="AQ118"/>
      <c r="AR118"/>
      <c r="AS118"/>
      <c r="AT118"/>
      <c r="AU118"/>
    </row>
    <row r="119" spans="2:56" ht="14.4">
      <c r="Y119" s="32" t="s">
        <v>257</v>
      </c>
      <c r="AA119" s="63">
        <f t="shared" ref="AA119:AH119" ca="1" si="61">SUM(AA112:AA113)</f>
        <v>0</v>
      </c>
      <c r="AB119" s="64">
        <f t="shared" ca="1" si="61"/>
        <v>36</v>
      </c>
      <c r="AC119" s="64">
        <f t="shared" ca="1" si="61"/>
        <v>33</v>
      </c>
      <c r="AD119" s="64">
        <f t="shared" ca="1" si="61"/>
        <v>30</v>
      </c>
      <c r="AE119" s="64">
        <f t="shared" ca="1" si="61"/>
        <v>24</v>
      </c>
      <c r="AF119" s="64">
        <f t="shared" ca="1" si="61"/>
        <v>18</v>
      </c>
      <c r="AG119" s="64">
        <f t="shared" ca="1" si="61"/>
        <v>12</v>
      </c>
      <c r="AH119" s="64">
        <f t="shared" ca="1" si="61"/>
        <v>6</v>
      </c>
      <c r="AI119" s="65"/>
      <c r="AJ119" s="66">
        <f ca="1">SUM(AJ112:AJ113)</f>
        <v>39</v>
      </c>
      <c r="AK119" s="5"/>
      <c r="AM119"/>
      <c r="AN119"/>
      <c r="AO119"/>
      <c r="AP119"/>
      <c r="AQ119"/>
      <c r="AR119"/>
      <c r="AS119"/>
      <c r="AT119"/>
      <c r="AU119"/>
    </row>
    <row r="120" spans="2:56" ht="15" thickBot="1">
      <c r="Y120" s="32" t="s">
        <v>258</v>
      </c>
      <c r="AA120" s="67">
        <f t="shared" ref="AA120:AH120" ca="1" si="62">AA114</f>
        <v>0</v>
      </c>
      <c r="AB120" s="68">
        <f t="shared" ca="1" si="62"/>
        <v>21</v>
      </c>
      <c r="AC120" s="68">
        <f t="shared" ca="1" si="62"/>
        <v>17.5</v>
      </c>
      <c r="AD120" s="68">
        <f t="shared" ca="1" si="62"/>
        <v>21</v>
      </c>
      <c r="AE120" s="68">
        <f t="shared" ca="1" si="62"/>
        <v>14</v>
      </c>
      <c r="AF120" s="68">
        <f t="shared" ca="1" si="62"/>
        <v>10.5</v>
      </c>
      <c r="AG120" s="68">
        <f t="shared" ca="1" si="62"/>
        <v>7</v>
      </c>
      <c r="AH120" s="68">
        <f t="shared" ca="1" si="62"/>
        <v>3.5</v>
      </c>
      <c r="AI120" s="69"/>
      <c r="AJ120" s="70">
        <f ca="1">AJ114</f>
        <v>24.5</v>
      </c>
      <c r="AK120" s="5"/>
      <c r="AM120"/>
      <c r="AN120"/>
      <c r="AO120"/>
      <c r="AP120"/>
      <c r="AQ120"/>
      <c r="AR120"/>
      <c r="AS120"/>
      <c r="AT120"/>
      <c r="AU120"/>
    </row>
    <row r="121" spans="2:56" ht="14.4">
      <c r="AM121"/>
      <c r="AN121"/>
      <c r="AO121"/>
      <c r="AP121"/>
      <c r="AQ121"/>
      <c r="AR121"/>
      <c r="AS121"/>
      <c r="AT121"/>
      <c r="AU121"/>
    </row>
    <row r="122" spans="2:56" ht="14.4">
      <c r="AM122"/>
      <c r="AN122"/>
      <c r="AO122"/>
      <c r="AP122"/>
      <c r="AQ122"/>
      <c r="AR122"/>
      <c r="AS122"/>
      <c r="AT122"/>
      <c r="AU122"/>
    </row>
    <row r="123" spans="2:56" ht="15" thickBot="1">
      <c r="AM123"/>
      <c r="AN123"/>
      <c r="AO123"/>
      <c r="AP123"/>
      <c r="AQ123"/>
      <c r="AR123"/>
      <c r="AS123"/>
      <c r="AT123"/>
      <c r="AU123"/>
    </row>
    <row r="124" spans="2:56" ht="15" thickBot="1">
      <c r="B124" s="1">
        <v>1</v>
      </c>
      <c r="C124" s="1" t="s">
        <v>255</v>
      </c>
      <c r="E124" s="10"/>
      <c r="F124" s="10"/>
      <c r="G124" s="10"/>
      <c r="H124" s="10"/>
      <c r="I124" s="10"/>
      <c r="J124" s="10"/>
      <c r="K124" s="10"/>
      <c r="L124" s="10"/>
      <c r="M124" s="10"/>
      <c r="N124" s="11"/>
      <c r="P124" s="5"/>
      <c r="AA124" s="12" t="str">
        <f t="shared" ref="AA124:AH124" si="63">AA82</f>
        <v>HiSeeds</v>
      </c>
      <c r="AB124" s="71" t="str">
        <f t="shared" si="63"/>
        <v>AnthonyP</v>
      </c>
      <c r="AC124" s="71" t="str">
        <f t="shared" si="63"/>
        <v>ChrisR</v>
      </c>
      <c r="AD124" s="71" t="str">
        <f t="shared" si="63"/>
        <v>EricP</v>
      </c>
      <c r="AE124" s="71" t="str">
        <f t="shared" si="63"/>
        <v>JoeG</v>
      </c>
      <c r="AF124" s="71" t="str">
        <f t="shared" si="63"/>
        <v>JohnP</v>
      </c>
      <c r="AG124" s="71" t="str">
        <f t="shared" si="63"/>
        <v>JoshF</v>
      </c>
      <c r="AH124" s="71" t="str">
        <f t="shared" si="63"/>
        <v>ScottP</v>
      </c>
      <c r="AI124" s="72"/>
      <c r="AJ124" s="11" t="s">
        <v>13</v>
      </c>
      <c r="AK124" s="5"/>
      <c r="AM124"/>
      <c r="AN124"/>
      <c r="AO124"/>
      <c r="AP124"/>
      <c r="AQ124"/>
      <c r="AR124"/>
      <c r="AS124"/>
      <c r="AT124"/>
      <c r="AU124"/>
    </row>
    <row r="125" spans="2:56" ht="15" thickBot="1">
      <c r="B125" s="1">
        <v>1</v>
      </c>
      <c r="C125" s="15" t="s">
        <v>15</v>
      </c>
      <c r="D125" s="16" t="s">
        <v>16</v>
      </c>
      <c r="E125" s="73">
        <v>0</v>
      </c>
      <c r="F125" s="73">
        <v>1</v>
      </c>
      <c r="G125" s="73">
        <v>2</v>
      </c>
      <c r="H125" s="73">
        <v>3</v>
      </c>
      <c r="I125" s="73">
        <v>4</v>
      </c>
      <c r="J125" s="73">
        <v>5</v>
      </c>
      <c r="K125" s="73">
        <v>6</v>
      </c>
      <c r="L125" s="73">
        <v>7</v>
      </c>
      <c r="M125" s="73"/>
      <c r="N125" s="18">
        <f ca="1">N83</f>
        <v>7</v>
      </c>
      <c r="P125" s="19" t="s">
        <v>17</v>
      </c>
      <c r="Q125" s="20" t="s">
        <v>18</v>
      </c>
      <c r="R125" s="21" t="s">
        <v>19</v>
      </c>
      <c r="S125" s="20" t="s">
        <v>20</v>
      </c>
      <c r="T125" s="21" t="s">
        <v>21</v>
      </c>
      <c r="U125" s="22" t="s">
        <v>22</v>
      </c>
      <c r="V125" s="5" t="s">
        <v>23</v>
      </c>
      <c r="W125" s="5" t="s">
        <v>24</v>
      </c>
      <c r="X125" s="11"/>
      <c r="Z125" s="16" t="s">
        <v>27</v>
      </c>
      <c r="AA125" s="16" t="e">
        <f>#REF!+1</f>
        <v>#REF!</v>
      </c>
      <c r="AB125" s="16" t="e">
        <f>#REF!+1</f>
        <v>#REF!</v>
      </c>
      <c r="AC125" s="16" t="e">
        <f>#REF!+1</f>
        <v>#REF!</v>
      </c>
      <c r="AD125" s="16" t="e">
        <f>#REF!+1</f>
        <v>#REF!</v>
      </c>
      <c r="AE125" s="16" t="e">
        <f>#REF!+1</f>
        <v>#REF!</v>
      </c>
      <c r="AF125" s="16" t="e">
        <f>#REF!+1</f>
        <v>#REF!</v>
      </c>
      <c r="AG125" s="16" t="e">
        <f>#REF!+1</f>
        <v>#REF!</v>
      </c>
      <c r="AH125" s="16" t="e">
        <f>#REF!+1</f>
        <v>#REF!</v>
      </c>
      <c r="AI125" s="16"/>
      <c r="AJ125" s="21">
        <v>0</v>
      </c>
      <c r="AK125" s="5"/>
      <c r="AM125"/>
      <c r="AN125"/>
      <c r="AO125"/>
      <c r="AP125"/>
      <c r="AQ125"/>
      <c r="AR125"/>
      <c r="AS125"/>
      <c r="AT125"/>
      <c r="AU125"/>
      <c r="BB125" s="9" t="s">
        <v>28</v>
      </c>
      <c r="BC125" s="9" t="s">
        <v>29</v>
      </c>
    </row>
    <row r="126" spans="2:56" ht="14.4">
      <c r="B126" s="1">
        <v>6</v>
      </c>
      <c r="C126" s="7" t="s">
        <v>31</v>
      </c>
      <c r="D126" s="33" t="str">
        <f t="shared" ref="D126:N140" ca="1" si="64">D100</f>
        <v>1 CONN</v>
      </c>
      <c r="E126" s="10" t="e">
        <v>#REF!</v>
      </c>
      <c r="F126" s="10" t="s">
        <v>7</v>
      </c>
      <c r="G126" s="10" t="s">
        <v>7</v>
      </c>
      <c r="H126" s="10" t="s">
        <v>7</v>
      </c>
      <c r="I126" s="10" t="s">
        <v>7</v>
      </c>
      <c r="J126" s="10" t="s">
        <v>7</v>
      </c>
      <c r="K126" s="10" t="s">
        <v>7</v>
      </c>
      <c r="L126" s="10" t="s">
        <v>7</v>
      </c>
      <c r="M126" s="10"/>
      <c r="N126" s="36" t="str">
        <f t="shared" ca="1" si="64"/>
        <v>1 CONN</v>
      </c>
      <c r="P126" s="37">
        <f t="shared" ref="P126:Q140" ca="1" si="65">P100</f>
        <v>0</v>
      </c>
      <c r="Q126" s="36">
        <f t="shared" ca="1" si="65"/>
        <v>14</v>
      </c>
      <c r="R126" s="11" t="str">
        <f t="shared" ref="R126:T140" ca="1" si="66">INDIRECT(BB126)</f>
        <v>1 CONN</v>
      </c>
      <c r="S126" s="38" t="str">
        <f t="shared" ca="1" si="66"/>
        <v>4 CAL</v>
      </c>
      <c r="T126" s="43" t="str">
        <f t="shared" ca="1" si="66"/>
        <v>1 CONN</v>
      </c>
      <c r="U126" s="11" t="str">
        <f t="shared" ref="U126:U140" ca="1" si="67">IF(R126=T126,S126,R126)</f>
        <v>4 CAL</v>
      </c>
      <c r="V126" s="38">
        <f t="shared" ref="V126:W140" ca="1" si="68">VLOOKUP(R126,$A$1:$B$64,2)</f>
        <v>1</v>
      </c>
      <c r="W126" s="36">
        <f t="shared" ca="1" si="68"/>
        <v>12</v>
      </c>
      <c r="X126" s="11">
        <v>2</v>
      </c>
      <c r="Y126" s="1">
        <v>14</v>
      </c>
      <c r="Z126" s="40"/>
      <c r="AA126" s="11">
        <f ca="1">IF($Y$1=1,($Y126-($Y126*COUNTIF($F126:F126,E126)/$P$1))*COUNTIF($T$36:$T$51,E126),COUNTIF($T$36:$T$51,E126)*$Y126)</f>
        <v>0</v>
      </c>
      <c r="AB126" s="11">
        <f ca="1">IF($Y$1=1,($Y126-($Y126*COUNTIF($F126:M126,F126)/$P$1))*COUNTIF($T$36:$T$51,F126),COUNTIF($T$36:$T$51,F126)*$Y126)</f>
        <v>0</v>
      </c>
      <c r="AC126" s="11">
        <f ca="1">IF($Y$1=1,($Y126-($Y126*COUNTIF($F126:N126,G126)/$P$1))*COUNTIF($T$36:$T$51,G126),COUNTIF($T$36:$T$51,G126)*$Y126)</f>
        <v>-2</v>
      </c>
      <c r="AD126" s="11">
        <f ca="1">IF($Y$1=1,($Y126-($Y126*COUNTIF($F126:O126,H126)/$P$1))*COUNTIF($T$36:$T$51,H126),COUNTIF($T$36:$T$51,H126)*$Y126)</f>
        <v>-2</v>
      </c>
      <c r="AE126" s="11">
        <f ca="1">IF($Y$1=1,($Y126-($Y126*COUNTIF($F126:P126,I126)/$P$1))*COUNTIF($T$36:$T$51,I126),COUNTIF($T$36:$T$51,I126)*$Y126)</f>
        <v>-2</v>
      </c>
      <c r="AF126" s="11">
        <f ca="1">IF($Y$1=1,($Y126-($Y126*COUNTIF($F126:Q126,J126)/$P$1))*COUNTIF($T$36:$T$51,J126),COUNTIF($T$36:$T$51,J126)*$Y126)</f>
        <v>-2</v>
      </c>
      <c r="AG126" s="11">
        <f ca="1">IF($Y$1=1,($Y126-($Y126*COUNTIF($F126:R126,K126)/$P$1))*COUNTIF($T$36:$T$51,K126),COUNTIF($T$36:$T$51,K126)*$Y126)</f>
        <v>-4</v>
      </c>
      <c r="AH126" s="11">
        <f ca="1">IF($Y$1=1,($Y126-($Y126*COUNTIF($F126:S126,L126)/$P$1))*COUNTIF($T$36:$T$51,L126),COUNTIF($T$36:$T$51,L126)*$Y126)</f>
        <v>-4</v>
      </c>
      <c r="AI126" s="11"/>
      <c r="AJ126" s="32">
        <f ca="1">$Y126-($Y126*COUNTIF($E126:$F126,N126)/$P$1)*COUNTIF($T$36:$T$51,N126)</f>
        <v>12</v>
      </c>
      <c r="AK126" s="5"/>
      <c r="AL126" s="9" t="s">
        <v>223</v>
      </c>
      <c r="AM126"/>
      <c r="AN126"/>
      <c r="AO126"/>
      <c r="AP126"/>
      <c r="AQ126"/>
      <c r="AR126"/>
      <c r="AS126"/>
      <c r="AT126"/>
      <c r="AU126"/>
      <c r="AW126" s="9" t="str">
        <f t="shared" ref="AW126:AW140" si="69">CONCATENATE(AJ$1,"!",$AL126)</f>
        <v>Master!K16</v>
      </c>
      <c r="AY126" s="9" t="s">
        <v>191</v>
      </c>
      <c r="AZ126" s="9" t="s">
        <v>193</v>
      </c>
      <c r="BB126" s="9" t="str">
        <f t="shared" ref="BB126:BB140" si="70">CONCATENATE(R$1,"!",$AY126)</f>
        <v>Master!H8</v>
      </c>
      <c r="BC126" s="9" t="str">
        <f t="shared" ref="BC126:BC140" si="71">CONCATENATE(S$1,"!",$AZ126)</f>
        <v>Master!H24</v>
      </c>
      <c r="BD126" s="9" t="str">
        <f t="shared" ref="BD126:BD140" si="72">CONCATENATE(T$1,"!",$AL126)</f>
        <v>Master!K16</v>
      </c>
    </row>
    <row r="127" spans="2:56" ht="14.4">
      <c r="B127" s="1">
        <v>7</v>
      </c>
      <c r="C127" s="32" t="s">
        <v>37</v>
      </c>
      <c r="D127" s="33" t="str">
        <f t="shared" ca="1" si="64"/>
        <v>2 A&amp;M</v>
      </c>
      <c r="E127" s="10" t="e">
        <v>#REF!</v>
      </c>
      <c r="F127" s="10" t="s">
        <v>36</v>
      </c>
      <c r="G127" s="10" t="s">
        <v>36</v>
      </c>
      <c r="H127" s="10" t="s">
        <v>55</v>
      </c>
      <c r="I127" s="10" t="s">
        <v>36</v>
      </c>
      <c r="J127" s="10" t="s">
        <v>55</v>
      </c>
      <c r="K127" s="10" t="s">
        <v>36</v>
      </c>
      <c r="L127" s="10" t="s">
        <v>36</v>
      </c>
      <c r="M127" s="10"/>
      <c r="N127" s="36" t="str">
        <f t="shared" ca="1" si="64"/>
        <v>2 A&amp;M</v>
      </c>
      <c r="P127" s="37">
        <f t="shared" ca="1" si="65"/>
        <v>4</v>
      </c>
      <c r="Q127" s="36">
        <f t="shared" ca="1" si="65"/>
        <v>14</v>
      </c>
      <c r="R127" s="11" t="str">
        <f t="shared" ca="1" si="66"/>
        <v>2 A&amp;M</v>
      </c>
      <c r="S127" s="38" t="str">
        <f t="shared" ca="1" si="66"/>
        <v>6 ASU</v>
      </c>
      <c r="T127" s="43" t="str">
        <f t="shared" ca="1" si="66"/>
        <v>2 A&amp;M</v>
      </c>
      <c r="U127" s="11" t="str">
        <f t="shared" ca="1" si="67"/>
        <v>6 ASU</v>
      </c>
      <c r="V127" s="38">
        <f t="shared" ca="1" si="68"/>
        <v>10</v>
      </c>
      <c r="W127" s="36">
        <f t="shared" ca="1" si="68"/>
        <v>14</v>
      </c>
      <c r="X127" s="11">
        <v>2</v>
      </c>
      <c r="Y127" s="1">
        <v>14</v>
      </c>
      <c r="Z127" s="40"/>
      <c r="AA127" s="11">
        <f ca="1">IF($Y$1=1,($Y127-($Y127*COUNTIF($F127:F127,E127)/$P$1))*COUNTIF($T$36:$T$51,E127),COUNTIF($T$36:$T$51,E127)*$Y127)</f>
        <v>0</v>
      </c>
      <c r="AB127" s="11">
        <f ca="1">IF($Y$1=1,($Y127-($Y127*COUNTIF($F127:M127,F127)/$P$1))*COUNTIF($T$36:$T$51,F127),COUNTIF($T$36:$T$51,F127)*$Y127)</f>
        <v>4</v>
      </c>
      <c r="AC127" s="11">
        <f ca="1">IF($Y$1=1,($Y127-($Y127*COUNTIF($F127:N127,G127)/$P$1))*COUNTIF($T$36:$T$51,G127),COUNTIF($T$36:$T$51,G127)*$Y127)</f>
        <v>2</v>
      </c>
      <c r="AD127" s="11">
        <f ca="1">IF($Y$1=1,($Y127-($Y127*COUNTIF($F127:O127,H127)/$P$1))*COUNTIF($T$36:$T$51,H127),COUNTIF($T$36:$T$51,H127)*$Y127)</f>
        <v>0</v>
      </c>
      <c r="AE127" s="11">
        <f ca="1">IF($Y$1=1,($Y127-($Y127*COUNTIF($F127:P127,I127)/$P$1))*COUNTIF($T$36:$T$51,I127),COUNTIF($T$36:$T$51,I127)*$Y127)</f>
        <v>2</v>
      </c>
      <c r="AF127" s="11">
        <f ca="1">IF($Y$1=1,($Y127-($Y127*COUNTIF($F127:Q127,J127)/$P$1))*COUNTIF($T$36:$T$51,J127),COUNTIF($T$36:$T$51,J127)*$Y127)</f>
        <v>0</v>
      </c>
      <c r="AG127" s="11">
        <f ca="1">IF($Y$1=1,($Y127-($Y127*COUNTIF($F127:R127,K127)/$P$1))*COUNTIF($T$36:$T$51,K127),COUNTIF($T$36:$T$51,K127)*$Y127)</f>
        <v>0</v>
      </c>
      <c r="AH127" s="11">
        <f ca="1">IF($Y$1=1,($Y127-($Y127*COUNTIF($F127:S127,L127)/$P$1))*COUNTIF($T$36:$T$51,L127),COUNTIF($T$36:$T$51,L127)*$Y127)</f>
        <v>0</v>
      </c>
      <c r="AI127" s="11"/>
      <c r="AJ127" s="32">
        <f t="shared" ref="AJ127:AJ140" ca="1" si="73">$Y127-($Y127*COUNTIF($E127:$F127,N127)/$P$1)*COUNTIF($T$36:$T$51,N127)</f>
        <v>12</v>
      </c>
      <c r="AK127" s="5"/>
      <c r="AL127" s="9" t="s">
        <v>225</v>
      </c>
      <c r="AM127"/>
      <c r="AN127"/>
      <c r="AO127"/>
      <c r="AP127"/>
      <c r="AQ127"/>
      <c r="AR127"/>
      <c r="AS127"/>
      <c r="AT127"/>
      <c r="AU127"/>
      <c r="AW127" s="9" t="str">
        <f t="shared" si="69"/>
        <v>Master!K48</v>
      </c>
      <c r="AY127" s="9" t="s">
        <v>195</v>
      </c>
      <c r="AZ127" s="9" t="s">
        <v>197</v>
      </c>
      <c r="BB127" s="9" t="str">
        <f t="shared" si="70"/>
        <v>Master!H40</v>
      </c>
      <c r="BC127" s="9" t="str">
        <f t="shared" si="71"/>
        <v>Master!H56</v>
      </c>
      <c r="BD127" s="9" t="str">
        <f t="shared" si="72"/>
        <v>Master!K48</v>
      </c>
    </row>
    <row r="128" spans="2:56" ht="14.4">
      <c r="B128" s="1">
        <v>7</v>
      </c>
      <c r="C128" s="32" t="s">
        <v>71</v>
      </c>
      <c r="D128" s="33" t="str">
        <f t="shared" ca="1" si="64"/>
        <v>1 DUKE</v>
      </c>
      <c r="E128" s="10" t="e">
        <v>#REF!</v>
      </c>
      <c r="F128" s="10" t="s">
        <v>11</v>
      </c>
      <c r="G128" s="10" t="s">
        <v>11</v>
      </c>
      <c r="H128" s="10" t="s">
        <v>100</v>
      </c>
      <c r="I128" s="10" t="s">
        <v>11</v>
      </c>
      <c r="J128" s="10" t="s">
        <v>11</v>
      </c>
      <c r="K128" s="10" t="s">
        <v>11</v>
      </c>
      <c r="L128" s="10" t="s">
        <v>11</v>
      </c>
      <c r="M128" s="10"/>
      <c r="N128" s="36" t="str">
        <f t="shared" ca="1" si="64"/>
        <v>4 ISU</v>
      </c>
      <c r="P128" s="37">
        <f t="shared" ca="1" si="65"/>
        <v>14</v>
      </c>
      <c r="Q128" s="36">
        <f t="shared" ca="1" si="65"/>
        <v>14</v>
      </c>
      <c r="R128" s="11" t="str">
        <f t="shared" ca="1" si="66"/>
        <v>9 MSU</v>
      </c>
      <c r="S128" s="38" t="str">
        <f t="shared" ca="1" si="66"/>
        <v>4 ISU</v>
      </c>
      <c r="T128" s="43" t="str">
        <f t="shared" ca="1" si="66"/>
        <v>4 ISU</v>
      </c>
      <c r="U128" s="11" t="str">
        <f t="shared" ca="1" si="67"/>
        <v>9 MSU</v>
      </c>
      <c r="V128" s="38">
        <f t="shared" ca="1" si="68"/>
        <v>9</v>
      </c>
      <c r="W128" s="36">
        <f t="shared" ca="1" si="68"/>
        <v>12</v>
      </c>
      <c r="X128" s="11">
        <v>2</v>
      </c>
      <c r="Y128" s="1">
        <v>14</v>
      </c>
      <c r="Z128" s="40"/>
      <c r="AA128" s="11">
        <f ca="1">IF($Y$1=1,($Y128-($Y128*COUNTIF($F128:F128,E128)/$P$1))*COUNTIF($T$36:$T$51,E128),COUNTIF($T$36:$T$51,E128)*$Y128)</f>
        <v>0</v>
      </c>
      <c r="AB128" s="11">
        <f ca="1">IF($Y$1=1,($Y128-($Y128*COUNTIF($F128:M128,F128)/$P$1))*COUNTIF($T$36:$T$51,F128),COUNTIF($T$36:$T$51,F128)*$Y128)</f>
        <v>0</v>
      </c>
      <c r="AC128" s="11">
        <f ca="1">IF($Y$1=1,($Y128-($Y128*COUNTIF($F128:N128,G128)/$P$1))*COUNTIF($T$36:$T$51,G128),COUNTIF($T$36:$T$51,G128)*$Y128)</f>
        <v>0</v>
      </c>
      <c r="AD128" s="11">
        <f ca="1">IF($Y$1=1,($Y128-($Y128*COUNTIF($F128:O128,H128)/$P$1))*COUNTIF($T$36:$T$51,H128),COUNTIF($T$36:$T$51,H128)*$Y128)</f>
        <v>0</v>
      </c>
      <c r="AE128" s="11">
        <f ca="1">IF($Y$1=1,($Y128-($Y128*COUNTIF($F128:P128,I128)/$P$1))*COUNTIF($T$36:$T$51,I128),COUNTIF($T$36:$T$51,I128)*$Y128)</f>
        <v>0</v>
      </c>
      <c r="AF128" s="11">
        <f ca="1">IF($Y$1=1,($Y128-($Y128*COUNTIF($F128:Q128,J128)/$P$1))*COUNTIF($T$36:$T$51,J128),COUNTIF($T$36:$T$51,J128)*$Y128)</f>
        <v>0</v>
      </c>
      <c r="AG128" s="11">
        <f ca="1">IF($Y$1=1,($Y128-($Y128*COUNTIF($F128:R128,K128)/$P$1))*COUNTIF($T$36:$T$51,K128),COUNTIF($T$36:$T$51,K128)*$Y128)</f>
        <v>0</v>
      </c>
      <c r="AH128" s="11">
        <f ca="1">IF($Y$1=1,($Y128-($Y128*COUNTIF($F128:S128,L128)/$P$1))*COUNTIF($T$36:$T$51,L128),COUNTIF($T$36:$T$51,L128)*$Y128)</f>
        <v>0</v>
      </c>
      <c r="AI128" s="11"/>
      <c r="AJ128" s="32">
        <f t="shared" ca="1" si="73"/>
        <v>14</v>
      </c>
      <c r="AK128" s="5"/>
      <c r="AL128" s="9" t="s">
        <v>227</v>
      </c>
      <c r="AM128"/>
      <c r="AN128"/>
      <c r="AO128"/>
      <c r="AP128"/>
      <c r="AQ128"/>
      <c r="AR128"/>
      <c r="AS128"/>
      <c r="AT128"/>
      <c r="AU128"/>
      <c r="AW128" s="9" t="str">
        <f t="shared" si="69"/>
        <v>Master!K82</v>
      </c>
      <c r="AY128" s="9" t="s">
        <v>199</v>
      </c>
      <c r="AZ128" s="9" t="s">
        <v>201</v>
      </c>
      <c r="BB128" s="9" t="str">
        <f t="shared" si="70"/>
        <v>Master!H74</v>
      </c>
      <c r="BC128" s="9" t="str">
        <f t="shared" si="71"/>
        <v>Master!H90</v>
      </c>
      <c r="BD128" s="9" t="str">
        <f t="shared" si="72"/>
        <v>Master!K82</v>
      </c>
    </row>
    <row r="129" spans="2:56" ht="14.4">
      <c r="B129" s="1">
        <v>7</v>
      </c>
      <c r="C129" s="32" t="s">
        <v>76</v>
      </c>
      <c r="D129" s="33" t="str">
        <f t="shared" ca="1" si="64"/>
        <v>2 STAN</v>
      </c>
      <c r="E129" s="10" t="e">
        <v>#REF!</v>
      </c>
      <c r="F129" s="10" t="s">
        <v>50</v>
      </c>
      <c r="G129" s="10" t="s">
        <v>50</v>
      </c>
      <c r="H129" s="10" t="s">
        <v>50</v>
      </c>
      <c r="I129" s="10" t="s">
        <v>50</v>
      </c>
      <c r="J129" s="10" t="s">
        <v>50</v>
      </c>
      <c r="K129" s="10" t="s">
        <v>50</v>
      </c>
      <c r="L129" s="10" t="s">
        <v>50</v>
      </c>
      <c r="M129" s="10"/>
      <c r="N129" s="36" t="str">
        <f t="shared" ca="1" si="64"/>
        <v>2 STAN</v>
      </c>
      <c r="P129" s="37">
        <f t="shared" ca="1" si="65"/>
        <v>0</v>
      </c>
      <c r="Q129" s="36">
        <f t="shared" ca="1" si="65"/>
        <v>14</v>
      </c>
      <c r="R129" s="11" t="str">
        <f t="shared" ca="1" si="66"/>
        <v>2 STAN</v>
      </c>
      <c r="S129" s="38" t="str">
        <f t="shared" ca="1" si="66"/>
        <v>3 OSU</v>
      </c>
      <c r="T129" s="43" t="str">
        <f t="shared" ca="1" si="66"/>
        <v>2 STAN</v>
      </c>
      <c r="U129" s="11" t="str">
        <f t="shared" ca="1" si="67"/>
        <v>3 OSU</v>
      </c>
      <c r="V129" s="38">
        <f t="shared" ca="1" si="68"/>
        <v>10</v>
      </c>
      <c r="W129" s="36">
        <f t="shared" ca="1" si="68"/>
        <v>11</v>
      </c>
      <c r="X129" s="11">
        <v>2</v>
      </c>
      <c r="Y129" s="1">
        <v>14</v>
      </c>
      <c r="Z129" s="40"/>
      <c r="AA129" s="11">
        <f ca="1">IF($Y$1=1,($Y129-($Y129*COUNTIF($F129:F129,E129)/$P$1))*COUNTIF($T$36:$T$51,E129),COUNTIF($T$36:$T$51,E129)*$Y129)</f>
        <v>0</v>
      </c>
      <c r="AB129" s="11">
        <f ca="1">IF($Y$1=1,($Y129-($Y129*COUNTIF($F129:M129,F129)/$P$1))*COUNTIF($T$36:$T$51,F129),COUNTIF($T$36:$T$51,F129)*$Y129)</f>
        <v>0</v>
      </c>
      <c r="AC129" s="11">
        <f ca="1">IF($Y$1=1,($Y129-($Y129*COUNTIF($F129:N129,G129)/$P$1))*COUNTIF($T$36:$T$51,G129),COUNTIF($T$36:$T$51,G129)*$Y129)</f>
        <v>-2</v>
      </c>
      <c r="AD129" s="11">
        <f ca="1">IF($Y$1=1,($Y129-($Y129*COUNTIF($F129:O129,H129)/$P$1))*COUNTIF($T$36:$T$51,H129),COUNTIF($T$36:$T$51,H129)*$Y129)</f>
        <v>-2</v>
      </c>
      <c r="AE129" s="11">
        <f ca="1">IF($Y$1=1,($Y129-($Y129*COUNTIF($F129:P129,I129)/$P$1))*COUNTIF($T$36:$T$51,I129),COUNTIF($T$36:$T$51,I129)*$Y129)</f>
        <v>-2</v>
      </c>
      <c r="AF129" s="11">
        <f ca="1">IF($Y$1=1,($Y129-($Y129*COUNTIF($F129:Q129,J129)/$P$1))*COUNTIF($T$36:$T$51,J129),COUNTIF($T$36:$T$51,J129)*$Y129)</f>
        <v>-2</v>
      </c>
      <c r="AG129" s="11">
        <f ca="1">IF($Y$1=1,($Y129-($Y129*COUNTIF($F129:R129,K129)/$P$1))*COUNTIF($T$36:$T$51,K129),COUNTIF($T$36:$T$51,K129)*$Y129)</f>
        <v>-4</v>
      </c>
      <c r="AH129" s="11">
        <f ca="1">IF($Y$1=1,($Y129-($Y129*COUNTIF($F129:S129,L129)/$P$1))*COUNTIF($T$36:$T$51,L129),COUNTIF($T$36:$T$51,L129)*$Y129)</f>
        <v>-4</v>
      </c>
      <c r="AI129" s="11"/>
      <c r="AJ129" s="32">
        <f t="shared" ca="1" si="73"/>
        <v>12</v>
      </c>
      <c r="AK129" s="5"/>
      <c r="AL129" s="9" t="s">
        <v>229</v>
      </c>
      <c r="AM129"/>
      <c r="AN129"/>
      <c r="AO129"/>
      <c r="AP129"/>
      <c r="AQ129"/>
      <c r="AR129"/>
      <c r="AS129"/>
      <c r="AT129"/>
      <c r="AU129"/>
      <c r="AW129" s="9" t="str">
        <f t="shared" si="69"/>
        <v>Master!K114</v>
      </c>
      <c r="AY129" s="9" t="s">
        <v>203</v>
      </c>
      <c r="AZ129" s="9" t="s">
        <v>205</v>
      </c>
      <c r="BB129" s="9" t="str">
        <f t="shared" si="70"/>
        <v>Master!H106</v>
      </c>
      <c r="BC129" s="9" t="str">
        <f t="shared" si="71"/>
        <v>Master!H122</v>
      </c>
      <c r="BD129" s="9" t="str">
        <f t="shared" si="72"/>
        <v>Master!K114</v>
      </c>
    </row>
    <row r="130" spans="2:56" ht="14.4">
      <c r="B130" s="1">
        <v>7</v>
      </c>
      <c r="C130" s="32" t="s">
        <v>111</v>
      </c>
      <c r="D130" s="33" t="str">
        <f t="shared" ca="1" si="64"/>
        <v>1 MD</v>
      </c>
      <c r="E130" s="10" t="e">
        <v>#REF!</v>
      </c>
      <c r="F130" s="10" t="s">
        <v>14</v>
      </c>
      <c r="G130" s="10" t="s">
        <v>14</v>
      </c>
      <c r="H130" s="10" t="s">
        <v>14</v>
      </c>
      <c r="I130" s="10" t="s">
        <v>14</v>
      </c>
      <c r="J130" s="10" t="s">
        <v>14</v>
      </c>
      <c r="K130" s="10" t="s">
        <v>14</v>
      </c>
      <c r="L130" s="10" t="s">
        <v>14</v>
      </c>
      <c r="M130" s="10"/>
      <c r="N130" s="36" t="str">
        <f t="shared" ca="1" si="64"/>
        <v>1 MD</v>
      </c>
      <c r="P130" s="37">
        <f t="shared" ca="1" si="65"/>
        <v>0</v>
      </c>
      <c r="Q130" s="36">
        <f t="shared" ca="1" si="65"/>
        <v>14</v>
      </c>
      <c r="R130" s="11" t="str">
        <f t="shared" ca="1" si="66"/>
        <v>1 MD</v>
      </c>
      <c r="S130" s="38" t="str">
        <f t="shared" ca="1" si="66"/>
        <v>4 VAN</v>
      </c>
      <c r="T130" s="43" t="str">
        <f t="shared" ca="1" si="66"/>
        <v>1 MD</v>
      </c>
      <c r="U130" s="11" t="str">
        <f t="shared" ca="1" si="67"/>
        <v>4 VAN</v>
      </c>
      <c r="V130" s="38">
        <f t="shared" ca="1" si="68"/>
        <v>1</v>
      </c>
      <c r="W130" s="36">
        <f t="shared" ca="1" si="68"/>
        <v>12</v>
      </c>
      <c r="X130" s="11">
        <v>2</v>
      </c>
      <c r="Y130" s="1">
        <v>14</v>
      </c>
      <c r="Z130" s="40"/>
      <c r="AA130" s="11">
        <f ca="1">IF($Y$1=1,($Y130-($Y130*COUNTIF($F130:F130,E130)/$P$1))*COUNTIF($T$36:$T$51,E130),COUNTIF($T$36:$T$51,E130)*$Y130)</f>
        <v>0</v>
      </c>
      <c r="AB130" s="11">
        <f ca="1">IF($Y$1=1,($Y130-($Y130*COUNTIF($F130:M130,F130)/$P$1))*COUNTIF($T$36:$T$51,F130),COUNTIF($T$36:$T$51,F130)*$Y130)</f>
        <v>0</v>
      </c>
      <c r="AC130" s="11">
        <f ca="1">IF($Y$1=1,($Y130-($Y130*COUNTIF($F130:N130,G130)/$P$1))*COUNTIF($T$36:$T$51,G130),COUNTIF($T$36:$T$51,G130)*$Y130)</f>
        <v>-2</v>
      </c>
      <c r="AD130" s="11">
        <f ca="1">IF($Y$1=1,($Y130-($Y130*COUNTIF($F130:O130,H130)/$P$1))*COUNTIF($T$36:$T$51,H130),COUNTIF($T$36:$T$51,H130)*$Y130)</f>
        <v>-2</v>
      </c>
      <c r="AE130" s="11">
        <f ca="1">IF($Y$1=1,($Y130-($Y130*COUNTIF($F130:P130,I130)/$P$1))*COUNTIF($T$36:$T$51,I130),COUNTIF($T$36:$T$51,I130)*$Y130)</f>
        <v>-2</v>
      </c>
      <c r="AF130" s="11">
        <f ca="1">IF($Y$1=1,($Y130-($Y130*COUNTIF($F130:Q130,J130)/$P$1))*COUNTIF($T$36:$T$51,J130),COUNTIF($T$36:$T$51,J130)*$Y130)</f>
        <v>-2</v>
      </c>
      <c r="AG130" s="11">
        <f ca="1">IF($Y$1=1,($Y130-($Y130*COUNTIF($F130:R130,K130)/$P$1))*COUNTIF($T$36:$T$51,K130),COUNTIF($T$36:$T$51,K130)*$Y130)</f>
        <v>-4</v>
      </c>
      <c r="AH130" s="11">
        <f ca="1">IF($Y$1=1,($Y130-($Y130*COUNTIF($F130:S130,L130)/$P$1))*COUNTIF($T$36:$T$51,L130),COUNTIF($T$36:$T$51,L130)*$Y130)</f>
        <v>-4</v>
      </c>
      <c r="AI130" s="11"/>
      <c r="AJ130" s="32">
        <f t="shared" ca="1" si="73"/>
        <v>12</v>
      </c>
      <c r="AK130" s="5"/>
      <c r="AL130" s="9" t="s">
        <v>231</v>
      </c>
      <c r="AM130"/>
      <c r="AN130"/>
      <c r="AO130"/>
      <c r="AP130"/>
      <c r="AQ130"/>
      <c r="AR130"/>
      <c r="AS130"/>
      <c r="AT130"/>
      <c r="AU130"/>
      <c r="AW130" s="9" t="str">
        <f t="shared" si="69"/>
        <v>Master!W16</v>
      </c>
      <c r="AY130" s="9" t="s">
        <v>207</v>
      </c>
      <c r="AZ130" s="9" t="s">
        <v>209</v>
      </c>
      <c r="BB130" s="9" t="str">
        <f t="shared" si="70"/>
        <v>Master!Z8</v>
      </c>
      <c r="BC130" s="9" t="str">
        <f t="shared" si="71"/>
        <v>Master!Z24</v>
      </c>
      <c r="BD130" s="9" t="str">
        <f t="shared" si="72"/>
        <v>Master!W16</v>
      </c>
    </row>
    <row r="131" spans="2:56" ht="14.4">
      <c r="B131" s="1">
        <v>8</v>
      </c>
      <c r="C131" s="32" t="s">
        <v>116</v>
      </c>
      <c r="D131" s="33" t="str">
        <f t="shared" ca="1" si="64"/>
        <v>2 BAY</v>
      </c>
      <c r="E131" s="10" t="e">
        <v>#REF!</v>
      </c>
      <c r="F131" s="10" t="s">
        <v>46</v>
      </c>
      <c r="G131" s="10" t="s">
        <v>46</v>
      </c>
      <c r="H131" s="10" t="s">
        <v>46</v>
      </c>
      <c r="I131" s="10" t="s">
        <v>46</v>
      </c>
      <c r="J131" s="10" t="s">
        <v>46</v>
      </c>
      <c r="K131" s="10" t="s">
        <v>120</v>
      </c>
      <c r="L131" s="10" t="s">
        <v>46</v>
      </c>
      <c r="M131" s="10"/>
      <c r="N131" s="36" t="str">
        <f t="shared" ca="1" si="64"/>
        <v>3 UL</v>
      </c>
      <c r="P131" s="37">
        <f t="shared" ca="1" si="65"/>
        <v>2</v>
      </c>
      <c r="Q131" s="36">
        <f t="shared" ca="1" si="65"/>
        <v>14</v>
      </c>
      <c r="R131" s="11" t="str">
        <f t="shared" ca="1" si="66"/>
        <v>2 BAY</v>
      </c>
      <c r="S131" s="38" t="str">
        <f t="shared" ca="1" si="66"/>
        <v>3 UL</v>
      </c>
      <c r="T131" s="43" t="str">
        <f t="shared" ca="1" si="66"/>
        <v>3 UL</v>
      </c>
      <c r="U131" s="11" t="str">
        <f t="shared" ca="1" si="67"/>
        <v>2 BAY</v>
      </c>
      <c r="V131" s="38">
        <f t="shared" ca="1" si="68"/>
        <v>10</v>
      </c>
      <c r="W131" s="36">
        <f t="shared" ca="1" si="68"/>
        <v>11</v>
      </c>
      <c r="X131" s="11">
        <v>2</v>
      </c>
      <c r="Y131" s="1">
        <v>14</v>
      </c>
      <c r="Z131" s="40"/>
      <c r="AA131" s="11">
        <f ca="1">IF($Y$1=1,($Y131-($Y131*COUNTIF($F131:F131,E131)/$P$1))*COUNTIF($T$36:$T$51,E131),COUNTIF($T$36:$T$51,E131)*$Y131)</f>
        <v>0</v>
      </c>
      <c r="AB131" s="11">
        <f ca="1">IF($Y$1=1,($Y131-($Y131*COUNTIF($F131:M131,F131)/$P$1))*COUNTIF($T$36:$T$51,F131),COUNTIF($T$36:$T$51,F131)*$Y131)</f>
        <v>2</v>
      </c>
      <c r="AC131" s="11">
        <f ca="1">IF($Y$1=1,($Y131-($Y131*COUNTIF($F131:N131,G131)/$P$1))*COUNTIF($T$36:$T$51,G131),COUNTIF($T$36:$T$51,G131)*$Y131)</f>
        <v>2</v>
      </c>
      <c r="AD131" s="11">
        <f ca="1">IF($Y$1=1,($Y131-($Y131*COUNTIF($F131:O131,H131)/$P$1))*COUNTIF($T$36:$T$51,H131),COUNTIF($T$36:$T$51,H131)*$Y131)</f>
        <v>2</v>
      </c>
      <c r="AE131" s="11">
        <f ca="1">IF($Y$1=1,($Y131-($Y131*COUNTIF($F131:P131,I131)/$P$1))*COUNTIF($T$36:$T$51,I131),COUNTIF($T$36:$T$51,I131)*$Y131)</f>
        <v>2</v>
      </c>
      <c r="AF131" s="11">
        <f ca="1">IF($Y$1=1,($Y131-($Y131*COUNTIF($F131:Q131,J131)/$P$1))*COUNTIF($T$36:$T$51,J131),COUNTIF($T$36:$T$51,J131)*$Y131)</f>
        <v>2</v>
      </c>
      <c r="AG131" s="11">
        <f ca="1">IF($Y$1=1,($Y131-($Y131*COUNTIF($F131:R131,K131)/$P$1))*COUNTIF($T$36:$T$51,K131),COUNTIF($T$36:$T$51,K131)*$Y131)</f>
        <v>0</v>
      </c>
      <c r="AH131" s="11">
        <f ca="1">IF($Y$1=1,($Y131-($Y131*COUNTIF($F131:S131,L131)/$P$1))*COUNTIF($T$36:$T$51,L131),COUNTIF($T$36:$T$51,L131)*$Y131)</f>
        <v>0</v>
      </c>
      <c r="AI131" s="11"/>
      <c r="AJ131" s="32">
        <f t="shared" ca="1" si="73"/>
        <v>14</v>
      </c>
      <c r="AK131" s="5"/>
      <c r="AL131" s="9" t="s">
        <v>233</v>
      </c>
      <c r="AM131"/>
      <c r="AN131"/>
      <c r="AO131"/>
      <c r="AP131"/>
      <c r="AQ131"/>
      <c r="AR131"/>
      <c r="AS131"/>
      <c r="AT131"/>
      <c r="AU131"/>
      <c r="AW131" s="9" t="str">
        <f t="shared" si="69"/>
        <v>Master!W48</v>
      </c>
      <c r="AY131" s="9" t="s">
        <v>211</v>
      </c>
      <c r="AZ131" s="9" t="s">
        <v>213</v>
      </c>
      <c r="BB131" s="9" t="str">
        <f t="shared" si="70"/>
        <v>Master!Z40</v>
      </c>
      <c r="BC131" s="9" t="str">
        <f t="shared" si="71"/>
        <v>Master!Z56</v>
      </c>
      <c r="BD131" s="9" t="str">
        <f t="shared" si="72"/>
        <v>Master!W48</v>
      </c>
    </row>
    <row r="132" spans="2:56" ht="14.4">
      <c r="B132" s="1">
        <v>8</v>
      </c>
      <c r="C132" s="32" t="s">
        <v>151</v>
      </c>
      <c r="D132" s="33" t="str">
        <f t="shared" ca="1" si="64"/>
        <v>1 OKLA</v>
      </c>
      <c r="E132" s="10" t="e">
        <v>#REF!</v>
      </c>
      <c r="F132" s="10" t="s">
        <v>30</v>
      </c>
      <c r="G132" s="10" t="s">
        <v>30</v>
      </c>
      <c r="H132" s="10" t="s">
        <v>30</v>
      </c>
      <c r="I132" s="10" t="s">
        <v>30</v>
      </c>
      <c r="J132" s="10" t="s">
        <v>30</v>
      </c>
      <c r="K132" s="10" t="s">
        <v>30</v>
      </c>
      <c r="L132" s="10" t="s">
        <v>30</v>
      </c>
      <c r="M132" s="10"/>
      <c r="N132" s="36" t="str">
        <f t="shared" ca="1" si="64"/>
        <v>1 OKLA</v>
      </c>
      <c r="P132" s="37">
        <f t="shared" ca="1" si="65"/>
        <v>0</v>
      </c>
      <c r="Q132" s="36">
        <f t="shared" ca="1" si="65"/>
        <v>14</v>
      </c>
      <c r="R132" s="11" t="str">
        <f t="shared" ca="1" si="66"/>
        <v>1 OKLA</v>
      </c>
      <c r="S132" s="38" t="str">
        <f t="shared" ca="1" si="66"/>
        <v>4 PITT</v>
      </c>
      <c r="T132" s="43" t="str">
        <f t="shared" ca="1" si="66"/>
        <v>1 OKLA</v>
      </c>
      <c r="U132" s="11" t="str">
        <f t="shared" ca="1" si="67"/>
        <v>4 PITT</v>
      </c>
      <c r="V132" s="38">
        <f t="shared" ca="1" si="68"/>
        <v>1</v>
      </c>
      <c r="W132" s="36">
        <f t="shared" ca="1" si="68"/>
        <v>12</v>
      </c>
      <c r="X132" s="11">
        <v>2</v>
      </c>
      <c r="Y132" s="1">
        <v>14</v>
      </c>
      <c r="Z132" s="40"/>
      <c r="AA132" s="11">
        <f ca="1">IF($Y$1=1,($Y132-($Y132*COUNTIF($F132:F132,E132)/$P$1))*COUNTIF($T$36:$T$51,E132),COUNTIF($T$36:$T$51,E132)*$Y132)</f>
        <v>0</v>
      </c>
      <c r="AB132" s="11">
        <f ca="1">IF($Y$1=1,($Y132-($Y132*COUNTIF($F132:M132,F132)/$P$1))*COUNTIF($T$36:$T$51,F132),COUNTIF($T$36:$T$51,F132)*$Y132)</f>
        <v>0</v>
      </c>
      <c r="AC132" s="11">
        <f ca="1">IF($Y$1=1,($Y132-($Y132*COUNTIF($F132:N132,G132)/$P$1))*COUNTIF($T$36:$T$51,G132),COUNTIF($T$36:$T$51,G132)*$Y132)</f>
        <v>-2</v>
      </c>
      <c r="AD132" s="11">
        <f ca="1">IF($Y$1=1,($Y132-($Y132*COUNTIF($F132:O132,H132)/$P$1))*COUNTIF($T$36:$T$51,H132),COUNTIF($T$36:$T$51,H132)*$Y132)</f>
        <v>-2</v>
      </c>
      <c r="AE132" s="11">
        <f ca="1">IF($Y$1=1,($Y132-($Y132*COUNTIF($F132:P132,I132)/$P$1))*COUNTIF($T$36:$T$51,I132),COUNTIF($T$36:$T$51,I132)*$Y132)</f>
        <v>-2</v>
      </c>
      <c r="AF132" s="11">
        <f ca="1">IF($Y$1=1,($Y132-($Y132*COUNTIF($F132:Q132,J132)/$P$1))*COUNTIF($T$36:$T$51,J132),COUNTIF($T$36:$T$51,J132)*$Y132)</f>
        <v>-2</v>
      </c>
      <c r="AG132" s="11">
        <f ca="1">IF($Y$1=1,($Y132-($Y132*COUNTIF($F132:R132,K132)/$P$1))*COUNTIF($T$36:$T$51,K132),COUNTIF($T$36:$T$51,K132)*$Y132)</f>
        <v>-4</v>
      </c>
      <c r="AH132" s="11">
        <f ca="1">IF($Y$1=1,($Y132-($Y132*COUNTIF($F132:S132,L132)/$P$1))*COUNTIF($T$36:$T$51,L132),COUNTIF($T$36:$T$51,L132)*$Y132)</f>
        <v>-4</v>
      </c>
      <c r="AI132" s="11"/>
      <c r="AJ132" s="32">
        <f t="shared" ca="1" si="73"/>
        <v>12</v>
      </c>
      <c r="AK132" s="5"/>
      <c r="AL132" s="9" t="s">
        <v>235</v>
      </c>
      <c r="AM132"/>
      <c r="AN132"/>
      <c r="AO132"/>
      <c r="AP132"/>
      <c r="AQ132"/>
      <c r="AR132"/>
      <c r="AS132"/>
      <c r="AT132"/>
      <c r="AU132"/>
      <c r="AW132" s="9" t="str">
        <f t="shared" si="69"/>
        <v>Master!W82</v>
      </c>
      <c r="AY132" s="9" t="s">
        <v>215</v>
      </c>
      <c r="AZ132" s="9" t="s">
        <v>217</v>
      </c>
      <c r="BB132" s="9" t="str">
        <f t="shared" si="70"/>
        <v>Master!Z74</v>
      </c>
      <c r="BC132" s="9" t="str">
        <f t="shared" si="71"/>
        <v>Master!Z90</v>
      </c>
      <c r="BD132" s="9" t="str">
        <f t="shared" si="72"/>
        <v>Master!W82</v>
      </c>
    </row>
    <row r="133" spans="2:56" ht="15" thickBot="1">
      <c r="B133" s="1">
        <v>8</v>
      </c>
      <c r="C133" s="44" t="s">
        <v>156</v>
      </c>
      <c r="D133" s="33" t="str">
        <f t="shared" ca="1" si="64"/>
        <v>7 RUT</v>
      </c>
      <c r="E133" s="10" t="e">
        <v>#REF!</v>
      </c>
      <c r="F133" s="10" t="s">
        <v>145</v>
      </c>
      <c r="G133" s="10" t="s">
        <v>41</v>
      </c>
      <c r="H133" s="10" t="s">
        <v>41</v>
      </c>
      <c r="I133" s="10" t="s">
        <v>41</v>
      </c>
      <c r="J133" s="10" t="s">
        <v>70</v>
      </c>
      <c r="K133" s="10" t="s">
        <v>70</v>
      </c>
      <c r="L133" s="10" t="s">
        <v>70</v>
      </c>
      <c r="M133" s="10"/>
      <c r="N133" s="36" t="str">
        <f t="shared" ca="1" si="64"/>
        <v>6 PUR</v>
      </c>
      <c r="P133" s="37">
        <f t="shared" ca="1" si="65"/>
        <v>12</v>
      </c>
      <c r="Q133" s="36">
        <f t="shared" ca="1" si="65"/>
        <v>14</v>
      </c>
      <c r="R133" s="11" t="str">
        <f t="shared" ca="1" si="66"/>
        <v>7 RUT</v>
      </c>
      <c r="S133" s="38" t="str">
        <f t="shared" ca="1" si="66"/>
        <v>6 PUR</v>
      </c>
      <c r="T133" s="43" t="str">
        <f t="shared" ca="1" si="66"/>
        <v>6 PUR</v>
      </c>
      <c r="U133" s="11" t="str">
        <f t="shared" ca="1" si="67"/>
        <v>7 RUT</v>
      </c>
      <c r="V133" s="38">
        <f t="shared" ca="1" si="68"/>
        <v>15</v>
      </c>
      <c r="W133" s="36">
        <f t="shared" ca="1" si="68"/>
        <v>14</v>
      </c>
      <c r="X133" s="11">
        <v>2</v>
      </c>
      <c r="Y133" s="1">
        <v>14</v>
      </c>
      <c r="Z133" s="40"/>
      <c r="AA133" s="11">
        <f ca="1">IF($Y$1=1,($Y133-($Y133*COUNTIF($F133:F133,E133)/$P$1))*COUNTIF($T$36:$T$51,E133),COUNTIF($T$36:$T$51,E133)*$Y133)</f>
        <v>0</v>
      </c>
      <c r="AB133" s="11">
        <f ca="1">IF($Y$1=1,($Y133-($Y133*COUNTIF($F133:M133,F133)/$P$1))*COUNTIF($T$36:$T$51,F133),COUNTIF($T$36:$T$51,F133)*$Y133)</f>
        <v>12</v>
      </c>
      <c r="AC133" s="11">
        <f ca="1">IF($Y$1=1,($Y133-($Y133*COUNTIF($F133:N133,G133)/$P$1))*COUNTIF($T$36:$T$51,G133),COUNTIF($T$36:$T$51,G133)*$Y133)</f>
        <v>0</v>
      </c>
      <c r="AD133" s="11">
        <f ca="1">IF($Y$1=1,($Y133-($Y133*COUNTIF($F133:O133,H133)/$P$1))*COUNTIF($T$36:$T$51,H133),COUNTIF($T$36:$T$51,H133)*$Y133)</f>
        <v>0</v>
      </c>
      <c r="AE133" s="11">
        <f ca="1">IF($Y$1=1,($Y133-($Y133*COUNTIF($F133:P133,I133)/$P$1))*COUNTIF($T$36:$T$51,I133),COUNTIF($T$36:$T$51,I133)*$Y133)</f>
        <v>0</v>
      </c>
      <c r="AF133" s="11">
        <f ca="1">IF($Y$1=1,($Y133-($Y133*COUNTIF($F133:Q133,J133)/$P$1))*COUNTIF($T$36:$T$51,J133),COUNTIF($T$36:$T$51,J133)*$Y133)</f>
        <v>0</v>
      </c>
      <c r="AG133" s="11">
        <f ca="1">IF($Y$1=1,($Y133-($Y133*COUNTIF($F133:R133,K133)/$P$1))*COUNTIF($T$36:$T$51,K133),COUNTIF($T$36:$T$51,K133)*$Y133)</f>
        <v>0</v>
      </c>
      <c r="AH133" s="11">
        <f ca="1">IF($Y$1=1,($Y133-($Y133*COUNTIF($F133:S133,L133)/$P$1))*COUNTIF($T$36:$T$51,L133),COUNTIF($T$36:$T$51,L133)*$Y133)</f>
        <v>0</v>
      </c>
      <c r="AI133" s="11"/>
      <c r="AJ133" s="32">
        <f t="shared" ca="1" si="73"/>
        <v>14</v>
      </c>
      <c r="AK133" s="5"/>
      <c r="AL133" s="9" t="s">
        <v>237</v>
      </c>
      <c r="AM133"/>
      <c r="AN133"/>
      <c r="AO133"/>
      <c r="AP133"/>
      <c r="AQ133"/>
      <c r="AR133"/>
      <c r="AS133"/>
      <c r="AT133"/>
      <c r="AU133"/>
      <c r="AW133" s="9" t="str">
        <f t="shared" si="69"/>
        <v>Master!W114</v>
      </c>
      <c r="AY133" s="9" t="s">
        <v>219</v>
      </c>
      <c r="AZ133" s="9" t="s">
        <v>221</v>
      </c>
      <c r="BB133" s="9" t="str">
        <f t="shared" si="70"/>
        <v>Master!Z106</v>
      </c>
      <c r="BC133" s="9" t="str">
        <f t="shared" si="71"/>
        <v>Master!Z122</v>
      </c>
      <c r="BD133" s="9" t="str">
        <f t="shared" si="72"/>
        <v>Master!W114</v>
      </c>
    </row>
    <row r="134" spans="2:56" ht="14.4">
      <c r="B134" s="1">
        <v>8</v>
      </c>
      <c r="C134" s="7" t="s">
        <v>31</v>
      </c>
      <c r="D134" s="33" t="str">
        <f t="shared" ca="1" si="64"/>
        <v>1 CONN</v>
      </c>
      <c r="E134" s="10" t="e">
        <v>#REF!</v>
      </c>
      <c r="F134" s="10" t="s">
        <v>7</v>
      </c>
      <c r="G134" s="10" t="s">
        <v>7</v>
      </c>
      <c r="H134" s="10" t="s">
        <v>7</v>
      </c>
      <c r="I134" s="10" t="s">
        <v>7</v>
      </c>
      <c r="J134" s="10" t="s">
        <v>7</v>
      </c>
      <c r="K134" s="10" t="s">
        <v>7</v>
      </c>
      <c r="L134" s="10" t="s">
        <v>7</v>
      </c>
      <c r="M134" s="10"/>
      <c r="N134" s="36" t="str">
        <f t="shared" ca="1" si="64"/>
        <v>1 CONN</v>
      </c>
      <c r="P134" s="37">
        <f t="shared" ca="1" si="65"/>
        <v>0</v>
      </c>
      <c r="Q134" s="36">
        <f t="shared" ca="1" si="65"/>
        <v>17.5</v>
      </c>
      <c r="R134" s="11" t="str">
        <f t="shared" ca="1" si="66"/>
        <v>1 CONN</v>
      </c>
      <c r="S134" s="38" t="str">
        <f t="shared" ca="1" si="66"/>
        <v>2 A&amp;M</v>
      </c>
      <c r="T134" s="45" t="str">
        <f t="shared" ca="1" si="66"/>
        <v>1 CONN</v>
      </c>
      <c r="U134" s="11" t="str">
        <f t="shared" ca="1" si="67"/>
        <v>2 A&amp;M</v>
      </c>
      <c r="V134" s="38">
        <f t="shared" ca="1" si="68"/>
        <v>1</v>
      </c>
      <c r="W134" s="36">
        <f t="shared" ca="1" si="68"/>
        <v>10</v>
      </c>
      <c r="X134" s="11">
        <v>2.5</v>
      </c>
      <c r="Y134" s="1">
        <v>17.5</v>
      </c>
      <c r="Z134" s="40"/>
      <c r="AA134" s="11">
        <f ca="1">IF($Y$1=1,($Y134-($Y134*COUNTIF($F134:F134,E134)/$P$1))*COUNTIF($T$36:$T$51,E134),COUNTIF($T$36:$T$51,E134)*$Y134)</f>
        <v>0</v>
      </c>
      <c r="AB134" s="11">
        <f ca="1">IF($Y$1=1,($Y134-($Y134*COUNTIF($F134:M134,F134)/$P$1))*COUNTIF($T$36:$T$51,F134),COUNTIF($T$36:$T$51,F134)*$Y134)</f>
        <v>0</v>
      </c>
      <c r="AC134" s="11">
        <f ca="1">IF($Y$1=1,($Y134-($Y134*COUNTIF($F134:N134,G134)/$P$1))*COUNTIF($T$36:$T$51,G134),COUNTIF($T$36:$T$51,G134)*$Y134)</f>
        <v>-2.5</v>
      </c>
      <c r="AD134" s="11">
        <f ca="1">IF($Y$1=1,($Y134-($Y134*COUNTIF($F134:O134,H134)/$P$1))*COUNTIF($T$36:$T$51,H134),COUNTIF($T$36:$T$51,H134)*$Y134)</f>
        <v>-2.5</v>
      </c>
      <c r="AE134" s="11">
        <f ca="1">IF($Y$1=1,($Y134-($Y134*COUNTIF($F134:P134,I134)/$P$1))*COUNTIF($T$36:$T$51,I134),COUNTIF($T$36:$T$51,I134)*$Y134)</f>
        <v>-2.5</v>
      </c>
      <c r="AF134" s="11">
        <f ca="1">IF($Y$1=1,($Y134-($Y134*COUNTIF($F134:Q134,J134)/$P$1))*COUNTIF($T$36:$T$51,J134),COUNTIF($T$36:$T$51,J134)*$Y134)</f>
        <v>-2.5</v>
      </c>
      <c r="AG134" s="11">
        <f ca="1">IF($Y$1=1,($Y134-($Y134*COUNTIF($F134:R134,K134)/$P$1))*COUNTIF($T$36:$T$51,K134),COUNTIF($T$36:$T$51,K134)*$Y134)</f>
        <v>-5</v>
      </c>
      <c r="AH134" s="11">
        <f ca="1">IF($Y$1=1,($Y134-($Y134*COUNTIF($F134:S134,L134)/$P$1))*COUNTIF($T$36:$T$51,L134),COUNTIF($T$36:$T$51,L134)*$Y134)</f>
        <v>-5</v>
      </c>
      <c r="AI134" s="11"/>
      <c r="AJ134" s="32">
        <f t="shared" ca="1" si="73"/>
        <v>15</v>
      </c>
      <c r="AK134" s="5"/>
      <c r="AL134" s="9" t="s">
        <v>239</v>
      </c>
      <c r="AM134"/>
      <c r="AN134"/>
      <c r="AO134"/>
      <c r="AP134"/>
      <c r="AQ134"/>
      <c r="AR134"/>
      <c r="AS134"/>
      <c r="AT134"/>
      <c r="AU134"/>
      <c r="AW134" s="9" t="str">
        <f t="shared" si="69"/>
        <v>Master!N32</v>
      </c>
      <c r="AY134" s="9" t="s">
        <v>223</v>
      </c>
      <c r="AZ134" s="9" t="s">
        <v>225</v>
      </c>
      <c r="BB134" s="9" t="str">
        <f t="shared" si="70"/>
        <v>Master!K16</v>
      </c>
      <c r="BC134" s="9" t="str">
        <f t="shared" si="71"/>
        <v>Master!K48</v>
      </c>
      <c r="BD134" s="9" t="str">
        <f t="shared" si="72"/>
        <v>Master!N32</v>
      </c>
    </row>
    <row r="135" spans="2:56" ht="14.4">
      <c r="B135" s="1">
        <v>9</v>
      </c>
      <c r="C135" s="32" t="s">
        <v>71</v>
      </c>
      <c r="D135" s="33" t="str">
        <f t="shared" ca="1" si="64"/>
        <v>1 DUKE</v>
      </c>
      <c r="E135" s="74" t="e">
        <v>#REF!</v>
      </c>
      <c r="F135" s="74" t="s">
        <v>11</v>
      </c>
      <c r="G135" s="74" t="s">
        <v>11</v>
      </c>
      <c r="H135" s="74" t="s">
        <v>50</v>
      </c>
      <c r="I135" s="74" t="s">
        <v>11</v>
      </c>
      <c r="J135" s="74" t="s">
        <v>11</v>
      </c>
      <c r="K135" s="74" t="s">
        <v>11</v>
      </c>
      <c r="L135" s="74" t="s">
        <v>11</v>
      </c>
      <c r="M135" s="74"/>
      <c r="N135" s="36" t="str">
        <f t="shared" ca="1" si="64"/>
        <v>2 STAN</v>
      </c>
      <c r="P135" s="37">
        <f t="shared" ca="1" si="65"/>
        <v>17.5</v>
      </c>
      <c r="Q135" s="36">
        <f t="shared" ca="1" si="65"/>
        <v>15</v>
      </c>
      <c r="R135" s="11" t="str">
        <f t="shared" ca="1" si="66"/>
        <v>4 ISU</v>
      </c>
      <c r="S135" s="38" t="str">
        <f t="shared" ca="1" si="66"/>
        <v>2 STAN</v>
      </c>
      <c r="T135" s="45" t="str">
        <f t="shared" ca="1" si="66"/>
        <v>2 STAN</v>
      </c>
      <c r="U135" s="11" t="str">
        <f t="shared" ca="1" si="67"/>
        <v>4 ISU</v>
      </c>
      <c r="V135" s="38">
        <f t="shared" ca="1" si="68"/>
        <v>12</v>
      </c>
      <c r="W135" s="36">
        <f t="shared" ca="1" si="68"/>
        <v>10</v>
      </c>
      <c r="X135" s="11">
        <v>2.5</v>
      </c>
      <c r="Y135" s="1">
        <v>17.5</v>
      </c>
      <c r="Z135" s="40"/>
      <c r="AA135" s="11">
        <f ca="1">IF($Y$1=1,($Y135-($Y135*COUNTIF($F135:F135,E135)/$P$1))*COUNTIF($T$36:$T$51,E135),COUNTIF($T$36:$T$51,E135)*$Y135)</f>
        <v>0</v>
      </c>
      <c r="AB135" s="11">
        <f ca="1">IF($Y$1=1,($Y135-($Y135*COUNTIF($F135:M135,F135)/$P$1))*COUNTIF($T$36:$T$51,F135),COUNTIF($T$36:$T$51,F135)*$Y135)</f>
        <v>0</v>
      </c>
      <c r="AC135" s="11">
        <f ca="1">IF($Y$1=1,($Y135-($Y135*COUNTIF($F135:N135,G135)/$P$1))*COUNTIF($T$36:$T$51,G135),COUNTIF($T$36:$T$51,G135)*$Y135)</f>
        <v>0</v>
      </c>
      <c r="AD135" s="11">
        <f ca="1">IF($Y$1=1,($Y135-($Y135*COUNTIF($F135:O135,H135)/$P$1))*COUNTIF($T$36:$T$51,H135),COUNTIF($T$36:$T$51,H135)*$Y135)</f>
        <v>12.5</v>
      </c>
      <c r="AE135" s="11">
        <f ca="1">IF($Y$1=1,($Y135-($Y135*COUNTIF($F135:P135,I135)/$P$1))*COUNTIF($T$36:$T$51,I135),COUNTIF($T$36:$T$51,I135)*$Y135)</f>
        <v>0</v>
      </c>
      <c r="AF135" s="11">
        <f ca="1">IF($Y$1=1,($Y135-($Y135*COUNTIF($F135:Q135,J135)/$P$1))*COUNTIF($T$36:$T$51,J135),COUNTIF($T$36:$T$51,J135)*$Y135)</f>
        <v>0</v>
      </c>
      <c r="AG135" s="11">
        <f ca="1">IF($Y$1=1,($Y135-($Y135*COUNTIF($F135:R135,K135)/$P$1))*COUNTIF($T$36:$T$51,K135),COUNTIF($T$36:$T$51,K135)*$Y135)</f>
        <v>0</v>
      </c>
      <c r="AH135" s="11">
        <f ca="1">IF($Y$1=1,($Y135-($Y135*COUNTIF($F135:S135,L135)/$P$1))*COUNTIF($T$36:$T$51,L135),COUNTIF($T$36:$T$51,L135)*$Y135)</f>
        <v>0</v>
      </c>
      <c r="AI135" s="11"/>
      <c r="AJ135" s="32">
        <f t="shared" ca="1" si="73"/>
        <v>17.5</v>
      </c>
      <c r="AK135" s="5"/>
      <c r="AL135" s="9" t="s">
        <v>241</v>
      </c>
      <c r="AM135"/>
      <c r="AN135"/>
      <c r="AO135"/>
      <c r="AP135"/>
      <c r="AQ135"/>
      <c r="AR135"/>
      <c r="AS135"/>
      <c r="AT135"/>
      <c r="AU135"/>
      <c r="AW135" s="9" t="str">
        <f t="shared" si="69"/>
        <v>Master!N98</v>
      </c>
      <c r="AY135" s="9" t="s">
        <v>227</v>
      </c>
      <c r="AZ135" s="9" t="s">
        <v>229</v>
      </c>
      <c r="BB135" s="9" t="str">
        <f t="shared" si="70"/>
        <v>Master!K82</v>
      </c>
      <c r="BC135" s="9" t="str">
        <f t="shared" si="71"/>
        <v>Master!K114</v>
      </c>
      <c r="BD135" s="9" t="str">
        <f t="shared" si="72"/>
        <v>Master!N98</v>
      </c>
    </row>
    <row r="136" spans="2:56" ht="14.4">
      <c r="B136" s="1">
        <v>9</v>
      </c>
      <c r="C136" s="32" t="s">
        <v>111</v>
      </c>
      <c r="D136" s="33" t="str">
        <f t="shared" ca="1" si="64"/>
        <v>2 BAY</v>
      </c>
      <c r="E136" s="74" t="e">
        <v>#REF!</v>
      </c>
      <c r="F136" s="74" t="s">
        <v>46</v>
      </c>
      <c r="G136" s="74" t="s">
        <v>46</v>
      </c>
      <c r="H136" s="74" t="s">
        <v>14</v>
      </c>
      <c r="I136" s="74" t="s">
        <v>14</v>
      </c>
      <c r="J136" s="74" t="s">
        <v>14</v>
      </c>
      <c r="K136" s="74" t="s">
        <v>14</v>
      </c>
      <c r="L136" s="74" t="s">
        <v>14</v>
      </c>
      <c r="M136" s="74"/>
      <c r="N136" s="36" t="str">
        <f t="shared" ca="1" si="64"/>
        <v>3 UL</v>
      </c>
      <c r="P136" s="37">
        <f t="shared" ca="1" si="65"/>
        <v>5</v>
      </c>
      <c r="Q136" s="36">
        <f t="shared" ca="1" si="65"/>
        <v>17.5</v>
      </c>
      <c r="R136" s="11" t="str">
        <f t="shared" ca="1" si="66"/>
        <v>1 MD</v>
      </c>
      <c r="S136" s="38" t="str">
        <f t="shared" ca="1" si="66"/>
        <v>3 UL</v>
      </c>
      <c r="T136" s="45" t="str">
        <f t="shared" ca="1" si="66"/>
        <v>3 UL</v>
      </c>
      <c r="U136" s="11" t="str">
        <f t="shared" ca="1" si="67"/>
        <v>1 MD</v>
      </c>
      <c r="V136" s="38">
        <f t="shared" ca="1" si="68"/>
        <v>1</v>
      </c>
      <c r="W136" s="36">
        <f t="shared" ca="1" si="68"/>
        <v>11</v>
      </c>
      <c r="X136" s="11">
        <v>2.5</v>
      </c>
      <c r="Y136" s="1">
        <v>17.5</v>
      </c>
      <c r="Z136" s="40"/>
      <c r="AA136" s="11">
        <f ca="1">IF($Y$1=1,($Y136-($Y136*COUNTIF($F136:F136,E136)/$P$1))*COUNTIF($T$36:$T$51,E136),COUNTIF($T$36:$T$51,E136)*$Y136)</f>
        <v>0</v>
      </c>
      <c r="AB136" s="11">
        <f ca="1">IF($Y$1=1,($Y136-($Y136*COUNTIF($F136:M136,F136)/$P$1))*COUNTIF($T$36:$T$51,F136),COUNTIF($T$36:$T$51,F136)*$Y136)</f>
        <v>12.5</v>
      </c>
      <c r="AC136" s="11">
        <f ca="1">IF($Y$1=1,($Y136-($Y136*COUNTIF($F136:N136,G136)/$P$1))*COUNTIF($T$36:$T$51,G136),COUNTIF($T$36:$T$51,G136)*$Y136)</f>
        <v>12.5</v>
      </c>
      <c r="AD136" s="11">
        <f ca="1">IF($Y$1=1,($Y136-($Y136*COUNTIF($F136:O136,H136)/$P$1))*COUNTIF($T$36:$T$51,H136),COUNTIF($T$36:$T$51,H136)*$Y136)</f>
        <v>5</v>
      </c>
      <c r="AE136" s="11">
        <f ca="1">IF($Y$1=1,($Y136-($Y136*COUNTIF($F136:P136,I136)/$P$1))*COUNTIF($T$36:$T$51,I136),COUNTIF($T$36:$T$51,I136)*$Y136)</f>
        <v>5</v>
      </c>
      <c r="AF136" s="11">
        <f ca="1">IF($Y$1=1,($Y136-($Y136*COUNTIF($F136:Q136,J136)/$P$1))*COUNTIF($T$36:$T$51,J136),COUNTIF($T$36:$T$51,J136)*$Y136)</f>
        <v>5</v>
      </c>
      <c r="AG136" s="11">
        <f ca="1">IF($Y$1=1,($Y136-($Y136*COUNTIF($F136:R136,K136)/$P$1))*COUNTIF($T$36:$T$51,K136),COUNTIF($T$36:$T$51,K136)*$Y136)</f>
        <v>2.5</v>
      </c>
      <c r="AH136" s="11">
        <f ca="1">IF($Y$1=1,($Y136-($Y136*COUNTIF($F136:S136,L136)/$P$1))*COUNTIF($T$36:$T$51,L136),COUNTIF($T$36:$T$51,L136)*$Y136)</f>
        <v>2.5</v>
      </c>
      <c r="AI136" s="11"/>
      <c r="AJ136" s="32">
        <f t="shared" ca="1" si="73"/>
        <v>17.5</v>
      </c>
      <c r="AK136" s="5"/>
      <c r="AL136" s="9" t="s">
        <v>243</v>
      </c>
      <c r="AM136"/>
      <c r="AN136"/>
      <c r="AO136"/>
      <c r="AP136"/>
      <c r="AQ136"/>
      <c r="AR136"/>
      <c r="AS136"/>
      <c r="AT136"/>
      <c r="AU136"/>
      <c r="AW136" s="9" t="str">
        <f t="shared" si="69"/>
        <v>Master!T32</v>
      </c>
      <c r="AY136" s="9" t="s">
        <v>231</v>
      </c>
      <c r="AZ136" s="9" t="s">
        <v>233</v>
      </c>
      <c r="BB136" s="9" t="str">
        <f t="shared" si="70"/>
        <v>Master!W16</v>
      </c>
      <c r="BC136" s="9" t="str">
        <f t="shared" si="71"/>
        <v>Master!W48</v>
      </c>
      <c r="BD136" s="9" t="str">
        <f t="shared" si="72"/>
        <v>Master!T32</v>
      </c>
    </row>
    <row r="137" spans="2:56" ht="15" thickBot="1">
      <c r="B137" s="1">
        <v>9</v>
      </c>
      <c r="C137" s="44" t="s">
        <v>151</v>
      </c>
      <c r="D137" s="33" t="str">
        <f t="shared" ca="1" si="64"/>
        <v>1 OKLA</v>
      </c>
      <c r="E137" s="74" t="e">
        <v>#REF!</v>
      </c>
      <c r="F137" s="74" t="s">
        <v>30</v>
      </c>
      <c r="G137" s="74" t="s">
        <v>41</v>
      </c>
      <c r="H137" s="74" t="s">
        <v>41</v>
      </c>
      <c r="I137" s="74" t="s">
        <v>30</v>
      </c>
      <c r="J137" s="74" t="s">
        <v>70</v>
      </c>
      <c r="K137" s="74" t="s">
        <v>30</v>
      </c>
      <c r="L137" s="74" t="s">
        <v>70</v>
      </c>
      <c r="M137" s="74"/>
      <c r="N137" s="36" t="str">
        <f t="shared" ca="1" si="64"/>
        <v>1 OKLA</v>
      </c>
      <c r="P137" s="37">
        <f t="shared" ca="1" si="65"/>
        <v>10</v>
      </c>
      <c r="Q137" s="36">
        <f t="shared" ca="1" si="65"/>
        <v>17.5</v>
      </c>
      <c r="R137" s="11" t="str">
        <f t="shared" ca="1" si="66"/>
        <v>1 OKLA</v>
      </c>
      <c r="S137" s="38" t="str">
        <f t="shared" ca="1" si="66"/>
        <v>6 PUR</v>
      </c>
      <c r="T137" s="45" t="str">
        <f t="shared" ca="1" si="66"/>
        <v>1 OKLA</v>
      </c>
      <c r="U137" s="11" t="str">
        <f t="shared" ca="1" si="67"/>
        <v>6 PUR</v>
      </c>
      <c r="V137" s="38">
        <f t="shared" ca="1" si="68"/>
        <v>1</v>
      </c>
      <c r="W137" s="36">
        <f t="shared" ca="1" si="68"/>
        <v>14</v>
      </c>
      <c r="X137" s="11">
        <v>2.5</v>
      </c>
      <c r="Y137" s="1">
        <v>17.5</v>
      </c>
      <c r="Z137" s="40"/>
      <c r="AA137" s="11">
        <f ca="1">IF($Y$1=1,($Y137-($Y137*COUNTIF($F137:F137,E137)/$P$1))*COUNTIF($T$36:$T$51,E137),COUNTIF($T$36:$T$51,E137)*$Y137)</f>
        <v>0</v>
      </c>
      <c r="AB137" s="11">
        <f ca="1">IF($Y$1=1,($Y137-($Y137*COUNTIF($F137:M137,F137)/$P$1))*COUNTIF($T$36:$T$51,F137),COUNTIF($T$36:$T$51,F137)*$Y137)</f>
        <v>10</v>
      </c>
      <c r="AC137" s="11">
        <f ca="1">IF($Y$1=1,($Y137-($Y137*COUNTIF($F137:N137,G137)/$P$1))*COUNTIF($T$36:$T$51,G137),COUNTIF($T$36:$T$51,G137)*$Y137)</f>
        <v>0</v>
      </c>
      <c r="AD137" s="11">
        <f ca="1">IF($Y$1=1,($Y137-($Y137*COUNTIF($F137:O137,H137)/$P$1))*COUNTIF($T$36:$T$51,H137),COUNTIF($T$36:$T$51,H137)*$Y137)</f>
        <v>0</v>
      </c>
      <c r="AE137" s="11">
        <f ca="1">IF($Y$1=1,($Y137-($Y137*COUNTIF($F137:P137,I137)/$P$1))*COUNTIF($T$36:$T$51,I137),COUNTIF($T$36:$T$51,I137)*$Y137)</f>
        <v>7.5</v>
      </c>
      <c r="AF137" s="11">
        <f ca="1">IF($Y$1=1,($Y137-($Y137*COUNTIF($F137:Q137,J137)/$P$1))*COUNTIF($T$36:$T$51,J137),COUNTIF($T$36:$T$51,J137)*$Y137)</f>
        <v>0</v>
      </c>
      <c r="AG137" s="11">
        <f ca="1">IF($Y$1=1,($Y137-($Y137*COUNTIF($F137:R137,K137)/$P$1))*COUNTIF($T$36:$T$51,K137),COUNTIF($T$36:$T$51,K137)*$Y137)</f>
        <v>5</v>
      </c>
      <c r="AH137" s="11">
        <f ca="1">IF($Y$1=1,($Y137-($Y137*COUNTIF($F137:S137,L137)/$P$1))*COUNTIF($T$36:$T$51,L137),COUNTIF($T$36:$T$51,L137)*$Y137)</f>
        <v>0</v>
      </c>
      <c r="AI137" s="11"/>
      <c r="AJ137" s="32">
        <f t="shared" ca="1" si="73"/>
        <v>15</v>
      </c>
      <c r="AK137" s="5"/>
      <c r="AL137" s="9" t="s">
        <v>245</v>
      </c>
      <c r="AM137"/>
      <c r="AN137"/>
      <c r="AO137"/>
      <c r="AP137"/>
      <c r="AQ137"/>
      <c r="AR137"/>
      <c r="AS137"/>
      <c r="AT137"/>
      <c r="AU137"/>
      <c r="AW137" s="9" t="str">
        <f t="shared" si="69"/>
        <v>Master!T98</v>
      </c>
      <c r="AY137" s="9" t="s">
        <v>235</v>
      </c>
      <c r="AZ137" s="9" t="s">
        <v>237</v>
      </c>
      <c r="BB137" s="9" t="str">
        <f t="shared" si="70"/>
        <v>Master!W82</v>
      </c>
      <c r="BC137" s="9" t="str">
        <f t="shared" si="71"/>
        <v>Master!W114</v>
      </c>
      <c r="BD137" s="9" t="str">
        <f t="shared" si="72"/>
        <v>Master!T98</v>
      </c>
    </row>
    <row r="138" spans="2:56" ht="14.4">
      <c r="B138" s="1">
        <v>9</v>
      </c>
      <c r="C138" s="7" t="s">
        <v>247</v>
      </c>
      <c r="D138" s="33" t="str">
        <f t="shared" ca="1" si="64"/>
        <v>1 CONN</v>
      </c>
      <c r="E138" s="74" t="e">
        <v>#REF!</v>
      </c>
      <c r="F138" s="74" t="s">
        <v>7</v>
      </c>
      <c r="G138" s="74" t="s">
        <v>7</v>
      </c>
      <c r="H138" s="74" t="s">
        <v>7</v>
      </c>
      <c r="I138" s="74" t="s">
        <v>7</v>
      </c>
      <c r="J138" s="74" t="s">
        <v>7</v>
      </c>
      <c r="K138" s="74" t="s">
        <v>7</v>
      </c>
      <c r="L138" s="74" t="s">
        <v>7</v>
      </c>
      <c r="M138" s="74"/>
      <c r="N138" s="36" t="str">
        <f t="shared" ca="1" si="64"/>
        <v>1 CONN</v>
      </c>
      <c r="P138" s="37">
        <f t="shared" ca="1" si="65"/>
        <v>0</v>
      </c>
      <c r="Q138" s="36">
        <f t="shared" ca="1" si="65"/>
        <v>21</v>
      </c>
      <c r="R138" s="11" t="str">
        <f t="shared" ca="1" si="66"/>
        <v>1 CONN</v>
      </c>
      <c r="S138" s="38" t="str">
        <f t="shared" ca="1" si="66"/>
        <v>2 STAN</v>
      </c>
      <c r="T138" s="46" t="str">
        <f t="shared" ca="1" si="66"/>
        <v>1 CONN</v>
      </c>
      <c r="U138" s="11" t="str">
        <f t="shared" ca="1" si="67"/>
        <v>2 STAN</v>
      </c>
      <c r="V138" s="38">
        <f t="shared" ca="1" si="68"/>
        <v>1</v>
      </c>
      <c r="W138" s="36">
        <f t="shared" ca="1" si="68"/>
        <v>10</v>
      </c>
      <c r="X138" s="11">
        <v>3</v>
      </c>
      <c r="Y138" s="1">
        <v>21</v>
      </c>
      <c r="Z138" s="40"/>
      <c r="AA138" s="11">
        <f ca="1">IF($Y$1=1,($Y138-($Y138*COUNTIF($F138:F138,E138)/$P$1))*COUNTIF($T$36:$T$51,E138),COUNTIF($T$36:$T$51,E138)*$Y138)</f>
        <v>0</v>
      </c>
      <c r="AB138" s="11">
        <f ca="1">IF($Y$1=1,($Y138-($Y138*COUNTIF($F138:M138,F138)/$P$1))*COUNTIF($T$36:$T$51,F138),COUNTIF($T$36:$T$51,F138)*$Y138)</f>
        <v>0</v>
      </c>
      <c r="AC138" s="11">
        <f ca="1">IF($Y$1=1,($Y138-($Y138*COUNTIF($F138:N138,G138)/$P$1))*COUNTIF($T$36:$T$51,G138),COUNTIF($T$36:$T$51,G138)*$Y138)</f>
        <v>-3</v>
      </c>
      <c r="AD138" s="11">
        <f ca="1">IF($Y$1=1,($Y138-($Y138*COUNTIF($F138:O138,H138)/$P$1))*COUNTIF($T$36:$T$51,H138),COUNTIF($T$36:$T$51,H138)*$Y138)</f>
        <v>-3</v>
      </c>
      <c r="AE138" s="11">
        <f ca="1">IF($Y$1=1,($Y138-($Y138*COUNTIF($F138:P138,I138)/$P$1))*COUNTIF($T$36:$T$51,I138),COUNTIF($T$36:$T$51,I138)*$Y138)</f>
        <v>-3</v>
      </c>
      <c r="AF138" s="11">
        <f ca="1">IF($Y$1=1,($Y138-($Y138*COUNTIF($F138:Q138,J138)/$P$1))*COUNTIF($T$36:$T$51,J138),COUNTIF($T$36:$T$51,J138)*$Y138)</f>
        <v>-3</v>
      </c>
      <c r="AG138" s="11">
        <f ca="1">IF($Y$1=1,($Y138-($Y138*COUNTIF($F138:R138,K138)/$P$1))*COUNTIF($T$36:$T$51,K138),COUNTIF($T$36:$T$51,K138)*$Y138)</f>
        <v>-6</v>
      </c>
      <c r="AH138" s="11">
        <f ca="1">IF($Y$1=1,($Y138-($Y138*COUNTIF($F138:S138,L138)/$P$1))*COUNTIF($T$36:$T$51,L138),COUNTIF($T$36:$T$51,L138)*$Y138)</f>
        <v>-6</v>
      </c>
      <c r="AI138" s="11"/>
      <c r="AJ138" s="32">
        <f t="shared" ca="1" si="73"/>
        <v>18</v>
      </c>
      <c r="AK138" s="5"/>
      <c r="AL138" s="9" t="s">
        <v>248</v>
      </c>
      <c r="AM138"/>
      <c r="AN138"/>
      <c r="AO138"/>
      <c r="AP138"/>
      <c r="AQ138"/>
      <c r="AR138"/>
      <c r="AS138"/>
      <c r="AT138"/>
      <c r="AU138"/>
      <c r="AW138" s="9" t="str">
        <f t="shared" si="69"/>
        <v>Master!Q48</v>
      </c>
      <c r="AY138" s="9" t="s">
        <v>239</v>
      </c>
      <c r="AZ138" s="9" t="s">
        <v>241</v>
      </c>
      <c r="BB138" s="9" t="str">
        <f t="shared" si="70"/>
        <v>Master!N32</v>
      </c>
      <c r="BC138" s="9" t="str">
        <f t="shared" si="71"/>
        <v>Master!N98</v>
      </c>
      <c r="BD138" s="9" t="str">
        <f t="shared" si="72"/>
        <v>Master!Q48</v>
      </c>
    </row>
    <row r="139" spans="2:56" ht="14.4">
      <c r="C139" s="32" t="s">
        <v>249</v>
      </c>
      <c r="D139" s="33" t="str">
        <f t="shared" ca="1" si="64"/>
        <v>1 OKLA</v>
      </c>
      <c r="E139" s="74" t="e">
        <v>#REF!</v>
      </c>
      <c r="F139" s="74" t="s">
        <v>30</v>
      </c>
      <c r="G139" s="74" t="s">
        <v>41</v>
      </c>
      <c r="H139" s="74" t="s">
        <v>14</v>
      </c>
      <c r="I139" s="74" t="s">
        <v>14</v>
      </c>
      <c r="J139" s="74" t="s">
        <v>14</v>
      </c>
      <c r="K139" s="74" t="s">
        <v>14</v>
      </c>
      <c r="L139" s="74" t="s">
        <v>14</v>
      </c>
      <c r="M139" s="74"/>
      <c r="N139" s="36" t="str">
        <f t="shared" ca="1" si="64"/>
        <v>3 UL</v>
      </c>
      <c r="P139" s="37">
        <f t="shared" ca="1" si="65"/>
        <v>21</v>
      </c>
      <c r="Q139" s="36">
        <f t="shared" ca="1" si="65"/>
        <v>18</v>
      </c>
      <c r="R139" s="11" t="str">
        <f t="shared" ca="1" si="66"/>
        <v>3 UL</v>
      </c>
      <c r="S139" s="38" t="str">
        <f t="shared" ca="1" si="66"/>
        <v>1 OKLA</v>
      </c>
      <c r="T139" s="46" t="str">
        <f t="shared" ca="1" si="66"/>
        <v>3 UL</v>
      </c>
      <c r="U139" s="11" t="str">
        <f t="shared" ca="1" si="67"/>
        <v>1 OKLA</v>
      </c>
      <c r="V139" s="38">
        <f t="shared" ca="1" si="68"/>
        <v>11</v>
      </c>
      <c r="W139" s="36">
        <f t="shared" ca="1" si="68"/>
        <v>1</v>
      </c>
      <c r="X139" s="11">
        <v>3</v>
      </c>
      <c r="Y139" s="1">
        <v>21</v>
      </c>
      <c r="Z139" s="40"/>
      <c r="AA139" s="11">
        <f ca="1">IF($Y$1=1,($Y139-($Y139*COUNTIF($F139:F139,E139)/$P$1))*COUNTIF($T$36:$T$51,E139),COUNTIF($T$36:$T$51,E139)*$Y139)</f>
        <v>0</v>
      </c>
      <c r="AB139" s="11">
        <f ca="1">IF($Y$1=1,($Y139-($Y139*COUNTIF($F139:M139,F139)/$P$1))*COUNTIF($T$36:$T$51,F139),COUNTIF($T$36:$T$51,F139)*$Y139)</f>
        <v>18</v>
      </c>
      <c r="AC139" s="11">
        <f ca="1">IF($Y$1=1,($Y139-($Y139*COUNTIF($F139:N139,G139)/$P$1))*COUNTIF($T$36:$T$51,G139),COUNTIF($T$36:$T$51,G139)*$Y139)</f>
        <v>0</v>
      </c>
      <c r="AD139" s="11">
        <f ca="1">IF($Y$1=1,($Y139-($Y139*COUNTIF($F139:O139,H139)/$P$1))*COUNTIF($T$36:$T$51,H139),COUNTIF($T$36:$T$51,H139)*$Y139)</f>
        <v>6</v>
      </c>
      <c r="AE139" s="11">
        <f ca="1">IF($Y$1=1,($Y139-($Y139*COUNTIF($F139:P139,I139)/$P$1))*COUNTIF($T$36:$T$51,I139),COUNTIF($T$36:$T$51,I139)*$Y139)</f>
        <v>6</v>
      </c>
      <c r="AF139" s="11">
        <f ca="1">IF($Y$1=1,($Y139-($Y139*COUNTIF($F139:Q139,J139)/$P$1))*COUNTIF($T$36:$T$51,J139),COUNTIF($T$36:$T$51,J139)*$Y139)</f>
        <v>6</v>
      </c>
      <c r="AG139" s="11">
        <f ca="1">IF($Y$1=1,($Y139-($Y139*COUNTIF($F139:R139,K139)/$P$1))*COUNTIF($T$36:$T$51,K139),COUNTIF($T$36:$T$51,K139)*$Y139)</f>
        <v>6</v>
      </c>
      <c r="AH139" s="11">
        <f ca="1">IF($Y$1=1,($Y139-($Y139*COUNTIF($F139:S139,L139)/$P$1))*COUNTIF($T$36:$T$51,L139),COUNTIF($T$36:$T$51,L139)*$Y139)</f>
        <v>6</v>
      </c>
      <c r="AI139" s="11"/>
      <c r="AJ139" s="32">
        <f t="shared" ca="1" si="73"/>
        <v>21</v>
      </c>
      <c r="AK139" s="5"/>
      <c r="AL139" s="9" t="s">
        <v>250</v>
      </c>
      <c r="AM139"/>
      <c r="AN139"/>
      <c r="AO139"/>
      <c r="AP139"/>
      <c r="AQ139"/>
      <c r="AR139"/>
      <c r="AS139"/>
      <c r="AT139"/>
      <c r="AU139"/>
      <c r="AW139" s="9" t="str">
        <f t="shared" si="69"/>
        <v>Master!Q82</v>
      </c>
      <c r="AY139" s="9" t="s">
        <v>243</v>
      </c>
      <c r="AZ139" s="9" t="s">
        <v>245</v>
      </c>
      <c r="BB139" s="9" t="str">
        <f t="shared" si="70"/>
        <v>Master!T32</v>
      </c>
      <c r="BC139" s="9" t="str">
        <f t="shared" si="71"/>
        <v>Master!T98</v>
      </c>
      <c r="BD139" s="9" t="str">
        <f t="shared" si="72"/>
        <v>Master!Q82</v>
      </c>
    </row>
    <row r="140" spans="2:56" ht="15" thickBot="1">
      <c r="C140" s="44" t="s">
        <v>251</v>
      </c>
      <c r="D140" s="47" t="str">
        <f t="shared" ca="1" si="64"/>
        <v>1 CONN</v>
      </c>
      <c r="E140" s="75" t="e">
        <v>#REF!</v>
      </c>
      <c r="F140" s="75" t="s">
        <v>7</v>
      </c>
      <c r="G140" s="75" t="s">
        <v>7</v>
      </c>
      <c r="H140" s="75" t="s">
        <v>14</v>
      </c>
      <c r="I140" s="75" t="s">
        <v>7</v>
      </c>
      <c r="J140" s="75" t="s">
        <v>7</v>
      </c>
      <c r="K140" s="75" t="s">
        <v>7</v>
      </c>
      <c r="L140" s="75" t="s">
        <v>7</v>
      </c>
      <c r="M140" s="75"/>
      <c r="N140" s="49">
        <f t="shared" ca="1" si="64"/>
        <v>0</v>
      </c>
      <c r="P140" s="50">
        <f t="shared" ca="1" si="65"/>
        <v>3.5</v>
      </c>
      <c r="Q140" s="49">
        <f t="shared" ca="1" si="65"/>
        <v>24.5</v>
      </c>
      <c r="R140" s="24" t="str">
        <f t="shared" ca="1" si="66"/>
        <v>1 CONN</v>
      </c>
      <c r="S140" s="51" t="str">
        <f t="shared" ca="1" si="66"/>
        <v>3 UL</v>
      </c>
      <c r="T140" s="52">
        <f t="shared" ca="1" si="66"/>
        <v>0</v>
      </c>
      <c r="U140" s="11" t="str">
        <f t="shared" ca="1" si="67"/>
        <v>1 CONN</v>
      </c>
      <c r="V140" s="51">
        <f t="shared" ca="1" si="68"/>
        <v>1</v>
      </c>
      <c r="W140" s="49">
        <f t="shared" ca="1" si="68"/>
        <v>11</v>
      </c>
      <c r="X140" s="11">
        <v>3.5</v>
      </c>
      <c r="Y140" s="1">
        <v>24.5</v>
      </c>
      <c r="Z140" s="40"/>
      <c r="AA140" s="11">
        <f ca="1">IF($Y$1=1,($Y140-($Y140*COUNTIF($F140:F140,E140)/$P$1))*COUNTIF($T$36:$T$51,E140),COUNTIF($T$36:$T$51,E140)*$Y140)</f>
        <v>0</v>
      </c>
      <c r="AB140" s="11">
        <f ca="1">IF($Y$1=1,($Y140-($Y140*COUNTIF($F140:M140,F140)/$P$1))*COUNTIF($T$36:$T$51,F140),COUNTIF($T$36:$T$51,F140)*$Y140)</f>
        <v>3.5</v>
      </c>
      <c r="AC140" s="11">
        <f ca="1">IF($Y$1=1,($Y140-($Y140*COUNTIF($F140:N140,G140)/$P$1))*COUNTIF($T$36:$T$51,G140),COUNTIF($T$36:$T$51,G140)*$Y140)</f>
        <v>3.5</v>
      </c>
      <c r="AD140" s="11">
        <f ca="1">IF($Y$1=1,($Y140-($Y140*COUNTIF($F140:O140,H140)/$P$1))*COUNTIF($T$36:$T$51,H140),COUNTIF($T$36:$T$51,H140)*$Y140)</f>
        <v>21</v>
      </c>
      <c r="AE140" s="11">
        <f ca="1">IF($Y$1=1,($Y140-($Y140*COUNTIF($F140:P140,I140)/$P$1))*COUNTIF($T$36:$T$51,I140),COUNTIF($T$36:$T$51,I140)*$Y140)</f>
        <v>3.5</v>
      </c>
      <c r="AF140" s="11">
        <f ca="1">IF($Y$1=1,($Y140-($Y140*COUNTIF($F140:Q140,J140)/$P$1))*COUNTIF($T$36:$T$51,J140),COUNTIF($T$36:$T$51,J140)*$Y140)</f>
        <v>3.5</v>
      </c>
      <c r="AG140" s="11">
        <f ca="1">IF($Y$1=1,($Y140-($Y140*COUNTIF($F140:R140,K140)/$P$1))*COUNTIF($T$36:$T$51,K140),COUNTIF($T$36:$T$51,K140)*$Y140)</f>
        <v>0</v>
      </c>
      <c r="AH140" s="11">
        <f ca="1">IF($Y$1=1,($Y140-($Y140*COUNTIF($F140:S140,L140)/$P$1))*COUNTIF($T$36:$T$51,L140),COUNTIF($T$36:$T$51,L140)*$Y140)</f>
        <v>0</v>
      </c>
      <c r="AI140" s="11"/>
      <c r="AJ140" s="32">
        <f t="shared" ca="1" si="73"/>
        <v>24.5</v>
      </c>
      <c r="AK140" s="5"/>
      <c r="AL140" s="9" t="s">
        <v>252</v>
      </c>
      <c r="AM140"/>
      <c r="AN140"/>
      <c r="AO140"/>
      <c r="AP140"/>
      <c r="AQ140"/>
      <c r="AR140"/>
      <c r="AS140"/>
      <c r="AT140"/>
      <c r="AU140"/>
      <c r="AW140" s="9" t="str">
        <f t="shared" si="69"/>
        <v>Master!Q64</v>
      </c>
      <c r="AY140" s="9" t="s">
        <v>248</v>
      </c>
      <c r="AZ140" s="9" t="s">
        <v>250</v>
      </c>
      <c r="BB140" s="9" t="str">
        <f t="shared" si="70"/>
        <v>Master!Q48</v>
      </c>
      <c r="BC140" s="9" t="str">
        <f t="shared" si="71"/>
        <v>Master!Q82</v>
      </c>
      <c r="BD140" s="9" t="str">
        <f t="shared" si="72"/>
        <v>Master!Q64</v>
      </c>
    </row>
    <row r="141" spans="2:56" ht="15" thickBot="1">
      <c r="Y141" s="53" t="s">
        <v>253</v>
      </c>
      <c r="Z141" s="54"/>
      <c r="AA141" s="55">
        <f t="shared" ref="AA141:AH141" ca="1" si="74">SUM(AA126:AA140)</f>
        <v>0</v>
      </c>
      <c r="AB141" s="56">
        <f t="shared" ca="1" si="74"/>
        <v>62</v>
      </c>
      <c r="AC141" s="56">
        <f t="shared" ca="1" si="74"/>
        <v>6.5</v>
      </c>
      <c r="AD141" s="56">
        <f t="shared" ca="1" si="74"/>
        <v>33</v>
      </c>
      <c r="AE141" s="56">
        <f t="shared" ca="1" si="74"/>
        <v>12.5</v>
      </c>
      <c r="AF141" s="56">
        <f t="shared" ca="1" si="74"/>
        <v>3</v>
      </c>
      <c r="AG141" s="56">
        <f t="shared" ca="1" si="74"/>
        <v>-13.5</v>
      </c>
      <c r="AH141" s="56">
        <f t="shared" ca="1" si="74"/>
        <v>-18.5</v>
      </c>
      <c r="AI141" s="57"/>
      <c r="AJ141" s="58">
        <f ca="1">SUM(AJ126:AJ140)</f>
        <v>230.5</v>
      </c>
      <c r="AK141" s="5"/>
      <c r="AM141"/>
      <c r="AN141"/>
      <c r="AO141"/>
      <c r="AP141"/>
      <c r="AQ141"/>
      <c r="AR141"/>
      <c r="AS141"/>
      <c r="AT141"/>
      <c r="AU141"/>
    </row>
    <row r="142" spans="2:56" ht="14.4">
      <c r="Y142" s="32" t="s">
        <v>255</v>
      </c>
      <c r="AA142" s="63">
        <f t="shared" ref="AA142:AH142" ca="1" si="75">SUM(AA126:AA133)</f>
        <v>0</v>
      </c>
      <c r="AB142" s="64">
        <f t="shared" ca="1" si="75"/>
        <v>18</v>
      </c>
      <c r="AC142" s="64">
        <f t="shared" ca="1" si="75"/>
        <v>-4</v>
      </c>
      <c r="AD142" s="64">
        <f t="shared" ca="1" si="75"/>
        <v>-6</v>
      </c>
      <c r="AE142" s="64">
        <f t="shared" ca="1" si="75"/>
        <v>-4</v>
      </c>
      <c r="AF142" s="64">
        <f t="shared" ca="1" si="75"/>
        <v>-6</v>
      </c>
      <c r="AG142" s="64">
        <f t="shared" ca="1" si="75"/>
        <v>-16</v>
      </c>
      <c r="AH142" s="64">
        <f t="shared" ca="1" si="75"/>
        <v>-16</v>
      </c>
      <c r="AI142" s="65"/>
      <c r="AJ142" s="66">
        <f ca="1">SUM(AJ126:AJ133)</f>
        <v>102</v>
      </c>
      <c r="AK142" s="5"/>
      <c r="AM142"/>
      <c r="AN142"/>
      <c r="AO142"/>
      <c r="AP142"/>
      <c r="AQ142"/>
      <c r="AR142"/>
      <c r="AS142"/>
      <c r="AT142"/>
      <c r="AU142"/>
    </row>
    <row r="143" spans="2:56" ht="14.4">
      <c r="Y143" s="32" t="s">
        <v>256</v>
      </c>
      <c r="AA143" s="63">
        <f t="shared" ref="AA143:AH143" ca="1" si="76">SUM(AA134:AA137)</f>
        <v>0</v>
      </c>
      <c r="AB143" s="64">
        <f t="shared" ca="1" si="76"/>
        <v>22.5</v>
      </c>
      <c r="AC143" s="64">
        <f t="shared" ca="1" si="76"/>
        <v>10</v>
      </c>
      <c r="AD143" s="64">
        <f t="shared" ca="1" si="76"/>
        <v>15</v>
      </c>
      <c r="AE143" s="64">
        <f t="shared" ca="1" si="76"/>
        <v>10</v>
      </c>
      <c r="AF143" s="64">
        <f t="shared" ca="1" si="76"/>
        <v>2.5</v>
      </c>
      <c r="AG143" s="64">
        <f t="shared" ca="1" si="76"/>
        <v>2.5</v>
      </c>
      <c r="AH143" s="64">
        <f t="shared" ca="1" si="76"/>
        <v>-2.5</v>
      </c>
      <c r="AI143" s="65"/>
      <c r="AJ143" s="66">
        <f ca="1">SUM(AJ134:AJ137)</f>
        <v>65</v>
      </c>
      <c r="AK143" s="5"/>
      <c r="AM143"/>
      <c r="AN143"/>
      <c r="AO143"/>
      <c r="AP143"/>
      <c r="AQ143"/>
      <c r="AR143"/>
      <c r="AS143"/>
      <c r="AT143"/>
      <c r="AU143"/>
    </row>
    <row r="144" spans="2:56" ht="14.4">
      <c r="Y144" s="32" t="s">
        <v>257</v>
      </c>
      <c r="AA144" s="63">
        <f t="shared" ref="AA144:AH144" ca="1" si="77">SUM(AA138:AA139)</f>
        <v>0</v>
      </c>
      <c r="AB144" s="64">
        <f t="shared" ca="1" si="77"/>
        <v>18</v>
      </c>
      <c r="AC144" s="64">
        <f t="shared" ca="1" si="77"/>
        <v>-3</v>
      </c>
      <c r="AD144" s="64">
        <f t="shared" ca="1" si="77"/>
        <v>3</v>
      </c>
      <c r="AE144" s="64">
        <f t="shared" ca="1" si="77"/>
        <v>3</v>
      </c>
      <c r="AF144" s="64">
        <f t="shared" ca="1" si="77"/>
        <v>3</v>
      </c>
      <c r="AG144" s="64">
        <f t="shared" ca="1" si="77"/>
        <v>0</v>
      </c>
      <c r="AH144" s="64">
        <f t="shared" ca="1" si="77"/>
        <v>0</v>
      </c>
      <c r="AI144" s="65"/>
      <c r="AJ144" s="66">
        <f ca="1">SUM(AJ138:AJ139)</f>
        <v>39</v>
      </c>
      <c r="AK144" s="5"/>
      <c r="AM144"/>
      <c r="AN144"/>
      <c r="AO144"/>
      <c r="AP144"/>
      <c r="AQ144"/>
      <c r="AR144"/>
      <c r="AS144"/>
      <c r="AT144"/>
      <c r="AU144"/>
    </row>
    <row r="145" spans="2:56" ht="15" thickBot="1">
      <c r="Y145" s="32" t="s">
        <v>258</v>
      </c>
      <c r="AA145" s="67">
        <f t="shared" ref="AA145:AH145" ca="1" si="78">AA140</f>
        <v>0</v>
      </c>
      <c r="AB145" s="68">
        <f t="shared" ca="1" si="78"/>
        <v>3.5</v>
      </c>
      <c r="AC145" s="68">
        <f t="shared" ca="1" si="78"/>
        <v>3.5</v>
      </c>
      <c r="AD145" s="68">
        <f t="shared" ca="1" si="78"/>
        <v>21</v>
      </c>
      <c r="AE145" s="68">
        <f t="shared" ca="1" si="78"/>
        <v>3.5</v>
      </c>
      <c r="AF145" s="68">
        <f t="shared" ca="1" si="78"/>
        <v>3.5</v>
      </c>
      <c r="AG145" s="68">
        <f t="shared" ca="1" si="78"/>
        <v>0</v>
      </c>
      <c r="AH145" s="68">
        <f t="shared" ca="1" si="78"/>
        <v>0</v>
      </c>
      <c r="AI145" s="69"/>
      <c r="AJ145" s="70">
        <f ca="1">AJ140</f>
        <v>24.5</v>
      </c>
      <c r="AK145" s="5"/>
      <c r="AM145"/>
      <c r="AN145"/>
      <c r="AO145"/>
      <c r="AP145"/>
      <c r="AQ145"/>
      <c r="AR145"/>
      <c r="AS145"/>
      <c r="AT145"/>
      <c r="AU145"/>
    </row>
    <row r="146" spans="2:56" ht="14.4">
      <c r="AM146"/>
      <c r="AN146"/>
      <c r="AO146"/>
      <c r="AP146"/>
      <c r="AQ146"/>
      <c r="AR146"/>
      <c r="AS146"/>
      <c r="AT146"/>
      <c r="AU146"/>
    </row>
    <row r="147" spans="2:56" ht="14.4">
      <c r="AM147"/>
      <c r="AN147"/>
      <c r="AO147"/>
      <c r="AP147"/>
      <c r="AQ147"/>
      <c r="AR147"/>
      <c r="AS147"/>
      <c r="AT147"/>
      <c r="AU147"/>
    </row>
    <row r="148" spans="2:56" ht="15" thickBot="1">
      <c r="AM148"/>
      <c r="AN148"/>
      <c r="AO148"/>
      <c r="AP148"/>
      <c r="AQ148"/>
      <c r="AR148"/>
      <c r="AS148"/>
      <c r="AT148"/>
      <c r="AU148"/>
    </row>
    <row r="149" spans="2:56" ht="15" thickBot="1">
      <c r="B149" s="1">
        <v>1</v>
      </c>
      <c r="C149" s="1" t="s">
        <v>256</v>
      </c>
      <c r="E149" s="10"/>
      <c r="F149" s="10"/>
      <c r="G149" s="10"/>
      <c r="H149" s="10"/>
      <c r="I149" s="10"/>
      <c r="J149" s="10"/>
      <c r="K149" s="10"/>
      <c r="L149" s="10"/>
      <c r="M149" s="10"/>
      <c r="N149" s="11"/>
      <c r="P149" s="5"/>
      <c r="AA149" s="12" t="str">
        <f t="shared" ref="AA149:AH149" si="79">AA124</f>
        <v>HiSeeds</v>
      </c>
      <c r="AB149" s="71" t="str">
        <f t="shared" si="79"/>
        <v>AnthonyP</v>
      </c>
      <c r="AC149" s="71" t="str">
        <f t="shared" si="79"/>
        <v>ChrisR</v>
      </c>
      <c r="AD149" s="71" t="str">
        <f t="shared" si="79"/>
        <v>EricP</v>
      </c>
      <c r="AE149" s="71" t="str">
        <f t="shared" si="79"/>
        <v>JoeG</v>
      </c>
      <c r="AF149" s="71" t="str">
        <f t="shared" si="79"/>
        <v>JohnP</v>
      </c>
      <c r="AG149" s="71" t="str">
        <f t="shared" si="79"/>
        <v>JoshF</v>
      </c>
      <c r="AH149" s="71" t="str">
        <f t="shared" si="79"/>
        <v>ScottP</v>
      </c>
      <c r="AI149" s="72"/>
      <c r="AJ149" s="11" t="s">
        <v>13</v>
      </c>
      <c r="AK149" s="5"/>
      <c r="AM149"/>
      <c r="AN149"/>
      <c r="AO149"/>
      <c r="AP149"/>
      <c r="AQ149"/>
      <c r="AR149"/>
      <c r="AS149"/>
      <c r="AT149"/>
      <c r="AU149"/>
    </row>
    <row r="150" spans="2:56" ht="15" thickBot="1">
      <c r="B150" s="1">
        <v>1</v>
      </c>
      <c r="C150" s="15" t="s">
        <v>15</v>
      </c>
      <c r="D150" s="16" t="s">
        <v>16</v>
      </c>
      <c r="E150" s="73">
        <v>0</v>
      </c>
      <c r="F150" s="73">
        <v>1</v>
      </c>
      <c r="G150" s="73">
        <v>2</v>
      </c>
      <c r="H150" s="73">
        <v>3</v>
      </c>
      <c r="I150" s="73">
        <v>4</v>
      </c>
      <c r="J150" s="73">
        <v>5</v>
      </c>
      <c r="K150" s="73">
        <v>6</v>
      </c>
      <c r="L150" s="73">
        <v>7</v>
      </c>
      <c r="M150" s="73"/>
      <c r="N150" s="18">
        <f ca="1">N125</f>
        <v>7</v>
      </c>
      <c r="P150" s="19" t="s">
        <v>17</v>
      </c>
      <c r="Q150" s="20" t="s">
        <v>18</v>
      </c>
      <c r="R150" s="21" t="s">
        <v>19</v>
      </c>
      <c r="S150" s="20" t="s">
        <v>20</v>
      </c>
      <c r="T150" s="21" t="s">
        <v>21</v>
      </c>
      <c r="U150" s="22" t="s">
        <v>22</v>
      </c>
      <c r="V150" s="5" t="s">
        <v>23</v>
      </c>
      <c r="W150" s="5" t="s">
        <v>24</v>
      </c>
      <c r="X150" s="11"/>
      <c r="Z150" s="16" t="s">
        <v>27</v>
      </c>
      <c r="AA150" s="16" t="e">
        <f>#REF!+1</f>
        <v>#REF!</v>
      </c>
      <c r="AB150" s="16" t="e">
        <f>#REF!+1</f>
        <v>#REF!</v>
      </c>
      <c r="AC150" s="16" t="e">
        <f>#REF!+1</f>
        <v>#REF!</v>
      </c>
      <c r="AD150" s="16" t="e">
        <f>#REF!+1</f>
        <v>#REF!</v>
      </c>
      <c r="AE150" s="16" t="e">
        <f>#REF!+1</f>
        <v>#REF!</v>
      </c>
      <c r="AF150" s="16" t="e">
        <f>#REF!+1</f>
        <v>#REF!</v>
      </c>
      <c r="AG150" s="16" t="e">
        <f>#REF!+1</f>
        <v>#REF!</v>
      </c>
      <c r="AH150" s="16" t="e">
        <f>#REF!+1</f>
        <v>#REF!</v>
      </c>
      <c r="AI150" s="16"/>
      <c r="AJ150" s="21">
        <v>0</v>
      </c>
      <c r="AK150" s="5"/>
      <c r="AM150"/>
      <c r="AN150"/>
      <c r="AO150"/>
      <c r="AP150"/>
      <c r="AQ150"/>
      <c r="AR150"/>
      <c r="AS150"/>
      <c r="AT150"/>
      <c r="AU150"/>
      <c r="BB150" s="9" t="s">
        <v>28</v>
      </c>
      <c r="BC150" s="9" t="s">
        <v>29</v>
      </c>
    </row>
    <row r="151" spans="2:56" ht="14.4">
      <c r="B151" s="1">
        <v>8</v>
      </c>
      <c r="C151" s="7" t="s">
        <v>31</v>
      </c>
      <c r="D151" s="33" t="str">
        <f t="shared" ref="D151:N157" ca="1" si="80">D134</f>
        <v>1 CONN</v>
      </c>
      <c r="E151" s="10" t="e">
        <v>#REF!</v>
      </c>
      <c r="F151" s="10" t="s">
        <v>7</v>
      </c>
      <c r="G151" s="10" t="s">
        <v>7</v>
      </c>
      <c r="H151" s="10" t="s">
        <v>7</v>
      </c>
      <c r="I151" s="10" t="s">
        <v>7</v>
      </c>
      <c r="J151" s="10" t="s">
        <v>7</v>
      </c>
      <c r="K151" s="10" t="s">
        <v>7</v>
      </c>
      <c r="L151" s="10" t="s">
        <v>7</v>
      </c>
      <c r="M151" s="10"/>
      <c r="N151" s="36" t="str">
        <f t="shared" ca="1" si="80"/>
        <v>1 CONN</v>
      </c>
      <c r="P151" s="37">
        <f t="shared" ref="P151:Q157" ca="1" si="81">P134</f>
        <v>0</v>
      </c>
      <c r="Q151" s="36">
        <f t="shared" ca="1" si="81"/>
        <v>17.5</v>
      </c>
      <c r="R151" s="11" t="str">
        <f t="shared" ref="R151:T157" ca="1" si="82">INDIRECT(BB151)</f>
        <v>1 CONN</v>
      </c>
      <c r="S151" s="38" t="str">
        <f t="shared" ca="1" si="82"/>
        <v>2 A&amp;M</v>
      </c>
      <c r="T151" s="45" t="str">
        <f t="shared" ca="1" si="82"/>
        <v>1 CONN</v>
      </c>
      <c r="U151" s="11" t="str">
        <f t="shared" ref="U151:U157" ca="1" si="83">IF(R151=T151,S151,R151)</f>
        <v>2 A&amp;M</v>
      </c>
      <c r="V151" s="38">
        <f t="shared" ref="V151:W157" ca="1" si="84">VLOOKUP(R151,$A$1:$B$64,2)</f>
        <v>1</v>
      </c>
      <c r="W151" s="36">
        <f t="shared" ca="1" si="84"/>
        <v>10</v>
      </c>
      <c r="X151" s="11">
        <v>2.5</v>
      </c>
      <c r="Y151" s="1">
        <v>17.5</v>
      </c>
      <c r="Z151" s="40"/>
      <c r="AA151" s="11">
        <f ca="1">IF($Y$1=1,($Y151-($Y151*COUNTIF($F151:F151,E151)/$P$1))*COUNTIF($T$52:$T$59,E151),COUNTIF($T$52:$T$59,E151)*$Y151)</f>
        <v>0</v>
      </c>
      <c r="AB151" s="11">
        <f ca="1">IF($Y$1=1,($Y151-($Y151*COUNTIF($F151:M151,F151)/$P$1))*COUNTIF($T$52:$T$59,F151),COUNTIF($T$52:$T$59,F151)*$Y151)</f>
        <v>0</v>
      </c>
      <c r="AC151" s="11">
        <f ca="1">IF($Y$1=1,($Y151-($Y151*COUNTIF($F151:N151,G151)/$P$1))*COUNTIF($T$52:$T$59,G151),COUNTIF($T$52:$T$59,G151)*$Y151)</f>
        <v>-2.5</v>
      </c>
      <c r="AD151" s="11">
        <f ca="1">IF($Y$1=1,($Y151-($Y151*COUNTIF($F151:O151,H151)/$P$1))*COUNTIF($T$52:$T$59,H151),COUNTIF($T$52:$T$59,H151)*$Y151)</f>
        <v>-2.5</v>
      </c>
      <c r="AE151" s="11">
        <f ca="1">IF($Y$1=1,($Y151-($Y151*COUNTIF($F151:P151,I151)/$P$1))*COUNTIF($T$52:$T$59,I151),COUNTIF($T$52:$T$59,I151)*$Y151)</f>
        <v>-2.5</v>
      </c>
      <c r="AF151" s="11">
        <f ca="1">IF($Y$1=1,($Y151-($Y151*COUNTIF($F151:Q151,J151)/$P$1))*COUNTIF($T$52:$T$59,J151),COUNTIF($T$52:$T$59,J151)*$Y151)</f>
        <v>-2.5</v>
      </c>
      <c r="AG151" s="11">
        <f ca="1">IF($Y$1=1,($Y151-($Y151*COUNTIF($F151:R151,K151)/$P$1))*COUNTIF($T$52:$T$59,K151),COUNTIF($T$52:$T$59,K151)*$Y151)</f>
        <v>-5</v>
      </c>
      <c r="AH151" s="11">
        <f ca="1">IF($Y$1=1,($Y151-($Y151*COUNTIF($F151:S151,L151)/$P$1))*COUNTIF($T$52:$T$59,L151),COUNTIF($T$52:$T$59,L151)*$Y151)</f>
        <v>-5</v>
      </c>
      <c r="AI151" s="11"/>
      <c r="AJ151" s="32">
        <f ca="1">$Y151-($Y151*COUNTIF($E151:$F151,N151)/$P$1)*COUNTIF($T$52:$T$59,N151)</f>
        <v>15</v>
      </c>
      <c r="AK151" s="5"/>
      <c r="AL151" s="9" t="s">
        <v>239</v>
      </c>
      <c r="AM151"/>
      <c r="AN151"/>
      <c r="AO151"/>
      <c r="AP151"/>
      <c r="AQ151"/>
      <c r="AR151"/>
      <c r="AS151"/>
      <c r="AT151"/>
      <c r="AU151"/>
      <c r="AW151" s="9" t="str">
        <f t="shared" ref="AW151:AW157" si="85">CONCATENATE(AJ$1,"!",$AL151)</f>
        <v>Master!N32</v>
      </c>
      <c r="AY151" s="9" t="s">
        <v>223</v>
      </c>
      <c r="AZ151" s="9" t="s">
        <v>225</v>
      </c>
      <c r="BB151" s="9" t="str">
        <f t="shared" ref="BB151:BB157" si="86">CONCATENATE(R$1,"!",$AY151)</f>
        <v>Master!K16</v>
      </c>
      <c r="BC151" s="9" t="str">
        <f t="shared" ref="BC151:BC157" si="87">CONCATENATE(S$1,"!",$AZ151)</f>
        <v>Master!K48</v>
      </c>
      <c r="BD151" s="9" t="str">
        <f t="shared" ref="BD151:BD157" si="88">CONCATENATE(T$1,"!",$AL151)</f>
        <v>Master!N32</v>
      </c>
    </row>
    <row r="152" spans="2:56" ht="14.4">
      <c r="B152" s="1">
        <v>9</v>
      </c>
      <c r="C152" s="32" t="s">
        <v>71</v>
      </c>
      <c r="D152" s="33" t="str">
        <f t="shared" ca="1" si="80"/>
        <v>1 DUKE</v>
      </c>
      <c r="E152" s="74" t="e">
        <v>#REF!</v>
      </c>
      <c r="F152" s="74" t="s">
        <v>11</v>
      </c>
      <c r="G152" s="74" t="s">
        <v>11</v>
      </c>
      <c r="H152" s="74" t="s">
        <v>50</v>
      </c>
      <c r="I152" s="74" t="s">
        <v>11</v>
      </c>
      <c r="J152" s="74" t="s">
        <v>11</v>
      </c>
      <c r="K152" s="74" t="s">
        <v>11</v>
      </c>
      <c r="L152" s="74" t="s">
        <v>11</v>
      </c>
      <c r="M152" s="74"/>
      <c r="N152" s="36" t="str">
        <f t="shared" ca="1" si="80"/>
        <v>2 STAN</v>
      </c>
      <c r="P152" s="37">
        <f t="shared" ca="1" si="81"/>
        <v>17.5</v>
      </c>
      <c r="Q152" s="36">
        <f t="shared" ca="1" si="81"/>
        <v>15</v>
      </c>
      <c r="R152" s="11" t="str">
        <f t="shared" ca="1" si="82"/>
        <v>4 ISU</v>
      </c>
      <c r="S152" s="38" t="str">
        <f t="shared" ca="1" si="82"/>
        <v>2 STAN</v>
      </c>
      <c r="T152" s="45" t="str">
        <f t="shared" ca="1" si="82"/>
        <v>2 STAN</v>
      </c>
      <c r="U152" s="11" t="str">
        <f t="shared" ca="1" si="83"/>
        <v>4 ISU</v>
      </c>
      <c r="V152" s="38">
        <f t="shared" ca="1" si="84"/>
        <v>12</v>
      </c>
      <c r="W152" s="36">
        <f t="shared" ca="1" si="84"/>
        <v>10</v>
      </c>
      <c r="X152" s="11">
        <v>2.5</v>
      </c>
      <c r="Y152" s="1">
        <v>17.5</v>
      </c>
      <c r="Z152" s="40"/>
      <c r="AA152" s="11">
        <f ca="1">IF($Y$1=1,($Y152-($Y152*COUNTIF($F152:F152,E152)/$P$1))*COUNTIF($T$52:$T$59,E152),COUNTIF($T$52:$T$59,E152)*$Y152)</f>
        <v>0</v>
      </c>
      <c r="AB152" s="11">
        <f ca="1">IF($Y$1=1,($Y152-($Y152*COUNTIF($F152:M152,F152)/$P$1))*COUNTIF($T$52:$T$59,F152),COUNTIF($T$52:$T$59,F152)*$Y152)</f>
        <v>0</v>
      </c>
      <c r="AC152" s="11">
        <f ca="1">IF($Y$1=1,($Y152-($Y152*COUNTIF($F152:N152,G152)/$P$1))*COUNTIF($T$52:$T$59,G152),COUNTIF($T$52:$T$59,G152)*$Y152)</f>
        <v>0</v>
      </c>
      <c r="AD152" s="11">
        <f ca="1">IF($Y$1=1,($Y152-($Y152*COUNTIF($F152:O152,H152)/$P$1))*COUNTIF($T$52:$T$59,H152),COUNTIF($T$52:$T$59,H152)*$Y152)</f>
        <v>12.5</v>
      </c>
      <c r="AE152" s="11">
        <f ca="1">IF($Y$1=1,($Y152-($Y152*COUNTIF($F152:P152,I152)/$P$1))*COUNTIF($T$52:$T$59,I152),COUNTIF($T$52:$T$59,I152)*$Y152)</f>
        <v>0</v>
      </c>
      <c r="AF152" s="11">
        <f ca="1">IF($Y$1=1,($Y152-($Y152*COUNTIF($F152:Q152,J152)/$P$1))*COUNTIF($T$52:$T$59,J152),COUNTIF($T$52:$T$59,J152)*$Y152)</f>
        <v>0</v>
      </c>
      <c r="AG152" s="11">
        <f ca="1">IF($Y$1=1,($Y152-($Y152*COUNTIF($F152:R152,K152)/$P$1))*COUNTIF($T$52:$T$59,K152),COUNTIF($T$52:$T$59,K152)*$Y152)</f>
        <v>0</v>
      </c>
      <c r="AH152" s="11">
        <f ca="1">IF($Y$1=1,($Y152-($Y152*COUNTIF($F152:S152,L152)/$P$1))*COUNTIF($T$52:$T$59,L152),COUNTIF($T$52:$T$59,L152)*$Y152)</f>
        <v>0</v>
      </c>
      <c r="AI152" s="11"/>
      <c r="AJ152" s="32">
        <f t="shared" ref="AJ152:AJ157" ca="1" si="89">$Y152-($Y152*COUNTIF($E152:$F152,N152)/$P$1)*COUNTIF($T$52:$T$59,N152)</f>
        <v>17.5</v>
      </c>
      <c r="AK152" s="5"/>
      <c r="AL152" s="9" t="s">
        <v>241</v>
      </c>
      <c r="AM152"/>
      <c r="AN152"/>
      <c r="AO152"/>
      <c r="AP152"/>
      <c r="AQ152"/>
      <c r="AR152"/>
      <c r="AS152"/>
      <c r="AT152"/>
      <c r="AU152"/>
      <c r="AW152" s="9" t="str">
        <f t="shared" si="85"/>
        <v>Master!N98</v>
      </c>
      <c r="AY152" s="9" t="s">
        <v>227</v>
      </c>
      <c r="AZ152" s="9" t="s">
        <v>229</v>
      </c>
      <c r="BB152" s="9" t="str">
        <f t="shared" si="86"/>
        <v>Master!K82</v>
      </c>
      <c r="BC152" s="9" t="str">
        <f t="shared" si="87"/>
        <v>Master!K114</v>
      </c>
      <c r="BD152" s="9" t="str">
        <f t="shared" si="88"/>
        <v>Master!N98</v>
      </c>
    </row>
    <row r="153" spans="2:56" ht="14.4">
      <c r="B153" s="1">
        <v>9</v>
      </c>
      <c r="C153" s="32" t="s">
        <v>111</v>
      </c>
      <c r="D153" s="33" t="str">
        <f t="shared" ca="1" si="80"/>
        <v>2 BAY</v>
      </c>
      <c r="E153" s="74" t="e">
        <v>#REF!</v>
      </c>
      <c r="F153" s="74" t="s">
        <v>46</v>
      </c>
      <c r="G153" s="74" t="s">
        <v>46</v>
      </c>
      <c r="H153" s="74" t="s">
        <v>14</v>
      </c>
      <c r="I153" s="74" t="s">
        <v>14</v>
      </c>
      <c r="J153" s="74" t="s">
        <v>14</v>
      </c>
      <c r="K153" s="74" t="s">
        <v>14</v>
      </c>
      <c r="L153" s="74" t="s">
        <v>14</v>
      </c>
      <c r="M153" s="74"/>
      <c r="N153" s="36" t="str">
        <f t="shared" ca="1" si="80"/>
        <v>3 UL</v>
      </c>
      <c r="P153" s="37">
        <f t="shared" ca="1" si="81"/>
        <v>5</v>
      </c>
      <c r="Q153" s="36">
        <f t="shared" ca="1" si="81"/>
        <v>17.5</v>
      </c>
      <c r="R153" s="11" t="str">
        <f t="shared" ca="1" si="82"/>
        <v>1 MD</v>
      </c>
      <c r="S153" s="38" t="str">
        <f t="shared" ca="1" si="82"/>
        <v>3 UL</v>
      </c>
      <c r="T153" s="45" t="str">
        <f t="shared" ca="1" si="82"/>
        <v>3 UL</v>
      </c>
      <c r="U153" s="11" t="str">
        <f t="shared" ca="1" si="83"/>
        <v>1 MD</v>
      </c>
      <c r="V153" s="38">
        <f t="shared" ca="1" si="84"/>
        <v>1</v>
      </c>
      <c r="W153" s="36">
        <f t="shared" ca="1" si="84"/>
        <v>11</v>
      </c>
      <c r="X153" s="11">
        <v>2.5</v>
      </c>
      <c r="Y153" s="1">
        <v>17.5</v>
      </c>
      <c r="Z153" s="40"/>
      <c r="AA153" s="11">
        <f ca="1">IF($Y$1=1,($Y153-($Y153*COUNTIF($F153:F153,E153)/$P$1))*COUNTIF($T$52:$T$59,E153),COUNTIF($T$52:$T$59,E153)*$Y153)</f>
        <v>0</v>
      </c>
      <c r="AB153" s="11">
        <f ca="1">IF($Y$1=1,($Y153-($Y153*COUNTIF($F153:M153,F153)/$P$1))*COUNTIF($T$52:$T$59,F153),COUNTIF($T$52:$T$59,F153)*$Y153)</f>
        <v>0</v>
      </c>
      <c r="AC153" s="11">
        <f ca="1">IF($Y$1=1,($Y153-($Y153*COUNTIF($F153:N153,G153)/$P$1))*COUNTIF($T$52:$T$59,G153),COUNTIF($T$52:$T$59,G153)*$Y153)</f>
        <v>0</v>
      </c>
      <c r="AD153" s="11">
        <f ca="1">IF($Y$1=1,($Y153-($Y153*COUNTIF($F153:O153,H153)/$P$1))*COUNTIF($T$52:$T$59,H153),COUNTIF($T$52:$T$59,H153)*$Y153)</f>
        <v>5</v>
      </c>
      <c r="AE153" s="11">
        <f ca="1">IF($Y$1=1,($Y153-($Y153*COUNTIF($F153:P153,I153)/$P$1))*COUNTIF($T$52:$T$59,I153),COUNTIF($T$52:$T$59,I153)*$Y153)</f>
        <v>5</v>
      </c>
      <c r="AF153" s="11">
        <f ca="1">IF($Y$1=1,($Y153-($Y153*COUNTIF($F153:Q153,J153)/$P$1))*COUNTIF($T$52:$T$59,J153),COUNTIF($T$52:$T$59,J153)*$Y153)</f>
        <v>5</v>
      </c>
      <c r="AG153" s="11">
        <f ca="1">IF($Y$1=1,($Y153-($Y153*COUNTIF($F153:R153,K153)/$P$1))*COUNTIF($T$52:$T$59,K153),COUNTIF($T$52:$T$59,K153)*$Y153)</f>
        <v>2.5</v>
      </c>
      <c r="AH153" s="11">
        <f ca="1">IF($Y$1=1,($Y153-($Y153*COUNTIF($F153:S153,L153)/$P$1))*COUNTIF($T$52:$T$59,L153),COUNTIF($T$52:$T$59,L153)*$Y153)</f>
        <v>2.5</v>
      </c>
      <c r="AI153" s="11"/>
      <c r="AJ153" s="32">
        <f t="shared" ca="1" si="89"/>
        <v>17.5</v>
      </c>
      <c r="AK153" s="5"/>
      <c r="AL153" s="9" t="s">
        <v>243</v>
      </c>
      <c r="AM153"/>
      <c r="AN153"/>
      <c r="AO153"/>
      <c r="AP153"/>
      <c r="AQ153"/>
      <c r="AR153"/>
      <c r="AS153"/>
      <c r="AT153"/>
      <c r="AU153"/>
      <c r="AW153" s="9" t="str">
        <f t="shared" si="85"/>
        <v>Master!T32</v>
      </c>
      <c r="AY153" s="9" t="s">
        <v>231</v>
      </c>
      <c r="AZ153" s="9" t="s">
        <v>233</v>
      </c>
      <c r="BB153" s="9" t="str">
        <f t="shared" si="86"/>
        <v>Master!W16</v>
      </c>
      <c r="BC153" s="9" t="str">
        <f t="shared" si="87"/>
        <v>Master!W48</v>
      </c>
      <c r="BD153" s="9" t="str">
        <f t="shared" si="88"/>
        <v>Master!T32</v>
      </c>
    </row>
    <row r="154" spans="2:56" ht="15" thickBot="1">
      <c r="B154" s="1">
        <v>9</v>
      </c>
      <c r="C154" s="44" t="s">
        <v>151</v>
      </c>
      <c r="D154" s="33" t="str">
        <f t="shared" ca="1" si="80"/>
        <v>1 OKLA</v>
      </c>
      <c r="E154" s="74" t="e">
        <v>#REF!</v>
      </c>
      <c r="F154" s="74" t="s">
        <v>30</v>
      </c>
      <c r="G154" s="74" t="s">
        <v>41</v>
      </c>
      <c r="H154" s="74" t="s">
        <v>41</v>
      </c>
      <c r="I154" s="74" t="s">
        <v>30</v>
      </c>
      <c r="J154" s="74" t="s">
        <v>70</v>
      </c>
      <c r="K154" s="74" t="s">
        <v>30</v>
      </c>
      <c r="L154" s="74" t="s">
        <v>70</v>
      </c>
      <c r="M154" s="74"/>
      <c r="N154" s="36" t="str">
        <f t="shared" ca="1" si="80"/>
        <v>1 OKLA</v>
      </c>
      <c r="P154" s="37">
        <f t="shared" ca="1" si="81"/>
        <v>10</v>
      </c>
      <c r="Q154" s="36">
        <f t="shared" ca="1" si="81"/>
        <v>17.5</v>
      </c>
      <c r="R154" s="11" t="str">
        <f t="shared" ca="1" si="82"/>
        <v>1 OKLA</v>
      </c>
      <c r="S154" s="38" t="str">
        <f t="shared" ca="1" si="82"/>
        <v>6 PUR</v>
      </c>
      <c r="T154" s="45" t="str">
        <f t="shared" ca="1" si="82"/>
        <v>1 OKLA</v>
      </c>
      <c r="U154" s="11" t="str">
        <f t="shared" ca="1" si="83"/>
        <v>6 PUR</v>
      </c>
      <c r="V154" s="38">
        <f t="shared" ca="1" si="84"/>
        <v>1</v>
      </c>
      <c r="W154" s="36">
        <f t="shared" ca="1" si="84"/>
        <v>14</v>
      </c>
      <c r="X154" s="11">
        <v>2.5</v>
      </c>
      <c r="Y154" s="1">
        <v>17.5</v>
      </c>
      <c r="Z154" s="40"/>
      <c r="AA154" s="11">
        <f ca="1">IF($Y$1=1,($Y154-($Y154*COUNTIF($F154:F154,E154)/$P$1))*COUNTIF($T$52:$T$59,E154),COUNTIF($T$52:$T$59,E154)*$Y154)</f>
        <v>0</v>
      </c>
      <c r="AB154" s="11">
        <f ca="1">IF($Y$1=1,($Y154-($Y154*COUNTIF($F154:M154,F154)/$P$1))*COUNTIF($T$52:$T$59,F154),COUNTIF($T$52:$T$59,F154)*$Y154)</f>
        <v>10</v>
      </c>
      <c r="AC154" s="11">
        <f ca="1">IF($Y$1=1,($Y154-($Y154*COUNTIF($F154:N154,G154)/$P$1))*COUNTIF($T$52:$T$59,G154),COUNTIF($T$52:$T$59,G154)*$Y154)</f>
        <v>0</v>
      </c>
      <c r="AD154" s="11">
        <f ca="1">IF($Y$1=1,($Y154-($Y154*COUNTIF($F154:O154,H154)/$P$1))*COUNTIF($T$52:$T$59,H154),COUNTIF($T$52:$T$59,H154)*$Y154)</f>
        <v>0</v>
      </c>
      <c r="AE154" s="11">
        <f ca="1">IF($Y$1=1,($Y154-($Y154*COUNTIF($F154:P154,I154)/$P$1))*COUNTIF($T$52:$T$59,I154),COUNTIF($T$52:$T$59,I154)*$Y154)</f>
        <v>7.5</v>
      </c>
      <c r="AF154" s="11">
        <f ca="1">IF($Y$1=1,($Y154-($Y154*COUNTIF($F154:Q154,J154)/$P$1))*COUNTIF($T$52:$T$59,J154),COUNTIF($T$52:$T$59,J154)*$Y154)</f>
        <v>0</v>
      </c>
      <c r="AG154" s="11">
        <f ca="1">IF($Y$1=1,($Y154-($Y154*COUNTIF($F154:R154,K154)/$P$1))*COUNTIF($T$52:$T$59,K154),COUNTIF($T$52:$T$59,K154)*$Y154)</f>
        <v>5</v>
      </c>
      <c r="AH154" s="11">
        <f ca="1">IF($Y$1=1,($Y154-($Y154*COUNTIF($F154:S154,L154)/$P$1))*COUNTIF($T$52:$T$59,L154),COUNTIF($T$52:$T$59,L154)*$Y154)</f>
        <v>0</v>
      </c>
      <c r="AI154" s="11"/>
      <c r="AJ154" s="32">
        <f t="shared" ca="1" si="89"/>
        <v>15</v>
      </c>
      <c r="AK154" s="5"/>
      <c r="AL154" s="9" t="s">
        <v>245</v>
      </c>
      <c r="AM154"/>
      <c r="AN154"/>
      <c r="AO154"/>
      <c r="AP154"/>
      <c r="AQ154"/>
      <c r="AR154"/>
      <c r="AS154"/>
      <c r="AT154"/>
      <c r="AU154"/>
      <c r="AW154" s="9" t="str">
        <f t="shared" si="85"/>
        <v>Master!T98</v>
      </c>
      <c r="AY154" s="9" t="s">
        <v>235</v>
      </c>
      <c r="AZ154" s="9" t="s">
        <v>237</v>
      </c>
      <c r="BB154" s="9" t="str">
        <f t="shared" si="86"/>
        <v>Master!W82</v>
      </c>
      <c r="BC154" s="9" t="str">
        <f t="shared" si="87"/>
        <v>Master!W114</v>
      </c>
      <c r="BD154" s="9" t="str">
        <f t="shared" si="88"/>
        <v>Master!T98</v>
      </c>
    </row>
    <row r="155" spans="2:56" ht="14.4">
      <c r="B155" s="1">
        <v>9</v>
      </c>
      <c r="C155" s="7" t="s">
        <v>247</v>
      </c>
      <c r="D155" s="33" t="str">
        <f t="shared" ca="1" si="80"/>
        <v>1 CONN</v>
      </c>
      <c r="E155" s="74" t="e">
        <v>#REF!</v>
      </c>
      <c r="F155" s="74" t="s">
        <v>7</v>
      </c>
      <c r="G155" s="74" t="s">
        <v>7</v>
      </c>
      <c r="H155" s="74" t="s">
        <v>7</v>
      </c>
      <c r="I155" s="74" t="s">
        <v>7</v>
      </c>
      <c r="J155" s="74" t="s">
        <v>7</v>
      </c>
      <c r="K155" s="74" t="s">
        <v>7</v>
      </c>
      <c r="L155" s="74" t="s">
        <v>7</v>
      </c>
      <c r="M155" s="74"/>
      <c r="N155" s="36" t="str">
        <f t="shared" ca="1" si="80"/>
        <v>1 CONN</v>
      </c>
      <c r="P155" s="37">
        <f t="shared" ca="1" si="81"/>
        <v>0</v>
      </c>
      <c r="Q155" s="36">
        <f t="shared" ca="1" si="81"/>
        <v>21</v>
      </c>
      <c r="R155" s="11" t="str">
        <f t="shared" ca="1" si="82"/>
        <v>1 CONN</v>
      </c>
      <c r="S155" s="38" t="str">
        <f t="shared" ca="1" si="82"/>
        <v>2 STAN</v>
      </c>
      <c r="T155" s="46" t="str">
        <f t="shared" ca="1" si="82"/>
        <v>1 CONN</v>
      </c>
      <c r="U155" s="11" t="str">
        <f t="shared" ca="1" si="83"/>
        <v>2 STAN</v>
      </c>
      <c r="V155" s="38">
        <f t="shared" ca="1" si="84"/>
        <v>1</v>
      </c>
      <c r="W155" s="36">
        <f t="shared" ca="1" si="84"/>
        <v>10</v>
      </c>
      <c r="X155" s="11">
        <v>3</v>
      </c>
      <c r="Y155" s="1">
        <v>21</v>
      </c>
      <c r="Z155" s="40"/>
      <c r="AA155" s="11">
        <f ca="1">IF($Y$1=1,($Y155-($Y155*COUNTIF($F155:F155,E155)/$P$1))*COUNTIF($T$52:$T$59,E155),COUNTIF($T$52:$T$59,E155)*$Y155)</f>
        <v>0</v>
      </c>
      <c r="AB155" s="11">
        <f ca="1">IF($Y$1=1,($Y155-($Y155*COUNTIF($F155:M155,F155)/$P$1))*COUNTIF($T$52:$T$59,F155),COUNTIF($T$52:$T$59,F155)*$Y155)</f>
        <v>0</v>
      </c>
      <c r="AC155" s="11">
        <f ca="1">IF($Y$1=1,($Y155-($Y155*COUNTIF($F155:N155,G155)/$P$1))*COUNTIF($T$52:$T$59,G155),COUNTIF($T$52:$T$59,G155)*$Y155)</f>
        <v>-3</v>
      </c>
      <c r="AD155" s="11">
        <f ca="1">IF($Y$1=1,($Y155-($Y155*COUNTIF($F155:O155,H155)/$P$1))*COUNTIF($T$52:$T$59,H155),COUNTIF($T$52:$T$59,H155)*$Y155)</f>
        <v>-3</v>
      </c>
      <c r="AE155" s="11">
        <f ca="1">IF($Y$1=1,($Y155-($Y155*COUNTIF($F155:P155,I155)/$P$1))*COUNTIF($T$52:$T$59,I155),COUNTIF($T$52:$T$59,I155)*$Y155)</f>
        <v>-3</v>
      </c>
      <c r="AF155" s="11">
        <f ca="1">IF($Y$1=1,($Y155-($Y155*COUNTIF($F155:Q155,J155)/$P$1))*COUNTIF($T$52:$T$59,J155),COUNTIF($T$52:$T$59,J155)*$Y155)</f>
        <v>-3</v>
      </c>
      <c r="AG155" s="11">
        <f ca="1">IF($Y$1=1,($Y155-($Y155*COUNTIF($F155:R155,K155)/$P$1))*COUNTIF($T$52:$T$59,K155),COUNTIF($T$52:$T$59,K155)*$Y155)</f>
        <v>-6</v>
      </c>
      <c r="AH155" s="11">
        <f ca="1">IF($Y$1=1,($Y155-($Y155*COUNTIF($F155:S155,L155)/$P$1))*COUNTIF($T$52:$T$59,L155),COUNTIF($T$52:$T$59,L155)*$Y155)</f>
        <v>-6</v>
      </c>
      <c r="AI155" s="11"/>
      <c r="AJ155" s="32">
        <f t="shared" ca="1" si="89"/>
        <v>18</v>
      </c>
      <c r="AK155" s="5"/>
      <c r="AL155" s="9" t="s">
        <v>248</v>
      </c>
      <c r="AM155"/>
      <c r="AN155"/>
      <c r="AO155"/>
      <c r="AP155"/>
      <c r="AQ155"/>
      <c r="AR155"/>
      <c r="AS155"/>
      <c r="AT155"/>
      <c r="AU155"/>
      <c r="AW155" s="9" t="str">
        <f t="shared" si="85"/>
        <v>Master!Q48</v>
      </c>
      <c r="AY155" s="9" t="s">
        <v>239</v>
      </c>
      <c r="AZ155" s="9" t="s">
        <v>241</v>
      </c>
      <c r="BB155" s="9" t="str">
        <f t="shared" si="86"/>
        <v>Master!N32</v>
      </c>
      <c r="BC155" s="9" t="str">
        <f t="shared" si="87"/>
        <v>Master!N98</v>
      </c>
      <c r="BD155" s="9" t="str">
        <f t="shared" si="88"/>
        <v>Master!Q48</v>
      </c>
    </row>
    <row r="156" spans="2:56" ht="14.4">
      <c r="C156" s="32" t="s">
        <v>249</v>
      </c>
      <c r="D156" s="33" t="str">
        <f t="shared" ca="1" si="80"/>
        <v>1 OKLA</v>
      </c>
      <c r="E156" s="74" t="e">
        <v>#REF!</v>
      </c>
      <c r="F156" s="74" t="s">
        <v>30</v>
      </c>
      <c r="G156" s="74" t="s">
        <v>41</v>
      </c>
      <c r="H156" s="74" t="s">
        <v>14</v>
      </c>
      <c r="I156" s="74" t="s">
        <v>14</v>
      </c>
      <c r="J156" s="74" t="s">
        <v>14</v>
      </c>
      <c r="K156" s="74" t="s">
        <v>14</v>
      </c>
      <c r="L156" s="74" t="s">
        <v>14</v>
      </c>
      <c r="M156" s="74"/>
      <c r="N156" s="36" t="str">
        <f t="shared" ca="1" si="80"/>
        <v>3 UL</v>
      </c>
      <c r="P156" s="37">
        <f t="shared" ca="1" si="81"/>
        <v>21</v>
      </c>
      <c r="Q156" s="36">
        <f t="shared" ca="1" si="81"/>
        <v>18</v>
      </c>
      <c r="R156" s="11" t="str">
        <f t="shared" ca="1" si="82"/>
        <v>3 UL</v>
      </c>
      <c r="S156" s="38" t="str">
        <f t="shared" ca="1" si="82"/>
        <v>1 OKLA</v>
      </c>
      <c r="T156" s="46" t="str">
        <f t="shared" ca="1" si="82"/>
        <v>3 UL</v>
      </c>
      <c r="U156" s="11" t="str">
        <f t="shared" ca="1" si="83"/>
        <v>1 OKLA</v>
      </c>
      <c r="V156" s="38">
        <f t="shared" ca="1" si="84"/>
        <v>11</v>
      </c>
      <c r="W156" s="36">
        <f t="shared" ca="1" si="84"/>
        <v>1</v>
      </c>
      <c r="X156" s="11">
        <v>3</v>
      </c>
      <c r="Y156" s="1">
        <v>21</v>
      </c>
      <c r="Z156" s="40"/>
      <c r="AA156" s="11">
        <f ca="1">IF($Y$1=1,($Y156-($Y156*COUNTIF($F156:F156,E156)/$P$1))*COUNTIF($T$52:$T$59,E156),COUNTIF($T$52:$T$59,E156)*$Y156)</f>
        <v>0</v>
      </c>
      <c r="AB156" s="11">
        <f ca="1">IF($Y$1=1,($Y156-($Y156*COUNTIF($F156:M156,F156)/$P$1))*COUNTIF($T$52:$T$59,F156),COUNTIF($T$52:$T$59,F156)*$Y156)</f>
        <v>18</v>
      </c>
      <c r="AC156" s="11">
        <f ca="1">IF($Y$1=1,($Y156-($Y156*COUNTIF($F156:N156,G156)/$P$1))*COUNTIF($T$52:$T$59,G156),COUNTIF($T$52:$T$59,G156)*$Y156)</f>
        <v>0</v>
      </c>
      <c r="AD156" s="11">
        <f ca="1">IF($Y$1=1,($Y156-($Y156*COUNTIF($F156:O156,H156)/$P$1))*COUNTIF($T$52:$T$59,H156),COUNTIF($T$52:$T$59,H156)*$Y156)</f>
        <v>6</v>
      </c>
      <c r="AE156" s="11">
        <f ca="1">IF($Y$1=1,($Y156-($Y156*COUNTIF($F156:P156,I156)/$P$1))*COUNTIF($T$52:$T$59,I156),COUNTIF($T$52:$T$59,I156)*$Y156)</f>
        <v>6</v>
      </c>
      <c r="AF156" s="11">
        <f ca="1">IF($Y$1=1,($Y156-($Y156*COUNTIF($F156:Q156,J156)/$P$1))*COUNTIF($T$52:$T$59,J156),COUNTIF($T$52:$T$59,J156)*$Y156)</f>
        <v>6</v>
      </c>
      <c r="AG156" s="11">
        <f ca="1">IF($Y$1=1,($Y156-($Y156*COUNTIF($F156:R156,K156)/$P$1))*COUNTIF($T$52:$T$59,K156),COUNTIF($T$52:$T$59,K156)*$Y156)</f>
        <v>6</v>
      </c>
      <c r="AH156" s="11">
        <f ca="1">IF($Y$1=1,($Y156-($Y156*COUNTIF($F156:S156,L156)/$P$1))*COUNTIF($T$52:$T$59,L156),COUNTIF($T$52:$T$59,L156)*$Y156)</f>
        <v>6</v>
      </c>
      <c r="AI156" s="11"/>
      <c r="AJ156" s="32">
        <f t="shared" ca="1" si="89"/>
        <v>21</v>
      </c>
      <c r="AK156" s="5"/>
      <c r="AL156" s="9" t="s">
        <v>250</v>
      </c>
      <c r="AM156"/>
      <c r="AN156"/>
      <c r="AO156"/>
      <c r="AP156"/>
      <c r="AQ156"/>
      <c r="AR156"/>
      <c r="AS156"/>
      <c r="AT156"/>
      <c r="AU156"/>
      <c r="AW156" s="9" t="str">
        <f t="shared" si="85"/>
        <v>Master!Q82</v>
      </c>
      <c r="AY156" s="9" t="s">
        <v>243</v>
      </c>
      <c r="AZ156" s="9" t="s">
        <v>245</v>
      </c>
      <c r="BB156" s="9" t="str">
        <f t="shared" si="86"/>
        <v>Master!T32</v>
      </c>
      <c r="BC156" s="9" t="str">
        <f t="shared" si="87"/>
        <v>Master!T98</v>
      </c>
      <c r="BD156" s="9" t="str">
        <f t="shared" si="88"/>
        <v>Master!Q82</v>
      </c>
    </row>
    <row r="157" spans="2:56" ht="15" thickBot="1">
      <c r="C157" s="44" t="s">
        <v>251</v>
      </c>
      <c r="D157" s="47" t="str">
        <f t="shared" ca="1" si="80"/>
        <v>1 CONN</v>
      </c>
      <c r="E157" s="75" t="e">
        <v>#REF!</v>
      </c>
      <c r="F157" s="75" t="s">
        <v>7</v>
      </c>
      <c r="G157" s="75" t="s">
        <v>7</v>
      </c>
      <c r="H157" s="75" t="s">
        <v>14</v>
      </c>
      <c r="I157" s="75" t="s">
        <v>7</v>
      </c>
      <c r="J157" s="75" t="s">
        <v>7</v>
      </c>
      <c r="K157" s="75" t="s">
        <v>7</v>
      </c>
      <c r="L157" s="75" t="s">
        <v>7</v>
      </c>
      <c r="M157" s="75"/>
      <c r="N157" s="49">
        <f t="shared" ca="1" si="80"/>
        <v>0</v>
      </c>
      <c r="P157" s="50">
        <f t="shared" ca="1" si="81"/>
        <v>3.5</v>
      </c>
      <c r="Q157" s="49">
        <f t="shared" ca="1" si="81"/>
        <v>24.5</v>
      </c>
      <c r="R157" s="24" t="str">
        <f t="shared" ca="1" si="82"/>
        <v>1 CONN</v>
      </c>
      <c r="S157" s="51" t="str">
        <f t="shared" ca="1" si="82"/>
        <v>3 UL</v>
      </c>
      <c r="T157" s="52">
        <f t="shared" ca="1" si="82"/>
        <v>0</v>
      </c>
      <c r="U157" s="11" t="str">
        <f t="shared" ca="1" si="83"/>
        <v>1 CONN</v>
      </c>
      <c r="V157" s="51">
        <f t="shared" ca="1" si="84"/>
        <v>1</v>
      </c>
      <c r="W157" s="49">
        <f t="shared" ca="1" si="84"/>
        <v>11</v>
      </c>
      <c r="X157" s="11">
        <v>3.5</v>
      </c>
      <c r="Y157" s="1">
        <v>24.5</v>
      </c>
      <c r="Z157" s="40"/>
      <c r="AA157" s="11">
        <f ca="1">IF($Y$1=1,($Y157-($Y157*COUNTIF($F157:F157,E157)/$P$1))*COUNTIF($T$52:$T$59,E157),COUNTIF($T$52:$T$59,E157)*$Y157)</f>
        <v>0</v>
      </c>
      <c r="AB157" s="11">
        <f ca="1">IF($Y$1=1,($Y157-($Y157*COUNTIF($F157:M157,F157)/$P$1))*COUNTIF($T$52:$T$59,F157),COUNTIF($T$52:$T$59,F157)*$Y157)</f>
        <v>3.5</v>
      </c>
      <c r="AC157" s="11">
        <f ca="1">IF($Y$1=1,($Y157-($Y157*COUNTIF($F157:N157,G157)/$P$1))*COUNTIF($T$52:$T$59,G157),COUNTIF($T$52:$T$59,G157)*$Y157)</f>
        <v>3.5</v>
      </c>
      <c r="AD157" s="11">
        <f ca="1">IF($Y$1=1,($Y157-($Y157*COUNTIF($F157:O157,H157)/$P$1))*COUNTIF($T$52:$T$59,H157),COUNTIF($T$52:$T$59,H157)*$Y157)</f>
        <v>21</v>
      </c>
      <c r="AE157" s="11">
        <f ca="1">IF($Y$1=1,($Y157-($Y157*COUNTIF($F157:P157,I157)/$P$1))*COUNTIF($T$52:$T$59,I157),COUNTIF($T$52:$T$59,I157)*$Y157)</f>
        <v>3.5</v>
      </c>
      <c r="AF157" s="11">
        <f ca="1">IF($Y$1=1,($Y157-($Y157*COUNTIF($F157:Q157,J157)/$P$1))*COUNTIF($T$52:$T$59,J157),COUNTIF($T$52:$T$59,J157)*$Y157)</f>
        <v>3.5</v>
      </c>
      <c r="AG157" s="11">
        <f ca="1">IF($Y$1=1,($Y157-($Y157*COUNTIF($F157:R157,K157)/$P$1))*COUNTIF($T$52:$T$59,K157),COUNTIF($T$52:$T$59,K157)*$Y157)</f>
        <v>0</v>
      </c>
      <c r="AH157" s="11">
        <f ca="1">IF($Y$1=1,($Y157-($Y157*COUNTIF($F157:S157,L157)/$P$1))*COUNTIF($T$52:$T$59,L157),COUNTIF($T$52:$T$59,L157)*$Y157)</f>
        <v>0</v>
      </c>
      <c r="AI157" s="11"/>
      <c r="AJ157" s="32">
        <f t="shared" ca="1" si="89"/>
        <v>24.5</v>
      </c>
      <c r="AK157" s="5"/>
      <c r="AL157" s="9" t="s">
        <v>252</v>
      </c>
      <c r="AM157"/>
      <c r="AN157"/>
      <c r="AO157"/>
      <c r="AP157"/>
      <c r="AQ157"/>
      <c r="AR157"/>
      <c r="AS157"/>
      <c r="AT157"/>
      <c r="AU157"/>
      <c r="AW157" s="9" t="str">
        <f t="shared" si="85"/>
        <v>Master!Q64</v>
      </c>
      <c r="AY157" s="9" t="s">
        <v>248</v>
      </c>
      <c r="AZ157" s="9" t="s">
        <v>250</v>
      </c>
      <c r="BB157" s="9" t="str">
        <f t="shared" si="86"/>
        <v>Master!Q48</v>
      </c>
      <c r="BC157" s="9" t="str">
        <f t="shared" si="87"/>
        <v>Master!Q82</v>
      </c>
      <c r="BD157" s="9" t="str">
        <f t="shared" si="88"/>
        <v>Master!Q64</v>
      </c>
    </row>
    <row r="158" spans="2:56" ht="15" thickBot="1">
      <c r="Y158" s="53" t="s">
        <v>253</v>
      </c>
      <c r="Z158" s="54"/>
      <c r="AA158" s="55">
        <f t="shared" ref="AA158:AH158" ca="1" si="90">SUM(AA151:AA157)</f>
        <v>0</v>
      </c>
      <c r="AB158" s="56">
        <f t="shared" ca="1" si="90"/>
        <v>31.5</v>
      </c>
      <c r="AC158" s="56">
        <f t="shared" ca="1" si="90"/>
        <v>-2</v>
      </c>
      <c r="AD158" s="56">
        <f t="shared" ca="1" si="90"/>
        <v>39</v>
      </c>
      <c r="AE158" s="56">
        <f t="shared" ca="1" si="90"/>
        <v>16.5</v>
      </c>
      <c r="AF158" s="56">
        <f t="shared" ca="1" si="90"/>
        <v>9</v>
      </c>
      <c r="AG158" s="56">
        <f t="shared" ca="1" si="90"/>
        <v>2.5</v>
      </c>
      <c r="AH158" s="56">
        <f t="shared" ca="1" si="90"/>
        <v>-2.5</v>
      </c>
      <c r="AI158" s="57"/>
      <c r="AJ158" s="58">
        <f ca="1">SUM(AJ151:AJ157)</f>
        <v>128.5</v>
      </c>
      <c r="AK158" s="5"/>
      <c r="AM158"/>
      <c r="AN158"/>
      <c r="AO158"/>
      <c r="AP158"/>
      <c r="AQ158"/>
      <c r="AR158"/>
      <c r="AS158"/>
      <c r="AT158"/>
      <c r="AU158"/>
    </row>
    <row r="159" spans="2:56" ht="14.4">
      <c r="Y159" s="32" t="s">
        <v>256</v>
      </c>
      <c r="AA159" s="63">
        <f t="shared" ref="AA159:AH159" ca="1" si="91">SUM(AA151:AA154)</f>
        <v>0</v>
      </c>
      <c r="AB159" s="64">
        <f t="shared" ca="1" si="91"/>
        <v>10</v>
      </c>
      <c r="AC159" s="64">
        <f t="shared" ca="1" si="91"/>
        <v>-2.5</v>
      </c>
      <c r="AD159" s="64">
        <f t="shared" ca="1" si="91"/>
        <v>15</v>
      </c>
      <c r="AE159" s="64">
        <f t="shared" ca="1" si="91"/>
        <v>10</v>
      </c>
      <c r="AF159" s="64">
        <f t="shared" ca="1" si="91"/>
        <v>2.5</v>
      </c>
      <c r="AG159" s="64">
        <f t="shared" ca="1" si="91"/>
        <v>2.5</v>
      </c>
      <c r="AH159" s="64">
        <f t="shared" ca="1" si="91"/>
        <v>-2.5</v>
      </c>
      <c r="AI159" s="65"/>
      <c r="AJ159" s="66">
        <f ca="1">SUM(AJ151:AJ154)</f>
        <v>65</v>
      </c>
      <c r="AK159" s="5"/>
      <c r="AM159"/>
      <c r="AN159"/>
      <c r="AO159"/>
      <c r="AP159"/>
      <c r="AQ159"/>
      <c r="AR159"/>
      <c r="AS159"/>
      <c r="AT159"/>
      <c r="AU159"/>
    </row>
    <row r="160" spans="2:56" ht="14.4">
      <c r="Y160" s="32" t="s">
        <v>257</v>
      </c>
      <c r="AA160" s="63">
        <f t="shared" ref="AA160:AH160" ca="1" si="92">SUM(AA155:AA156)</f>
        <v>0</v>
      </c>
      <c r="AB160" s="64">
        <f t="shared" ca="1" si="92"/>
        <v>18</v>
      </c>
      <c r="AC160" s="64">
        <f t="shared" ca="1" si="92"/>
        <v>-3</v>
      </c>
      <c r="AD160" s="64">
        <f t="shared" ca="1" si="92"/>
        <v>3</v>
      </c>
      <c r="AE160" s="64">
        <f t="shared" ca="1" si="92"/>
        <v>3</v>
      </c>
      <c r="AF160" s="64">
        <f t="shared" ca="1" si="92"/>
        <v>3</v>
      </c>
      <c r="AG160" s="64">
        <f t="shared" ca="1" si="92"/>
        <v>0</v>
      </c>
      <c r="AH160" s="64">
        <f t="shared" ca="1" si="92"/>
        <v>0</v>
      </c>
      <c r="AI160" s="65"/>
      <c r="AJ160" s="66">
        <f ca="1">SUM(AJ155:AJ156)</f>
        <v>39</v>
      </c>
      <c r="AK160" s="5"/>
      <c r="AM160"/>
      <c r="AN160"/>
      <c r="AO160"/>
      <c r="AP160"/>
      <c r="AQ160"/>
      <c r="AR160"/>
      <c r="AS160"/>
      <c r="AT160"/>
      <c r="AU160"/>
    </row>
    <row r="161" spans="2:56" ht="15" thickBot="1">
      <c r="Y161" s="32" t="s">
        <v>258</v>
      </c>
      <c r="AA161" s="67">
        <f t="shared" ref="AA161:AH161" ca="1" si="93">AA157</f>
        <v>0</v>
      </c>
      <c r="AB161" s="68">
        <f t="shared" ca="1" si="93"/>
        <v>3.5</v>
      </c>
      <c r="AC161" s="68">
        <f t="shared" ca="1" si="93"/>
        <v>3.5</v>
      </c>
      <c r="AD161" s="68">
        <f t="shared" ca="1" si="93"/>
        <v>21</v>
      </c>
      <c r="AE161" s="68">
        <f t="shared" ca="1" si="93"/>
        <v>3.5</v>
      </c>
      <c r="AF161" s="68">
        <f t="shared" ca="1" si="93"/>
        <v>3.5</v>
      </c>
      <c r="AG161" s="68">
        <f t="shared" ca="1" si="93"/>
        <v>0</v>
      </c>
      <c r="AH161" s="68">
        <f t="shared" ca="1" si="93"/>
        <v>0</v>
      </c>
      <c r="AI161" s="69"/>
      <c r="AJ161" s="70">
        <f ca="1">AJ157</f>
        <v>24.5</v>
      </c>
      <c r="AK161" s="5"/>
      <c r="AM161"/>
      <c r="AN161"/>
      <c r="AO161"/>
      <c r="AP161"/>
      <c r="AQ161"/>
      <c r="AR161"/>
      <c r="AS161"/>
      <c r="AT161"/>
      <c r="AU161"/>
    </row>
    <row r="162" spans="2:56" ht="14.4">
      <c r="AM162"/>
      <c r="AN162"/>
      <c r="AO162"/>
      <c r="AP162"/>
      <c r="AQ162"/>
      <c r="AR162"/>
      <c r="AS162"/>
      <c r="AT162"/>
      <c r="AU162"/>
    </row>
    <row r="163" spans="2:56" ht="14.4">
      <c r="AM163"/>
      <c r="AN163"/>
      <c r="AO163"/>
      <c r="AP163"/>
      <c r="AQ163"/>
      <c r="AR163"/>
      <c r="AS163"/>
      <c r="AT163"/>
      <c r="AU163"/>
    </row>
    <row r="164" spans="2:56" ht="15" thickBot="1">
      <c r="AM164"/>
      <c r="AN164"/>
      <c r="AO164"/>
      <c r="AP164"/>
      <c r="AQ164"/>
      <c r="AR164"/>
      <c r="AS164"/>
      <c r="AT164"/>
      <c r="AU164"/>
    </row>
    <row r="165" spans="2:56" ht="15" thickBot="1">
      <c r="B165" s="1">
        <v>1</v>
      </c>
      <c r="C165" s="1" t="s">
        <v>257</v>
      </c>
      <c r="E165" s="10"/>
      <c r="F165" s="10"/>
      <c r="G165" s="10"/>
      <c r="H165" s="10"/>
      <c r="I165" s="10"/>
      <c r="J165" s="10"/>
      <c r="K165" s="10"/>
      <c r="L165" s="10"/>
      <c r="M165" s="10"/>
      <c r="N165" s="11"/>
      <c r="P165" s="5"/>
      <c r="AA165" s="12" t="str">
        <f t="shared" ref="AA165:AH165" si="94">AA149</f>
        <v>HiSeeds</v>
      </c>
      <c r="AB165" s="71" t="str">
        <f t="shared" si="94"/>
        <v>AnthonyP</v>
      </c>
      <c r="AC165" s="71" t="str">
        <f t="shared" si="94"/>
        <v>ChrisR</v>
      </c>
      <c r="AD165" s="71" t="str">
        <f t="shared" si="94"/>
        <v>EricP</v>
      </c>
      <c r="AE165" s="71" t="str">
        <f t="shared" si="94"/>
        <v>JoeG</v>
      </c>
      <c r="AF165" s="71" t="str">
        <f t="shared" si="94"/>
        <v>JohnP</v>
      </c>
      <c r="AG165" s="71" t="str">
        <f t="shared" si="94"/>
        <v>JoshF</v>
      </c>
      <c r="AH165" s="71" t="str">
        <f t="shared" si="94"/>
        <v>ScottP</v>
      </c>
      <c r="AI165" s="72"/>
      <c r="AJ165" s="11" t="s">
        <v>13</v>
      </c>
      <c r="AK165" s="5"/>
      <c r="AM165"/>
      <c r="AN165"/>
      <c r="AO165"/>
      <c r="AP165"/>
      <c r="AQ165"/>
      <c r="AR165"/>
      <c r="AS165"/>
      <c r="AT165"/>
      <c r="AU165"/>
    </row>
    <row r="166" spans="2:56" ht="15" thickBot="1">
      <c r="B166" s="1">
        <v>1</v>
      </c>
      <c r="C166" s="15" t="s">
        <v>15</v>
      </c>
      <c r="D166" s="16" t="s">
        <v>16</v>
      </c>
      <c r="E166" s="73">
        <v>0</v>
      </c>
      <c r="F166" s="73">
        <v>1</v>
      </c>
      <c r="G166" s="73">
        <v>2</v>
      </c>
      <c r="H166" s="73">
        <v>3</v>
      </c>
      <c r="I166" s="73">
        <v>4</v>
      </c>
      <c r="J166" s="73">
        <v>5</v>
      </c>
      <c r="K166" s="73">
        <v>6</v>
      </c>
      <c r="L166" s="73">
        <v>7</v>
      </c>
      <c r="M166" s="73"/>
      <c r="N166" s="18">
        <f ca="1">N150</f>
        <v>7</v>
      </c>
      <c r="P166" s="19" t="s">
        <v>17</v>
      </c>
      <c r="Q166" s="20" t="s">
        <v>18</v>
      </c>
      <c r="R166" s="21" t="s">
        <v>19</v>
      </c>
      <c r="S166" s="20" t="s">
        <v>20</v>
      </c>
      <c r="T166" s="21" t="s">
        <v>21</v>
      </c>
      <c r="U166" s="22" t="s">
        <v>22</v>
      </c>
      <c r="V166" s="5" t="s">
        <v>23</v>
      </c>
      <c r="W166" s="5" t="s">
        <v>24</v>
      </c>
      <c r="X166" s="11"/>
      <c r="Z166" s="16" t="s">
        <v>27</v>
      </c>
      <c r="AA166" s="16" t="e">
        <f>#REF!+1</f>
        <v>#REF!</v>
      </c>
      <c r="AB166" s="16" t="e">
        <f>#REF!+1</f>
        <v>#REF!</v>
      </c>
      <c r="AC166" s="16" t="e">
        <f>#REF!+1</f>
        <v>#REF!</v>
      </c>
      <c r="AD166" s="16" t="e">
        <f>#REF!+1</f>
        <v>#REF!</v>
      </c>
      <c r="AE166" s="16" t="e">
        <f>#REF!+1</f>
        <v>#REF!</v>
      </c>
      <c r="AF166" s="16" t="e">
        <f>#REF!+1</f>
        <v>#REF!</v>
      </c>
      <c r="AG166" s="16" t="e">
        <f>#REF!+1</f>
        <v>#REF!</v>
      </c>
      <c r="AH166" s="16" t="e">
        <f>#REF!+1</f>
        <v>#REF!</v>
      </c>
      <c r="AI166" s="16"/>
      <c r="AJ166" s="21">
        <v>0</v>
      </c>
      <c r="AK166" s="5"/>
      <c r="AM166"/>
      <c r="AN166"/>
      <c r="AO166"/>
      <c r="AP166"/>
      <c r="AQ166"/>
      <c r="AR166"/>
      <c r="AS166"/>
      <c r="AT166"/>
      <c r="AU166"/>
      <c r="BB166" s="9" t="s">
        <v>28</v>
      </c>
      <c r="BC166" s="9" t="s">
        <v>29</v>
      </c>
    </row>
    <row r="167" spans="2:56" ht="14.4">
      <c r="B167" s="1">
        <v>9</v>
      </c>
      <c r="C167" s="7" t="s">
        <v>247</v>
      </c>
      <c r="D167" s="33" t="str">
        <f ca="1">D155</f>
        <v>1 CONN</v>
      </c>
      <c r="E167" s="74" t="e">
        <v>#REF!</v>
      </c>
      <c r="F167" s="74" t="s">
        <v>7</v>
      </c>
      <c r="G167" s="74" t="s">
        <v>7</v>
      </c>
      <c r="H167" s="74" t="s">
        <v>7</v>
      </c>
      <c r="I167" s="74" t="s">
        <v>7</v>
      </c>
      <c r="J167" s="74" t="s">
        <v>7</v>
      </c>
      <c r="K167" s="74" t="s">
        <v>7</v>
      </c>
      <c r="L167" s="74" t="s">
        <v>7</v>
      </c>
      <c r="M167" s="74"/>
      <c r="N167" s="36" t="str">
        <f t="shared" ref="N167:N169" ca="1" si="95">N155</f>
        <v>1 CONN</v>
      </c>
      <c r="P167" s="37">
        <f t="shared" ref="P167:Q169" ca="1" si="96">P155</f>
        <v>0</v>
      </c>
      <c r="Q167" s="36">
        <f t="shared" ca="1" si="96"/>
        <v>21</v>
      </c>
      <c r="R167" s="11" t="str">
        <f t="shared" ref="R167:T169" ca="1" si="97">INDIRECT(BB167)</f>
        <v>1 CONN</v>
      </c>
      <c r="S167" s="38" t="str">
        <f t="shared" ca="1" si="97"/>
        <v>2 STAN</v>
      </c>
      <c r="T167" s="46" t="str">
        <f t="shared" ca="1" si="97"/>
        <v>1 CONN</v>
      </c>
      <c r="U167" s="11" t="str">
        <f ca="1">IF(R167=T167,S167,R167)</f>
        <v>2 STAN</v>
      </c>
      <c r="V167" s="38">
        <f t="shared" ref="V167:W169" ca="1" si="98">VLOOKUP(R167,$A$1:$B$64,2)</f>
        <v>1</v>
      </c>
      <c r="W167" s="36">
        <f t="shared" ca="1" si="98"/>
        <v>10</v>
      </c>
      <c r="X167" s="11">
        <v>3</v>
      </c>
      <c r="Y167" s="1">
        <v>21</v>
      </c>
      <c r="Z167" s="40"/>
      <c r="AA167" s="11">
        <f ca="1">IF($Y$1=1,($Y167-($Y167*COUNTIF($F167:F167,E167)/$P$1))*COUNTIF($T$60:$T$63,E167),COUNTIF($T$60:$T$63,E167)*$Y167)</f>
        <v>0</v>
      </c>
      <c r="AB167" s="11">
        <f ca="1">IF($Y$1=1,($Y167-($Y167*COUNTIF($F167:N167,F167)/$P$1))*COUNTIF($T$60:$T$63,F167),COUNTIF($T$60:$T$63,F167)*$Y167)</f>
        <v>-3</v>
      </c>
      <c r="AC167" s="11">
        <f ca="1">IF($Y$1=1,($Y167-($Y167*COUNTIF($F167:O167,G167)/$P$1))*COUNTIF($T$60:$T$63,G167),COUNTIF($T$60:$T$63,G167)*$Y167)</f>
        <v>-3</v>
      </c>
      <c r="AD167" s="11">
        <f ca="1">IF($Y$1=1,($Y167-($Y167*COUNTIF($F167:P167,H167)/$P$1))*COUNTIF($T$60:$T$63,H167),COUNTIF($T$60:$T$63,H167)*$Y167)</f>
        <v>-3</v>
      </c>
      <c r="AE167" s="11">
        <f ca="1">IF($Y$1=1,($Y167-($Y167*COUNTIF($F167:Q167,I167)/$P$1))*COUNTIF($T$60:$T$63,I167),COUNTIF($T$60:$T$63,I167)*$Y167)</f>
        <v>-3</v>
      </c>
      <c r="AF167" s="11">
        <f ca="1">IF($Y$1=1,($Y167-($Y167*COUNTIF($F167:R167,J167)/$P$1))*COUNTIF($T$60:$T$63,J167),COUNTIF($T$60:$T$63,J167)*$Y167)</f>
        <v>-6</v>
      </c>
      <c r="AG167" s="11">
        <f ca="1">IF($Y$1=1,($Y167-($Y167*COUNTIF($F167:S167,K167)/$P$1))*COUNTIF($T$60:$T$63,K167),COUNTIF($T$60:$T$63,K167)*$Y167)</f>
        <v>-6</v>
      </c>
      <c r="AH167" s="11">
        <f ca="1">IF($Y$1=1,($Y167-($Y167*COUNTIF($F167:T167,L167)/$P$1))*COUNTIF($T$60:$T$63,L167),COUNTIF($T$60:$T$63,L167)*$Y167)</f>
        <v>-9</v>
      </c>
      <c r="AI167" s="11"/>
      <c r="AJ167" s="32">
        <f ca="1">$Y167-($Y167*COUNTIF($E167:$F167,N167)/$P$1)*COUNTIF($T$60:$T$63,N167)</f>
        <v>18</v>
      </c>
      <c r="AK167" s="5"/>
      <c r="AL167" s="9" t="s">
        <v>248</v>
      </c>
      <c r="AM167"/>
      <c r="AN167"/>
      <c r="AO167"/>
      <c r="AP167"/>
      <c r="AQ167"/>
      <c r="AR167"/>
      <c r="AS167"/>
      <c r="AT167"/>
      <c r="AU167"/>
      <c r="AW167" s="9" t="str">
        <f>CONCATENATE(AJ$1,"!",$AL167)</f>
        <v>Master!Q48</v>
      </c>
      <c r="AY167" s="9" t="s">
        <v>239</v>
      </c>
      <c r="AZ167" s="9" t="s">
        <v>241</v>
      </c>
      <c r="BB167" s="9" t="str">
        <f>CONCATENATE(R$1,"!",$AY167)</f>
        <v>Master!N32</v>
      </c>
      <c r="BC167" s="9" t="str">
        <f>CONCATENATE(S$1,"!",$AZ167)</f>
        <v>Master!N98</v>
      </c>
      <c r="BD167" s="9" t="str">
        <f>CONCATENATE(T$1,"!",$AL167)</f>
        <v>Master!Q48</v>
      </c>
    </row>
    <row r="168" spans="2:56" ht="14.4">
      <c r="C168" s="32" t="s">
        <v>249</v>
      </c>
      <c r="D168" s="33" t="str">
        <f ca="1">D156</f>
        <v>1 OKLA</v>
      </c>
      <c r="E168" s="74" t="e">
        <v>#REF!</v>
      </c>
      <c r="F168" s="74" t="s">
        <v>30</v>
      </c>
      <c r="G168" s="74" t="s">
        <v>41</v>
      </c>
      <c r="H168" s="74" t="s">
        <v>14</v>
      </c>
      <c r="I168" s="74" t="s">
        <v>14</v>
      </c>
      <c r="J168" s="74" t="s">
        <v>14</v>
      </c>
      <c r="K168" s="74" t="s">
        <v>14</v>
      </c>
      <c r="L168" s="74" t="s">
        <v>14</v>
      </c>
      <c r="M168" s="74"/>
      <c r="N168" s="36" t="str">
        <f t="shared" ca="1" si="95"/>
        <v>3 UL</v>
      </c>
      <c r="P168" s="37">
        <f t="shared" ca="1" si="96"/>
        <v>21</v>
      </c>
      <c r="Q168" s="36">
        <f t="shared" ca="1" si="96"/>
        <v>18</v>
      </c>
      <c r="R168" s="11" t="str">
        <f t="shared" ca="1" si="97"/>
        <v>3 UL</v>
      </c>
      <c r="S168" s="38" t="str">
        <f t="shared" ca="1" si="97"/>
        <v>1 OKLA</v>
      </c>
      <c r="T168" s="46" t="str">
        <f t="shared" ca="1" si="97"/>
        <v>3 UL</v>
      </c>
      <c r="U168" s="11" t="str">
        <f ca="1">IF(R168=T168,S168,R168)</f>
        <v>1 OKLA</v>
      </c>
      <c r="V168" s="38">
        <f t="shared" ca="1" si="98"/>
        <v>11</v>
      </c>
      <c r="W168" s="36">
        <f t="shared" ca="1" si="98"/>
        <v>1</v>
      </c>
      <c r="X168" s="11">
        <v>3</v>
      </c>
      <c r="Y168" s="1">
        <v>21</v>
      </c>
      <c r="Z168" s="40"/>
      <c r="AA168" s="11">
        <f ca="1">IF($Y$1=1,($Y168-($Y168*COUNTIF($F168:F168,E168)/$P$1))*COUNTIF($T$60:$T$63,E168),COUNTIF($T$60:$T$63,E168)*$Y168)</f>
        <v>0</v>
      </c>
      <c r="AB168" s="11">
        <f ca="1">IF($Y$1=1,($Y168-($Y168*COUNTIF($F168:N168,F168)/$P$1))*COUNTIF($T$60:$T$63,F168),COUNTIF($T$60:$T$63,F168)*$Y168)</f>
        <v>18</v>
      </c>
      <c r="AC168" s="11">
        <f ca="1">IF($Y$1=1,($Y168-($Y168*COUNTIF($F168:O168,G168)/$P$1))*COUNTIF($T$60:$T$63,G168),COUNTIF($T$60:$T$63,G168)*$Y168)</f>
        <v>0</v>
      </c>
      <c r="AD168" s="11">
        <f ca="1">IF($Y$1=1,($Y168-($Y168*COUNTIF($F168:P168,H168)/$P$1))*COUNTIF($T$60:$T$63,H168),COUNTIF($T$60:$T$63,H168)*$Y168)</f>
        <v>0</v>
      </c>
      <c r="AE168" s="11">
        <f ca="1">IF($Y$1=1,($Y168-($Y168*COUNTIF($F168:Q168,I168)/$P$1))*COUNTIF($T$60:$T$63,I168),COUNTIF($T$60:$T$63,I168)*$Y168)</f>
        <v>0</v>
      </c>
      <c r="AF168" s="11">
        <f ca="1">IF($Y$1=1,($Y168-($Y168*COUNTIF($F168:R168,J168)/$P$1))*COUNTIF($T$60:$T$63,J168),COUNTIF($T$60:$T$63,J168)*$Y168)</f>
        <v>0</v>
      </c>
      <c r="AG168" s="11">
        <f ca="1">IF($Y$1=1,($Y168-($Y168*COUNTIF($F168:S168,K168)/$P$1))*COUNTIF($T$60:$T$63,K168),COUNTIF($T$60:$T$63,K168)*$Y168)</f>
        <v>0</v>
      </c>
      <c r="AH168" s="11">
        <f ca="1">IF($Y$1=1,($Y168-($Y168*COUNTIF($F168:T168,L168)/$P$1))*COUNTIF($T$60:$T$63,L168),COUNTIF($T$60:$T$63,L168)*$Y168)</f>
        <v>0</v>
      </c>
      <c r="AI168" s="11"/>
      <c r="AJ168" s="32">
        <f ca="1">$Y168-($Y168*COUNTIF($E168:$F168,N168)/$P$1)*COUNTIF($T$60:$T$63,N168)</f>
        <v>21</v>
      </c>
      <c r="AK168" s="5"/>
      <c r="AL168" s="9" t="s">
        <v>250</v>
      </c>
      <c r="AM168"/>
      <c r="AN168"/>
      <c r="AO168"/>
      <c r="AP168"/>
      <c r="AQ168"/>
      <c r="AR168"/>
      <c r="AS168"/>
      <c r="AT168"/>
      <c r="AU168"/>
      <c r="AW168" s="9" t="str">
        <f>CONCATENATE(AJ$1,"!",$AL168)</f>
        <v>Master!Q82</v>
      </c>
      <c r="AY168" s="9" t="s">
        <v>243</v>
      </c>
      <c r="AZ168" s="9" t="s">
        <v>245</v>
      </c>
      <c r="BB168" s="9" t="str">
        <f>CONCATENATE(R$1,"!",$AY168)</f>
        <v>Master!T32</v>
      </c>
      <c r="BC168" s="9" t="str">
        <f>CONCATENATE(S$1,"!",$AZ168)</f>
        <v>Master!T98</v>
      </c>
      <c r="BD168" s="9" t="str">
        <f>CONCATENATE(T$1,"!",$AL168)</f>
        <v>Master!Q82</v>
      </c>
    </row>
    <row r="169" spans="2:56" ht="15" thickBot="1">
      <c r="C169" s="44" t="s">
        <v>251</v>
      </c>
      <c r="D169" s="47" t="str">
        <f ca="1">D157</f>
        <v>1 CONN</v>
      </c>
      <c r="E169" s="75" t="e">
        <v>#REF!</v>
      </c>
      <c r="F169" s="75" t="s">
        <v>7</v>
      </c>
      <c r="G169" s="75" t="s">
        <v>7</v>
      </c>
      <c r="H169" s="75" t="s">
        <v>14</v>
      </c>
      <c r="I169" s="75" t="s">
        <v>7</v>
      </c>
      <c r="J169" s="75" t="s">
        <v>7</v>
      </c>
      <c r="K169" s="75" t="s">
        <v>7</v>
      </c>
      <c r="L169" s="75" t="s">
        <v>7</v>
      </c>
      <c r="M169" s="75"/>
      <c r="N169" s="49">
        <f t="shared" ca="1" si="95"/>
        <v>0</v>
      </c>
      <c r="P169" s="50">
        <f t="shared" ca="1" si="96"/>
        <v>3.5</v>
      </c>
      <c r="Q169" s="49">
        <f t="shared" ca="1" si="96"/>
        <v>24.5</v>
      </c>
      <c r="R169" s="24" t="str">
        <f t="shared" ca="1" si="97"/>
        <v>1 CONN</v>
      </c>
      <c r="S169" s="51" t="str">
        <f t="shared" ca="1" si="97"/>
        <v>3 UL</v>
      </c>
      <c r="T169" s="52">
        <f t="shared" ca="1" si="97"/>
        <v>0</v>
      </c>
      <c r="U169" s="11" t="str">
        <f ca="1">IF(R169=T169,S169,R169)</f>
        <v>1 CONN</v>
      </c>
      <c r="V169" s="51">
        <f t="shared" ca="1" si="98"/>
        <v>1</v>
      </c>
      <c r="W169" s="49">
        <f t="shared" ca="1" si="98"/>
        <v>11</v>
      </c>
      <c r="X169" s="11">
        <v>3.5</v>
      </c>
      <c r="Y169" s="1">
        <v>24.5</v>
      </c>
      <c r="Z169" s="40"/>
      <c r="AA169" s="11">
        <f ca="1">IF($Y$1=1,($Y169-($Y169*COUNTIF($F169:F169,E169)/$P$1))*COUNTIF($T$60:$T$63,E169),COUNTIF($T$60:$T$63,E169)*$Y169)</f>
        <v>0</v>
      </c>
      <c r="AB169" s="11">
        <f ca="1">IF($Y$1=1,($Y169-($Y169*COUNTIF($F169:N169,F169)/$P$1))*COUNTIF($T$60:$T$63,F169),COUNTIF($T$60:$T$63,F169)*$Y169)</f>
        <v>3.5</v>
      </c>
      <c r="AC169" s="11">
        <f ca="1">IF($Y$1=1,($Y169-($Y169*COUNTIF($F169:O169,G169)/$P$1))*COUNTIF($T$60:$T$63,G169),COUNTIF($T$60:$T$63,G169)*$Y169)</f>
        <v>3.5</v>
      </c>
      <c r="AD169" s="11">
        <f ca="1">IF($Y$1=1,($Y169-($Y169*COUNTIF($F169:P169,H169)/$P$1))*COUNTIF($T$60:$T$63,H169),COUNTIF($T$60:$T$63,H169)*$Y169)</f>
        <v>0</v>
      </c>
      <c r="AE169" s="11">
        <f ca="1">IF($Y$1=1,($Y169-($Y169*COUNTIF($F169:Q169,I169)/$P$1))*COUNTIF($T$60:$T$63,I169),COUNTIF($T$60:$T$63,I169)*$Y169)</f>
        <v>3.5</v>
      </c>
      <c r="AF169" s="11">
        <f ca="1">IF($Y$1=1,($Y169-($Y169*COUNTIF($F169:R169,J169)/$P$1))*COUNTIF($T$60:$T$63,J169),COUNTIF($T$60:$T$63,J169)*$Y169)</f>
        <v>0</v>
      </c>
      <c r="AG169" s="11">
        <f ca="1">IF($Y$1=1,($Y169-($Y169*COUNTIF($F169:S169,K169)/$P$1))*COUNTIF($T$60:$T$63,K169),COUNTIF($T$60:$T$63,K169)*$Y169)</f>
        <v>0</v>
      </c>
      <c r="AH169" s="11">
        <f ca="1">IF($Y$1=1,($Y169-($Y169*COUNTIF($F169:T169,L169)/$P$1))*COUNTIF($T$60:$T$63,L169),COUNTIF($T$60:$T$63,L169)*$Y169)</f>
        <v>0</v>
      </c>
      <c r="AI169" s="11"/>
      <c r="AJ169" s="32">
        <f ca="1">$Y169-($Y169*COUNTIF($E169:$F169,N169)/$P$1)*COUNTIF($T$60:$T$63,N169)</f>
        <v>24.5</v>
      </c>
      <c r="AK169" s="5"/>
      <c r="AL169" s="9" t="s">
        <v>252</v>
      </c>
      <c r="AM169"/>
      <c r="AN169"/>
      <c r="AO169"/>
      <c r="AP169"/>
      <c r="AQ169"/>
      <c r="AR169"/>
      <c r="AS169"/>
      <c r="AT169"/>
      <c r="AU169"/>
      <c r="AW169" s="9" t="str">
        <f>CONCATENATE(AJ$1,"!",$AL169)</f>
        <v>Master!Q64</v>
      </c>
      <c r="AY169" s="9" t="s">
        <v>248</v>
      </c>
      <c r="AZ169" s="9" t="s">
        <v>250</v>
      </c>
      <c r="BB169" s="9" t="str">
        <f>CONCATENATE(R$1,"!",$AY169)</f>
        <v>Master!Q48</v>
      </c>
      <c r="BC169" s="9" t="str">
        <f>CONCATENATE(S$1,"!",$AZ169)</f>
        <v>Master!Q82</v>
      </c>
      <c r="BD169" s="9" t="str">
        <f>CONCATENATE(T$1,"!",$AL169)</f>
        <v>Master!Q64</v>
      </c>
    </row>
    <row r="170" spans="2:56" ht="15" thickBot="1">
      <c r="Y170" s="53" t="s">
        <v>253</v>
      </c>
      <c r="Z170" s="54"/>
      <c r="AA170" s="55">
        <f t="shared" ref="AA170:AH170" ca="1" si="99">SUM(AA167:AA169)</f>
        <v>0</v>
      </c>
      <c r="AB170" s="56">
        <f t="shared" ca="1" si="99"/>
        <v>18.5</v>
      </c>
      <c r="AC170" s="56">
        <f t="shared" ca="1" si="99"/>
        <v>0.5</v>
      </c>
      <c r="AD170" s="56">
        <f t="shared" ca="1" si="99"/>
        <v>-3</v>
      </c>
      <c r="AE170" s="56">
        <f t="shared" ca="1" si="99"/>
        <v>0.5</v>
      </c>
      <c r="AF170" s="56">
        <f t="shared" ca="1" si="99"/>
        <v>-6</v>
      </c>
      <c r="AG170" s="56">
        <f t="shared" ca="1" si="99"/>
        <v>-6</v>
      </c>
      <c r="AH170" s="56">
        <f t="shared" ca="1" si="99"/>
        <v>-9</v>
      </c>
      <c r="AI170" s="57"/>
      <c r="AJ170" s="58">
        <f ca="1">SUM(AJ167:AJ169)</f>
        <v>63.5</v>
      </c>
      <c r="AK170" s="5"/>
      <c r="AM170"/>
      <c r="AN170"/>
      <c r="AO170"/>
      <c r="AP170"/>
      <c r="AQ170"/>
      <c r="AR170"/>
      <c r="AS170"/>
      <c r="AT170"/>
      <c r="AU170"/>
    </row>
    <row r="171" spans="2:56" ht="14.4">
      <c r="Y171" s="32" t="s">
        <v>257</v>
      </c>
      <c r="AA171" s="63">
        <f t="shared" ref="AA171:AH171" ca="1" si="100">SUM(AA167:AA168)</f>
        <v>0</v>
      </c>
      <c r="AB171" s="64">
        <f t="shared" ca="1" si="100"/>
        <v>15</v>
      </c>
      <c r="AC171" s="64">
        <f t="shared" ca="1" si="100"/>
        <v>-3</v>
      </c>
      <c r="AD171" s="64">
        <f t="shared" ca="1" si="100"/>
        <v>-3</v>
      </c>
      <c r="AE171" s="64">
        <f t="shared" ca="1" si="100"/>
        <v>-3</v>
      </c>
      <c r="AF171" s="64">
        <f t="shared" ca="1" si="100"/>
        <v>-6</v>
      </c>
      <c r="AG171" s="64">
        <f t="shared" ca="1" si="100"/>
        <v>-6</v>
      </c>
      <c r="AH171" s="64">
        <f t="shared" ca="1" si="100"/>
        <v>-9</v>
      </c>
      <c r="AI171" s="65"/>
      <c r="AJ171" s="66">
        <f ca="1">SUM(AJ167:AJ168)</f>
        <v>39</v>
      </c>
      <c r="AK171" s="5"/>
      <c r="AM171"/>
      <c r="AN171"/>
      <c r="AO171"/>
      <c r="AP171"/>
      <c r="AQ171"/>
      <c r="AR171"/>
      <c r="AS171"/>
      <c r="AT171"/>
      <c r="AU171"/>
    </row>
    <row r="172" spans="2:56" ht="15" thickBot="1">
      <c r="Y172" s="32" t="s">
        <v>258</v>
      </c>
      <c r="AA172" s="67">
        <f t="shared" ref="AA172:AH172" ca="1" si="101">AA169</f>
        <v>0</v>
      </c>
      <c r="AB172" s="68">
        <f t="shared" ca="1" si="101"/>
        <v>3.5</v>
      </c>
      <c r="AC172" s="68">
        <f t="shared" ca="1" si="101"/>
        <v>3.5</v>
      </c>
      <c r="AD172" s="68">
        <f t="shared" ca="1" si="101"/>
        <v>0</v>
      </c>
      <c r="AE172" s="68">
        <f t="shared" ca="1" si="101"/>
        <v>3.5</v>
      </c>
      <c r="AF172" s="68">
        <f t="shared" ca="1" si="101"/>
        <v>0</v>
      </c>
      <c r="AG172" s="68">
        <f t="shared" ca="1" si="101"/>
        <v>0</v>
      </c>
      <c r="AH172" s="68">
        <f t="shared" ca="1" si="101"/>
        <v>0</v>
      </c>
      <c r="AI172" s="69"/>
      <c r="AJ172" s="70">
        <f ca="1">AJ169</f>
        <v>24.5</v>
      </c>
      <c r="AK172" s="5"/>
      <c r="AM172"/>
      <c r="AN172"/>
      <c r="AO172"/>
      <c r="AP172"/>
      <c r="AQ172"/>
      <c r="AR172"/>
      <c r="AS172"/>
      <c r="AT172"/>
      <c r="AU172"/>
    </row>
    <row r="173" spans="2:56" ht="14.4">
      <c r="AM173"/>
      <c r="AN173"/>
      <c r="AO173"/>
      <c r="AP173"/>
      <c r="AQ173"/>
      <c r="AR173"/>
      <c r="AS173"/>
      <c r="AT173"/>
      <c r="AU173"/>
    </row>
    <row r="174" spans="2:56" ht="14.4">
      <c r="AM174"/>
      <c r="AN174"/>
      <c r="AO174"/>
      <c r="AP174"/>
      <c r="AQ174"/>
      <c r="AR174"/>
      <c r="AS174"/>
      <c r="AT174"/>
      <c r="AU174"/>
    </row>
    <row r="175" spans="2:56" ht="15" thickBot="1">
      <c r="AM175"/>
      <c r="AN175"/>
      <c r="AO175"/>
      <c r="AP175"/>
      <c r="AQ175"/>
      <c r="AR175"/>
      <c r="AS175"/>
      <c r="AT175"/>
      <c r="AU175"/>
    </row>
    <row r="176" spans="2:56" ht="15" thickBot="1">
      <c r="B176" s="1">
        <v>1</v>
      </c>
      <c r="C176" s="1" t="s">
        <v>258</v>
      </c>
      <c r="E176" s="10"/>
      <c r="F176" s="10"/>
      <c r="G176" s="10"/>
      <c r="H176" s="10"/>
      <c r="I176" s="10"/>
      <c r="J176" s="10"/>
      <c r="K176" s="10"/>
      <c r="L176" s="10"/>
      <c r="M176" s="10"/>
      <c r="N176" s="11"/>
      <c r="P176" s="5"/>
      <c r="AA176" s="12" t="s">
        <v>264</v>
      </c>
      <c r="AB176" s="71" t="s">
        <v>264</v>
      </c>
      <c r="AC176" s="71" t="s">
        <v>264</v>
      </c>
      <c r="AD176" s="71" t="s">
        <v>264</v>
      </c>
      <c r="AE176" s="71" t="s">
        <v>264</v>
      </c>
      <c r="AF176" s="71" t="s">
        <v>264</v>
      </c>
      <c r="AG176" s="71" t="s">
        <v>264</v>
      </c>
      <c r="AH176" s="71" t="s">
        <v>264</v>
      </c>
      <c r="AI176" s="72"/>
      <c r="AJ176" s="11" t="s">
        <v>13</v>
      </c>
      <c r="AK176" s="5"/>
      <c r="AM176"/>
      <c r="AN176"/>
      <c r="AO176"/>
      <c r="AP176"/>
      <c r="AQ176"/>
      <c r="AR176"/>
      <c r="AS176"/>
      <c r="AT176"/>
      <c r="AU176"/>
    </row>
    <row r="177" spans="1:56" ht="15" thickBot="1">
      <c r="B177" s="1">
        <v>1</v>
      </c>
      <c r="C177" s="15" t="s">
        <v>15</v>
      </c>
      <c r="D177" s="16" t="s">
        <v>16</v>
      </c>
      <c r="E177" s="73">
        <v>0</v>
      </c>
      <c r="F177" s="73">
        <v>1</v>
      </c>
      <c r="G177" s="73">
        <v>2</v>
      </c>
      <c r="H177" s="73">
        <v>3</v>
      </c>
      <c r="I177" s="73">
        <v>4</v>
      </c>
      <c r="J177" s="73">
        <v>5</v>
      </c>
      <c r="K177" s="73">
        <v>6</v>
      </c>
      <c r="L177" s="73">
        <v>7</v>
      </c>
      <c r="M177" s="73"/>
      <c r="N177" s="18">
        <f ca="1">N166</f>
        <v>7</v>
      </c>
      <c r="P177" s="19" t="s">
        <v>17</v>
      </c>
      <c r="Q177" s="20" t="s">
        <v>18</v>
      </c>
      <c r="R177" s="21" t="s">
        <v>19</v>
      </c>
      <c r="S177" s="20" t="s">
        <v>20</v>
      </c>
      <c r="T177" s="21" t="s">
        <v>21</v>
      </c>
      <c r="U177" s="22" t="s">
        <v>22</v>
      </c>
      <c r="V177" s="5" t="s">
        <v>23</v>
      </c>
      <c r="W177" s="5" t="s">
        <v>24</v>
      </c>
      <c r="X177" s="11"/>
      <c r="Z177" s="16" t="s">
        <v>27</v>
      </c>
      <c r="AA177" s="16" t="e">
        <f>#REF!+1</f>
        <v>#REF!</v>
      </c>
      <c r="AB177" s="16" t="e">
        <f>#REF!+1</f>
        <v>#REF!</v>
      </c>
      <c r="AC177" s="16" t="e">
        <f>#REF!+1</f>
        <v>#REF!</v>
      </c>
      <c r="AD177" s="16" t="e">
        <f>#REF!+1</f>
        <v>#REF!</v>
      </c>
      <c r="AE177" s="16" t="e">
        <f>#REF!+1</f>
        <v>#REF!</v>
      </c>
      <c r="AF177" s="16" t="e">
        <f>#REF!+1</f>
        <v>#REF!</v>
      </c>
      <c r="AG177" s="16" t="e">
        <f>#REF!+1</f>
        <v>#REF!</v>
      </c>
      <c r="AH177" s="16" t="e">
        <f>#REF!+1</f>
        <v>#REF!</v>
      </c>
      <c r="AI177" s="16"/>
      <c r="AJ177" s="21">
        <v>0</v>
      </c>
      <c r="AK177" s="5"/>
      <c r="AM177"/>
      <c r="AN177"/>
      <c r="AO177"/>
      <c r="AP177"/>
      <c r="AQ177"/>
      <c r="AR177"/>
      <c r="AS177"/>
      <c r="AT177"/>
      <c r="AU177"/>
      <c r="BB177" s="9" t="s">
        <v>28</v>
      </c>
      <c r="BC177" s="9" t="s">
        <v>29</v>
      </c>
    </row>
    <row r="178" spans="1:56" ht="15" thickBot="1">
      <c r="C178" s="44" t="s">
        <v>251</v>
      </c>
      <c r="D178" s="47" t="str">
        <f ca="1">D169</f>
        <v>1 CONN</v>
      </c>
      <c r="E178" s="75" t="e">
        <v>#REF!</v>
      </c>
      <c r="F178" s="75" t="s">
        <v>7</v>
      </c>
      <c r="G178" s="75" t="s">
        <v>7</v>
      </c>
      <c r="H178" s="75" t="s">
        <v>14</v>
      </c>
      <c r="I178" s="75" t="s">
        <v>7</v>
      </c>
      <c r="J178" s="75" t="s">
        <v>7</v>
      </c>
      <c r="K178" s="75" t="s">
        <v>7</v>
      </c>
      <c r="L178" s="75" t="s">
        <v>7</v>
      </c>
      <c r="M178" s="75"/>
      <c r="N178" s="49">
        <f ca="1">N169</f>
        <v>0</v>
      </c>
      <c r="P178" s="50">
        <f ca="1">P169</f>
        <v>3.5</v>
      </c>
      <c r="Q178" s="49">
        <f ca="1">Q169</f>
        <v>24.5</v>
      </c>
      <c r="R178" s="24" t="str">
        <f ca="1">INDIRECT(BB178)</f>
        <v>1 CONN</v>
      </c>
      <c r="S178" s="51" t="str">
        <f ca="1">INDIRECT(BC178)</f>
        <v>3 UL</v>
      </c>
      <c r="T178" s="52">
        <f ca="1">INDIRECT(BD178)</f>
        <v>0</v>
      </c>
      <c r="U178" s="11" t="str">
        <f ca="1">IF(R178=T178,S178,R178)</f>
        <v>1 CONN</v>
      </c>
      <c r="V178" s="51">
        <f ca="1">VLOOKUP(R178,$A$1:$B$64,2)</f>
        <v>1</v>
      </c>
      <c r="W178" s="49">
        <f ca="1">VLOOKUP(S178,$A$1:$B$64,2)</f>
        <v>11</v>
      </c>
      <c r="X178" s="11">
        <v>3.5</v>
      </c>
      <c r="Y178" s="1">
        <v>24.5</v>
      </c>
      <c r="Z178" s="40"/>
      <c r="AA178" s="11">
        <f ca="1">IF($Y$1=1,($Y178-($Y178*COUNTIF($F178:F178,E178)/$P$1))*COUNTIF($T$112:$T$113,E178),COUNTIF($T$112:$T$113,E178)*$Y178)</f>
        <v>0</v>
      </c>
      <c r="AB178" s="11">
        <f ca="1">IF($Y$1=1,($Y178-($Y178*COUNTIF($F178:N178,F178)/$P$1))*COUNTIF($T$112:$T$113,F178),COUNTIF($T$112:$T$113,F178)*$Y178)</f>
        <v>3.5</v>
      </c>
      <c r="AC178" s="11">
        <f ca="1">IF($Y$1=1,($Y178-($Y178*COUNTIF($F178:O178,G178)/$P$1))*COUNTIF($T$112:$T$113,G178),COUNTIF($T$112:$T$113,G178)*$Y178)</f>
        <v>3.5</v>
      </c>
      <c r="AD178" s="11">
        <f ca="1">IF($Y$1=1,($Y178-($Y178*COUNTIF($F178:P178,H178)/$P$1))*COUNTIF($T$112:$T$113,H178),COUNTIF($T$112:$T$113,H178)*$Y178)</f>
        <v>0</v>
      </c>
      <c r="AE178" s="11">
        <f ca="1">IF($Y$1=1,($Y178-($Y178*COUNTIF($F178:Q178,I178)/$P$1))*COUNTIF($T$112:$T$113,I178),COUNTIF($T$112:$T$113,I178)*$Y178)</f>
        <v>3.5</v>
      </c>
      <c r="AF178" s="11">
        <f ca="1">IF($Y$1=1,($Y178-($Y178*COUNTIF($F178:R178,J178)/$P$1))*COUNTIF($T$112:$T$113,J178),COUNTIF($T$112:$T$113,J178)*$Y178)</f>
        <v>0</v>
      </c>
      <c r="AG178" s="11">
        <f ca="1">IF($Y$1=1,($Y178-($Y178*COUNTIF($F178:S178,K178)/$P$1))*COUNTIF($T$112:$T$113,K178),COUNTIF($T$112:$T$113,K178)*$Y178)</f>
        <v>0</v>
      </c>
      <c r="AH178" s="11">
        <f ca="1">IF($Y$1=1,($Y178-($Y178*COUNTIF($F178:T178,L178)/$P$1))*COUNTIF($T$112:$T$113,L178),COUNTIF($T$112:$T$113,L178)*$Y178)</f>
        <v>0</v>
      </c>
      <c r="AI178" s="11"/>
      <c r="AJ178" s="32">
        <f ca="1">$Y178-($Y178*COUNTIF($E178:$F178,N178)/$P$1)*COUNTIF($T$64:$T$65,N178)</f>
        <v>24.5</v>
      </c>
      <c r="AK178" s="5"/>
      <c r="AL178" s="9" t="s">
        <v>252</v>
      </c>
      <c r="AM178"/>
      <c r="AN178"/>
      <c r="AO178"/>
      <c r="AP178"/>
      <c r="AQ178"/>
      <c r="AR178"/>
      <c r="AS178"/>
      <c r="AT178"/>
      <c r="AU178"/>
      <c r="AW178" s="9" t="str">
        <f>CONCATENATE(AJ$1,"!",$AL178)</f>
        <v>Master!Q64</v>
      </c>
      <c r="AY178" s="9" t="s">
        <v>248</v>
      </c>
      <c r="AZ178" s="9" t="s">
        <v>250</v>
      </c>
      <c r="BB178" s="9" t="str">
        <f>CONCATENATE(R$1,"!",$AY178)</f>
        <v>Master!Q48</v>
      </c>
      <c r="BC178" s="9" t="str">
        <f>CONCATENATE(S$1,"!",$AZ178)</f>
        <v>Master!Q82</v>
      </c>
      <c r="BD178" s="9" t="str">
        <f>CONCATENATE(T$1,"!",$AL178)</f>
        <v>Master!Q64</v>
      </c>
    </row>
    <row r="179" spans="1:56" ht="15" thickBot="1">
      <c r="A179" s="21" t="s">
        <v>21</v>
      </c>
      <c r="B179" s="22" t="s">
        <v>22</v>
      </c>
      <c r="Y179" s="53" t="s">
        <v>253</v>
      </c>
      <c r="Z179" s="54"/>
      <c r="AA179" s="55">
        <f t="shared" ref="AA179:AH179" ca="1" si="102">SUM(AA178:AA178)</f>
        <v>0</v>
      </c>
      <c r="AB179" s="56">
        <f t="shared" ca="1" si="102"/>
        <v>3.5</v>
      </c>
      <c r="AC179" s="56">
        <f t="shared" ca="1" si="102"/>
        <v>3.5</v>
      </c>
      <c r="AD179" s="56">
        <f t="shared" ca="1" si="102"/>
        <v>0</v>
      </c>
      <c r="AE179" s="56">
        <f t="shared" ca="1" si="102"/>
        <v>3.5</v>
      </c>
      <c r="AF179" s="56">
        <f t="shared" ca="1" si="102"/>
        <v>0</v>
      </c>
      <c r="AG179" s="56">
        <f t="shared" ca="1" si="102"/>
        <v>0</v>
      </c>
      <c r="AH179" s="56">
        <f t="shared" ca="1" si="102"/>
        <v>0</v>
      </c>
      <c r="AI179" s="57"/>
      <c r="AJ179" s="58">
        <f ca="1">SUM(AJ178:AJ178)</f>
        <v>24.5</v>
      </c>
      <c r="AK179" s="5"/>
      <c r="AM179"/>
      <c r="AN179"/>
      <c r="AO179"/>
      <c r="AP179"/>
      <c r="AQ179"/>
      <c r="AR179"/>
      <c r="AS179"/>
      <c r="AT179"/>
      <c r="AU179"/>
    </row>
    <row r="180" spans="1:56" ht="13.8" thickBot="1">
      <c r="A180" s="76" t="str">
        <f t="shared" ref="A180:B242" ca="1" si="103">T4</f>
        <v>1 CONN</v>
      </c>
      <c r="B180" s="20" t="str">
        <f ca="1">U4</f>
        <v>16 UVM</v>
      </c>
      <c r="F180" s="7">
        <f t="shared" ref="F180:L180" ca="1" si="104">IF(F4=$T4,1,0)</f>
        <v>1</v>
      </c>
      <c r="G180" s="7">
        <f t="shared" ca="1" si="104"/>
        <v>1</v>
      </c>
      <c r="H180" s="7">
        <f t="shared" ca="1" si="104"/>
        <v>1</v>
      </c>
      <c r="I180" s="7">
        <f t="shared" ca="1" si="104"/>
        <v>1</v>
      </c>
      <c r="J180" s="7">
        <f t="shared" ca="1" si="104"/>
        <v>1</v>
      </c>
      <c r="K180" s="7">
        <f t="shared" ca="1" si="104"/>
        <v>1</v>
      </c>
      <c r="L180" s="7">
        <f t="shared" ca="1" si="104"/>
        <v>1</v>
      </c>
      <c r="M180" s="7"/>
      <c r="Y180" s="32" t="s">
        <v>258</v>
      </c>
      <c r="AA180" s="67">
        <f t="shared" ref="AA180:AH180" ca="1" si="105">AA178</f>
        <v>0</v>
      </c>
      <c r="AB180" s="68">
        <f t="shared" ca="1" si="105"/>
        <v>3.5</v>
      </c>
      <c r="AC180" s="68">
        <f t="shared" ca="1" si="105"/>
        <v>3.5</v>
      </c>
      <c r="AD180" s="68">
        <f t="shared" ca="1" si="105"/>
        <v>0</v>
      </c>
      <c r="AE180" s="68">
        <f t="shared" ca="1" si="105"/>
        <v>3.5</v>
      </c>
      <c r="AF180" s="68">
        <f t="shared" ca="1" si="105"/>
        <v>0</v>
      </c>
      <c r="AG180" s="68">
        <f t="shared" ca="1" si="105"/>
        <v>0</v>
      </c>
      <c r="AH180" s="68">
        <f t="shared" ca="1" si="105"/>
        <v>0</v>
      </c>
      <c r="AI180" s="69"/>
      <c r="AJ180" s="70">
        <f ca="1">AJ178</f>
        <v>24.5</v>
      </c>
      <c r="AK180" s="5"/>
    </row>
    <row r="181" spans="1:56">
      <c r="A181" s="77" t="str">
        <f t="shared" ca="1" si="103"/>
        <v>8 FLA</v>
      </c>
      <c r="B181" s="36" t="str">
        <f t="shared" ca="1" si="103"/>
        <v>9 TEM</v>
      </c>
      <c r="F181" s="32">
        <f t="shared" ref="F181:L196" ca="1" si="106">IF(F5=$T5,1,0)</f>
        <v>1</v>
      </c>
      <c r="G181" s="32">
        <f t="shared" ca="1" si="106"/>
        <v>1</v>
      </c>
      <c r="H181" s="32">
        <f t="shared" ca="1" si="106"/>
        <v>0</v>
      </c>
      <c r="I181" s="32">
        <f t="shared" ca="1" si="106"/>
        <v>1</v>
      </c>
      <c r="J181" s="32">
        <f t="shared" ca="1" si="106"/>
        <v>1</v>
      </c>
      <c r="K181" s="32">
        <f t="shared" ca="1" si="106"/>
        <v>1</v>
      </c>
      <c r="L181" s="32">
        <f t="shared" ca="1" si="106"/>
        <v>0</v>
      </c>
      <c r="M181" s="32"/>
    </row>
    <row r="182" spans="1:56">
      <c r="A182" s="77" t="str">
        <f t="shared" ca="1" si="103"/>
        <v>4 CAL</v>
      </c>
      <c r="B182" s="36" t="str">
        <f t="shared" ca="1" si="103"/>
        <v>13 FRES</v>
      </c>
      <c r="F182" s="32">
        <f t="shared" ca="1" si="106"/>
        <v>1</v>
      </c>
      <c r="G182" s="32">
        <f t="shared" ca="1" si="106"/>
        <v>1</v>
      </c>
      <c r="H182" s="32">
        <f t="shared" ca="1" si="106"/>
        <v>1</v>
      </c>
      <c r="I182" s="32">
        <f t="shared" ca="1" si="106"/>
        <v>1</v>
      </c>
      <c r="J182" s="32">
        <f t="shared" ca="1" si="106"/>
        <v>1</v>
      </c>
      <c r="K182" s="32">
        <f t="shared" ca="1" si="106"/>
        <v>1</v>
      </c>
      <c r="L182" s="32">
        <f t="shared" ca="1" si="106"/>
        <v>1</v>
      </c>
      <c r="M182" s="32"/>
    </row>
    <row r="183" spans="1:56">
      <c r="A183" s="77" t="str">
        <f t="shared" ca="1" si="103"/>
        <v>5 UVA</v>
      </c>
      <c r="B183" s="36" t="str">
        <f t="shared" ca="1" si="103"/>
        <v>12 MRST</v>
      </c>
      <c r="F183" s="32">
        <f t="shared" ca="1" si="106"/>
        <v>0</v>
      </c>
      <c r="G183" s="32">
        <f t="shared" ca="1" si="106"/>
        <v>1</v>
      </c>
      <c r="H183" s="32">
        <f t="shared" ca="1" si="106"/>
        <v>1</v>
      </c>
      <c r="I183" s="32">
        <f t="shared" ca="1" si="106"/>
        <v>1</v>
      </c>
      <c r="J183" s="32">
        <f t="shared" ca="1" si="106"/>
        <v>1</v>
      </c>
      <c r="K183" s="32">
        <f t="shared" ca="1" si="106"/>
        <v>1</v>
      </c>
      <c r="L183" s="32">
        <f t="shared" ca="1" si="106"/>
        <v>1</v>
      </c>
      <c r="M183" s="32"/>
    </row>
    <row r="184" spans="1:56">
      <c r="A184" s="77" t="str">
        <f t="shared" ca="1" si="103"/>
        <v>2 A&amp;M</v>
      </c>
      <c r="B184" s="36" t="str">
        <f t="shared" ca="1" si="103"/>
        <v>15 EVAN</v>
      </c>
      <c r="F184" s="32">
        <f t="shared" ca="1" si="106"/>
        <v>1</v>
      </c>
      <c r="G184" s="32">
        <f t="shared" ca="1" si="106"/>
        <v>1</v>
      </c>
      <c r="H184" s="32">
        <f t="shared" ca="1" si="106"/>
        <v>1</v>
      </c>
      <c r="I184" s="32">
        <f t="shared" ca="1" si="106"/>
        <v>1</v>
      </c>
      <c r="J184" s="32">
        <f t="shared" ca="1" si="106"/>
        <v>1</v>
      </c>
      <c r="K184" s="32">
        <f t="shared" ca="1" si="106"/>
        <v>1</v>
      </c>
      <c r="L184" s="32">
        <f t="shared" ca="1" si="106"/>
        <v>1</v>
      </c>
      <c r="M184" s="32"/>
    </row>
    <row r="185" spans="1:56">
      <c r="A185" s="77" t="str">
        <f t="shared" ca="1" si="103"/>
        <v>10 MINN</v>
      </c>
      <c r="B185" s="36" t="str">
        <f t="shared" ca="1" si="103"/>
        <v>7 ND</v>
      </c>
      <c r="F185" s="32">
        <f t="shared" ca="1" si="106"/>
        <v>0</v>
      </c>
      <c r="G185" s="32">
        <f t="shared" ca="1" si="106"/>
        <v>0</v>
      </c>
      <c r="H185" s="32">
        <f t="shared" ca="1" si="106"/>
        <v>1</v>
      </c>
      <c r="I185" s="32">
        <f t="shared" ca="1" si="106"/>
        <v>0</v>
      </c>
      <c r="J185" s="32">
        <f t="shared" ca="1" si="106"/>
        <v>1</v>
      </c>
      <c r="K185" s="32">
        <f t="shared" ca="1" si="106"/>
        <v>1</v>
      </c>
      <c r="L185" s="32">
        <f t="shared" ca="1" si="106"/>
        <v>1</v>
      </c>
      <c r="M185" s="32"/>
    </row>
    <row r="186" spans="1:56">
      <c r="A186" s="77" t="str">
        <f t="shared" ca="1" si="103"/>
        <v>3 FSU</v>
      </c>
      <c r="B186" s="36" t="str">
        <f t="shared" ca="1" si="103"/>
        <v>14 NCAT</v>
      </c>
      <c r="F186" s="32">
        <f t="shared" ca="1" si="106"/>
        <v>1</v>
      </c>
      <c r="G186" s="32">
        <f t="shared" ca="1" si="106"/>
        <v>1</v>
      </c>
      <c r="H186" s="32">
        <f t="shared" ca="1" si="106"/>
        <v>1</v>
      </c>
      <c r="I186" s="32">
        <f t="shared" ca="1" si="106"/>
        <v>1</v>
      </c>
      <c r="J186" s="32">
        <f t="shared" ca="1" si="106"/>
        <v>1</v>
      </c>
      <c r="K186" s="32">
        <f t="shared" ca="1" si="106"/>
        <v>1</v>
      </c>
      <c r="L186" s="32">
        <f t="shared" ca="1" si="106"/>
        <v>1</v>
      </c>
      <c r="M186" s="32"/>
    </row>
    <row r="187" spans="1:56">
      <c r="A187" s="77" t="str">
        <f t="shared" ca="1" si="103"/>
        <v>6 ASU</v>
      </c>
      <c r="B187" s="36" t="str">
        <f t="shared" ca="1" si="103"/>
        <v>11 UGA</v>
      </c>
      <c r="F187" s="32">
        <f t="shared" ca="1" si="106"/>
        <v>1</v>
      </c>
      <c r="G187" s="32">
        <f t="shared" ca="1" si="106"/>
        <v>1</v>
      </c>
      <c r="H187" s="32">
        <f t="shared" ca="1" si="106"/>
        <v>1</v>
      </c>
      <c r="I187" s="32">
        <f t="shared" ca="1" si="106"/>
        <v>1</v>
      </c>
      <c r="J187" s="32">
        <f t="shared" ca="1" si="106"/>
        <v>1</v>
      </c>
      <c r="K187" s="32">
        <f t="shared" ca="1" si="106"/>
        <v>0</v>
      </c>
      <c r="L187" s="32">
        <f t="shared" ca="1" si="106"/>
        <v>1</v>
      </c>
      <c r="M187" s="32"/>
    </row>
    <row r="188" spans="1:56">
      <c r="A188" s="77" t="str">
        <f t="shared" ca="1" si="103"/>
        <v>1 DUKE</v>
      </c>
      <c r="B188" s="36" t="str">
        <f t="shared" ca="1" si="103"/>
        <v>16 APSU</v>
      </c>
      <c r="F188" s="32">
        <f t="shared" ca="1" si="106"/>
        <v>1</v>
      </c>
      <c r="G188" s="32">
        <f t="shared" ca="1" si="106"/>
        <v>1</v>
      </c>
      <c r="H188" s="32">
        <f t="shared" ca="1" si="106"/>
        <v>1</v>
      </c>
      <c r="I188" s="32">
        <f t="shared" ca="1" si="106"/>
        <v>1</v>
      </c>
      <c r="J188" s="32">
        <f t="shared" ca="1" si="106"/>
        <v>1</v>
      </c>
      <c r="K188" s="32">
        <f t="shared" ca="1" si="106"/>
        <v>1</v>
      </c>
      <c r="L188" s="32">
        <f t="shared" ca="1" si="106"/>
        <v>1</v>
      </c>
      <c r="M188" s="32"/>
    </row>
    <row r="189" spans="1:56">
      <c r="A189" s="77" t="str">
        <f t="shared" ca="1" si="103"/>
        <v>9 MSU</v>
      </c>
      <c r="B189" s="36" t="str">
        <f t="shared" ca="1" si="103"/>
        <v>8 MTSU</v>
      </c>
      <c r="F189" s="32">
        <f t="shared" ca="1" si="106"/>
        <v>1</v>
      </c>
      <c r="G189" s="32">
        <f t="shared" ca="1" si="106"/>
        <v>1</v>
      </c>
      <c r="H189" s="32">
        <f t="shared" ca="1" si="106"/>
        <v>1</v>
      </c>
      <c r="I189" s="32">
        <f t="shared" ca="1" si="106"/>
        <v>0</v>
      </c>
      <c r="J189" s="32">
        <f t="shared" ca="1" si="106"/>
        <v>1</v>
      </c>
      <c r="K189" s="32">
        <f t="shared" ca="1" si="106"/>
        <v>1</v>
      </c>
      <c r="L189" s="32">
        <f t="shared" ca="1" si="106"/>
        <v>1</v>
      </c>
      <c r="M189" s="32"/>
    </row>
    <row r="190" spans="1:56">
      <c r="A190" s="77" t="str">
        <f t="shared" ca="1" si="103"/>
        <v>4 ISU</v>
      </c>
      <c r="B190" s="36" t="str">
        <f t="shared" ca="1" si="103"/>
        <v>13 ETSU</v>
      </c>
      <c r="F190" s="32">
        <f t="shared" ca="1" si="106"/>
        <v>1</v>
      </c>
      <c r="G190" s="32">
        <f t="shared" ca="1" si="106"/>
        <v>1</v>
      </c>
      <c r="H190" s="32">
        <f t="shared" ca="1" si="106"/>
        <v>1</v>
      </c>
      <c r="I190" s="32">
        <f t="shared" ca="1" si="106"/>
        <v>1</v>
      </c>
      <c r="J190" s="32">
        <f t="shared" ca="1" si="106"/>
        <v>1</v>
      </c>
      <c r="K190" s="32">
        <f t="shared" ca="1" si="106"/>
        <v>1</v>
      </c>
      <c r="L190" s="32">
        <f t="shared" ca="1" si="106"/>
        <v>1</v>
      </c>
      <c r="M190" s="32"/>
    </row>
    <row r="191" spans="1:56">
      <c r="A191" s="77" t="str">
        <f t="shared" ca="1" si="103"/>
        <v>12 BALL</v>
      </c>
      <c r="B191" s="36" t="str">
        <f t="shared" ca="1" si="103"/>
        <v>5 TENN</v>
      </c>
      <c r="F191" s="32">
        <f t="shared" ca="1" si="106"/>
        <v>0</v>
      </c>
      <c r="G191" s="32">
        <f t="shared" ca="1" si="106"/>
        <v>0</v>
      </c>
      <c r="H191" s="32">
        <f t="shared" ca="1" si="106"/>
        <v>0</v>
      </c>
      <c r="I191" s="32">
        <f t="shared" ca="1" si="106"/>
        <v>0</v>
      </c>
      <c r="J191" s="32">
        <f t="shared" ca="1" si="106"/>
        <v>0</v>
      </c>
      <c r="K191" s="32">
        <f t="shared" ca="1" si="106"/>
        <v>0</v>
      </c>
      <c r="L191" s="32">
        <f t="shared" ca="1" si="106"/>
        <v>0</v>
      </c>
      <c r="M191" s="32"/>
    </row>
    <row r="192" spans="1:56">
      <c r="A192" s="77" t="str">
        <f t="shared" ca="1" si="103"/>
        <v>2 STAN</v>
      </c>
      <c r="B192" s="36" t="str">
        <f t="shared" ca="1" si="103"/>
        <v>15 UCSB</v>
      </c>
      <c r="F192" s="32">
        <f t="shared" ca="1" si="106"/>
        <v>1</v>
      </c>
      <c r="G192" s="32">
        <f t="shared" ca="1" si="106"/>
        <v>1</v>
      </c>
      <c r="H192" s="32">
        <f t="shared" ca="1" si="106"/>
        <v>1</v>
      </c>
      <c r="I192" s="32">
        <f t="shared" ca="1" si="106"/>
        <v>1</v>
      </c>
      <c r="J192" s="32">
        <f t="shared" ca="1" si="106"/>
        <v>1</v>
      </c>
      <c r="K192" s="32">
        <f t="shared" ca="1" si="106"/>
        <v>1</v>
      </c>
      <c r="L192" s="32">
        <f t="shared" ca="1" si="106"/>
        <v>1</v>
      </c>
      <c r="M192" s="32"/>
    </row>
    <row r="193" spans="1:13">
      <c r="A193" s="77" t="str">
        <f t="shared" ca="1" si="103"/>
        <v>10 SDSU</v>
      </c>
      <c r="B193" s="36" t="str">
        <f t="shared" ca="1" si="103"/>
        <v>7 DEP</v>
      </c>
      <c r="F193" s="32">
        <f t="shared" ca="1" si="106"/>
        <v>0</v>
      </c>
      <c r="G193" s="32">
        <f t="shared" ca="1" si="106"/>
        <v>0</v>
      </c>
      <c r="H193" s="32">
        <f t="shared" ca="1" si="106"/>
        <v>1</v>
      </c>
      <c r="I193" s="32">
        <f t="shared" ca="1" si="106"/>
        <v>0</v>
      </c>
      <c r="J193" s="32">
        <f t="shared" ca="1" si="106"/>
        <v>1</v>
      </c>
      <c r="K193" s="32">
        <f t="shared" ca="1" si="106"/>
        <v>1</v>
      </c>
      <c r="L193" s="32">
        <f t="shared" ca="1" si="106"/>
        <v>0</v>
      </c>
      <c r="M193" s="32"/>
    </row>
    <row r="194" spans="1:13">
      <c r="A194" s="77" t="str">
        <f t="shared" ca="1" si="103"/>
        <v>3 OSU</v>
      </c>
      <c r="B194" s="36" t="str">
        <f t="shared" ca="1" si="103"/>
        <v>14 SHU</v>
      </c>
      <c r="F194" s="32">
        <f t="shared" ca="1" si="106"/>
        <v>1</v>
      </c>
      <c r="G194" s="32">
        <f t="shared" ca="1" si="106"/>
        <v>1</v>
      </c>
      <c r="H194" s="32">
        <f t="shared" ca="1" si="106"/>
        <v>1</v>
      </c>
      <c r="I194" s="32">
        <f t="shared" ca="1" si="106"/>
        <v>1</v>
      </c>
      <c r="J194" s="32">
        <f t="shared" ca="1" si="106"/>
        <v>1</v>
      </c>
      <c r="K194" s="32">
        <f t="shared" ca="1" si="106"/>
        <v>1</v>
      </c>
      <c r="L194" s="32">
        <f t="shared" ca="1" si="106"/>
        <v>1</v>
      </c>
      <c r="M194" s="32"/>
    </row>
    <row r="195" spans="1:13">
      <c r="A195" s="77" t="str">
        <f t="shared" ca="1" si="103"/>
        <v>11 MSU</v>
      </c>
      <c r="B195" s="36" t="str">
        <f t="shared" ca="1" si="103"/>
        <v>6 TEX</v>
      </c>
      <c r="F195" s="32">
        <f t="shared" ca="1" si="106"/>
        <v>0</v>
      </c>
      <c r="G195" s="32">
        <f t="shared" ca="1" si="106"/>
        <v>0</v>
      </c>
      <c r="H195" s="32">
        <f t="shared" ca="1" si="106"/>
        <v>0</v>
      </c>
      <c r="I195" s="32">
        <f t="shared" ca="1" si="106"/>
        <v>0</v>
      </c>
      <c r="J195" s="32">
        <f t="shared" ca="1" si="106"/>
        <v>0</v>
      </c>
      <c r="K195" s="32">
        <f t="shared" ca="1" si="106"/>
        <v>0</v>
      </c>
      <c r="L195" s="32">
        <f t="shared" ca="1" si="106"/>
        <v>0</v>
      </c>
      <c r="M195" s="32"/>
    </row>
    <row r="196" spans="1:13">
      <c r="A196" s="77" t="str">
        <f t="shared" ca="1" si="103"/>
        <v>1 MD</v>
      </c>
      <c r="B196" s="36" t="str">
        <f t="shared" ca="1" si="103"/>
        <v>16 DART</v>
      </c>
      <c r="F196" s="32">
        <f t="shared" ca="1" si="106"/>
        <v>1</v>
      </c>
      <c r="G196" s="32">
        <f t="shared" ca="1" si="106"/>
        <v>1</v>
      </c>
      <c r="H196" s="32">
        <f t="shared" ca="1" si="106"/>
        <v>1</v>
      </c>
      <c r="I196" s="32">
        <f t="shared" ca="1" si="106"/>
        <v>1</v>
      </c>
      <c r="J196" s="32">
        <f t="shared" ca="1" si="106"/>
        <v>1</v>
      </c>
      <c r="K196" s="32">
        <f t="shared" ca="1" si="106"/>
        <v>1</v>
      </c>
      <c r="L196" s="32">
        <f t="shared" ca="1" si="106"/>
        <v>1</v>
      </c>
      <c r="M196" s="32"/>
    </row>
    <row r="197" spans="1:13">
      <c r="A197" s="77" t="str">
        <f t="shared" ca="1" si="103"/>
        <v>9 UTAH</v>
      </c>
      <c r="B197" s="36" t="str">
        <f t="shared" ca="1" si="103"/>
        <v>8 VILL</v>
      </c>
      <c r="F197" s="32">
        <f t="shared" ref="F197:L212" ca="1" si="107">IF(F21=$T21,1,0)</f>
        <v>0</v>
      </c>
      <c r="G197" s="32">
        <f t="shared" ca="1" si="107"/>
        <v>0</v>
      </c>
      <c r="H197" s="32">
        <f t="shared" ca="1" si="107"/>
        <v>0</v>
      </c>
      <c r="I197" s="32">
        <f t="shared" ca="1" si="107"/>
        <v>0</v>
      </c>
      <c r="J197" s="32">
        <f t="shared" ca="1" si="107"/>
        <v>1</v>
      </c>
      <c r="K197" s="32">
        <f t="shared" ca="1" si="107"/>
        <v>0</v>
      </c>
      <c r="L197" s="32">
        <f t="shared" ca="1" si="107"/>
        <v>1</v>
      </c>
      <c r="M197" s="32"/>
    </row>
    <row r="198" spans="1:13">
      <c r="A198" s="77" t="str">
        <f t="shared" ca="1" si="103"/>
        <v>4 VAN</v>
      </c>
      <c r="B198" s="36" t="str">
        <f t="shared" ca="1" si="103"/>
        <v>13 WCU</v>
      </c>
      <c r="F198" s="32">
        <f t="shared" ca="1" si="107"/>
        <v>1</v>
      </c>
      <c r="G198" s="32">
        <f t="shared" ca="1" si="107"/>
        <v>1</v>
      </c>
      <c r="H198" s="32">
        <f t="shared" ca="1" si="107"/>
        <v>1</v>
      </c>
      <c r="I198" s="32">
        <f t="shared" ca="1" si="107"/>
        <v>1</v>
      </c>
      <c r="J198" s="32">
        <f t="shared" ca="1" si="107"/>
        <v>1</v>
      </c>
      <c r="K198" s="32">
        <f t="shared" ca="1" si="107"/>
        <v>1</v>
      </c>
      <c r="L198" s="32">
        <f t="shared" ca="1" si="107"/>
        <v>1</v>
      </c>
      <c r="M198" s="32"/>
    </row>
    <row r="199" spans="1:13">
      <c r="A199" s="77" t="str">
        <f t="shared" ca="1" si="103"/>
        <v>5 KSU</v>
      </c>
      <c r="B199" s="36" t="str">
        <f t="shared" ca="1" si="103"/>
        <v>12 DREX</v>
      </c>
      <c r="F199" s="32">
        <f t="shared" ca="1" si="107"/>
        <v>1</v>
      </c>
      <c r="G199" s="32">
        <f t="shared" ca="1" si="107"/>
        <v>1</v>
      </c>
      <c r="H199" s="32">
        <f t="shared" ca="1" si="107"/>
        <v>1</v>
      </c>
      <c r="I199" s="32">
        <f t="shared" ca="1" si="107"/>
        <v>1</v>
      </c>
      <c r="J199" s="32">
        <f t="shared" ca="1" si="107"/>
        <v>1</v>
      </c>
      <c r="K199" s="32">
        <f t="shared" ca="1" si="107"/>
        <v>1</v>
      </c>
      <c r="L199" s="32">
        <f t="shared" ca="1" si="107"/>
        <v>1</v>
      </c>
      <c r="M199" s="32"/>
    </row>
    <row r="200" spans="1:13">
      <c r="A200" s="77" t="str">
        <f t="shared" ca="1" si="103"/>
        <v>2 BAY</v>
      </c>
      <c r="B200" s="36" t="str">
        <f t="shared" ca="1" si="103"/>
        <v>15 UTSA</v>
      </c>
      <c r="F200" s="32">
        <f t="shared" ca="1" si="107"/>
        <v>1</v>
      </c>
      <c r="G200" s="32">
        <f t="shared" ca="1" si="107"/>
        <v>1</v>
      </c>
      <c r="H200" s="32">
        <f t="shared" ca="1" si="107"/>
        <v>1</v>
      </c>
      <c r="I200" s="32">
        <f t="shared" ca="1" si="107"/>
        <v>1</v>
      </c>
      <c r="J200" s="32">
        <f t="shared" ca="1" si="107"/>
        <v>1</v>
      </c>
      <c r="K200" s="32">
        <f t="shared" ca="1" si="107"/>
        <v>1</v>
      </c>
      <c r="L200" s="32">
        <f t="shared" ca="1" si="107"/>
        <v>1</v>
      </c>
      <c r="M200" s="32"/>
    </row>
    <row r="201" spans="1:13">
      <c r="A201" s="77" t="str">
        <f t="shared" ca="1" si="103"/>
        <v>7 SDS</v>
      </c>
      <c r="B201" s="36" t="str">
        <f t="shared" ca="1" si="103"/>
        <v>10 TCU</v>
      </c>
      <c r="F201" s="32">
        <f t="shared" ca="1" si="107"/>
        <v>0</v>
      </c>
      <c r="G201" s="32">
        <f t="shared" ca="1" si="107"/>
        <v>1</v>
      </c>
      <c r="H201" s="32">
        <f t="shared" ca="1" si="107"/>
        <v>0</v>
      </c>
      <c r="I201" s="32">
        <f t="shared" ca="1" si="107"/>
        <v>1</v>
      </c>
      <c r="J201" s="32">
        <f t="shared" ca="1" si="107"/>
        <v>0</v>
      </c>
      <c r="K201" s="32">
        <f t="shared" ca="1" si="107"/>
        <v>0</v>
      </c>
      <c r="L201" s="32">
        <f t="shared" ca="1" si="107"/>
        <v>1</v>
      </c>
      <c r="M201" s="32"/>
    </row>
    <row r="202" spans="1:13">
      <c r="A202" s="77" t="str">
        <f t="shared" ca="1" si="103"/>
        <v>3 UL</v>
      </c>
      <c r="B202" s="36" t="str">
        <f t="shared" ca="1" si="103"/>
        <v>14 LIB</v>
      </c>
      <c r="F202" s="32">
        <f t="shared" ca="1" si="107"/>
        <v>1</v>
      </c>
      <c r="G202" s="32">
        <f t="shared" ca="1" si="107"/>
        <v>1</v>
      </c>
      <c r="H202" s="32">
        <f t="shared" ca="1" si="107"/>
        <v>1</v>
      </c>
      <c r="I202" s="32">
        <f t="shared" ca="1" si="107"/>
        <v>1</v>
      </c>
      <c r="J202" s="32">
        <f t="shared" ca="1" si="107"/>
        <v>1</v>
      </c>
      <c r="K202" s="32">
        <f t="shared" ca="1" si="107"/>
        <v>1</v>
      </c>
      <c r="L202" s="32">
        <f t="shared" ca="1" si="107"/>
        <v>1</v>
      </c>
      <c r="M202" s="32"/>
    </row>
    <row r="203" spans="1:13">
      <c r="A203" s="77" t="str">
        <f t="shared" ca="1" si="103"/>
        <v>6 LSU</v>
      </c>
      <c r="B203" s="36" t="str">
        <f t="shared" ca="1" si="103"/>
        <v>11 UWGB</v>
      </c>
      <c r="F203" s="32">
        <f t="shared" ca="1" si="107"/>
        <v>1</v>
      </c>
      <c r="G203" s="32">
        <f t="shared" ca="1" si="107"/>
        <v>1</v>
      </c>
      <c r="H203" s="32">
        <f t="shared" ca="1" si="107"/>
        <v>1</v>
      </c>
      <c r="I203" s="32">
        <f t="shared" ca="1" si="107"/>
        <v>1</v>
      </c>
      <c r="J203" s="32">
        <f t="shared" ca="1" si="107"/>
        <v>1</v>
      </c>
      <c r="K203" s="32">
        <f t="shared" ca="1" si="107"/>
        <v>1</v>
      </c>
      <c r="L203" s="32">
        <f t="shared" ca="1" si="107"/>
        <v>1</v>
      </c>
      <c r="M203" s="32"/>
    </row>
    <row r="204" spans="1:13">
      <c r="A204" s="77" t="str">
        <f t="shared" ca="1" si="103"/>
        <v>1 OKLA</v>
      </c>
      <c r="B204" s="36" t="str">
        <f t="shared" ca="1" si="103"/>
        <v>16 PV</v>
      </c>
      <c r="F204" s="32">
        <f t="shared" ca="1" si="107"/>
        <v>1</v>
      </c>
      <c r="G204" s="32">
        <f t="shared" ca="1" si="107"/>
        <v>1</v>
      </c>
      <c r="H204" s="32">
        <f t="shared" ca="1" si="107"/>
        <v>1</v>
      </c>
      <c r="I204" s="32">
        <f t="shared" ca="1" si="107"/>
        <v>1</v>
      </c>
      <c r="J204" s="32">
        <f t="shared" ca="1" si="107"/>
        <v>1</v>
      </c>
      <c r="K204" s="32">
        <f t="shared" ca="1" si="107"/>
        <v>1</v>
      </c>
      <c r="L204" s="32">
        <f t="shared" ca="1" si="107"/>
        <v>1</v>
      </c>
      <c r="M204" s="32"/>
    </row>
    <row r="205" spans="1:13">
      <c r="A205" s="77" t="str">
        <f t="shared" ca="1" si="103"/>
        <v>9 GT</v>
      </c>
      <c r="B205" s="36" t="str">
        <f t="shared" ca="1" si="103"/>
        <v>8 IOWA</v>
      </c>
      <c r="F205" s="32">
        <f t="shared" ca="1" si="107"/>
        <v>0</v>
      </c>
      <c r="G205" s="32">
        <f t="shared" ca="1" si="107"/>
        <v>1</v>
      </c>
      <c r="H205" s="32">
        <f t="shared" ca="1" si="107"/>
        <v>1</v>
      </c>
      <c r="I205" s="32">
        <f t="shared" ca="1" si="107"/>
        <v>0</v>
      </c>
      <c r="J205" s="32">
        <f t="shared" ca="1" si="107"/>
        <v>0</v>
      </c>
      <c r="K205" s="32">
        <f t="shared" ca="1" si="107"/>
        <v>1</v>
      </c>
      <c r="L205" s="32">
        <f t="shared" ca="1" si="107"/>
        <v>1</v>
      </c>
      <c r="M205" s="32"/>
    </row>
    <row r="206" spans="1:13">
      <c r="A206" s="77" t="str">
        <f t="shared" ca="1" si="103"/>
        <v>4 PITT</v>
      </c>
      <c r="B206" s="36" t="str">
        <f t="shared" ca="1" si="103"/>
        <v>13 MONT</v>
      </c>
      <c r="F206" s="32">
        <f t="shared" ca="1" si="107"/>
        <v>1</v>
      </c>
      <c r="G206" s="32">
        <f t="shared" ca="1" si="107"/>
        <v>1</v>
      </c>
      <c r="H206" s="32">
        <f t="shared" ca="1" si="107"/>
        <v>1</v>
      </c>
      <c r="I206" s="32">
        <f t="shared" ca="1" si="107"/>
        <v>1</v>
      </c>
      <c r="J206" s="32">
        <f t="shared" ca="1" si="107"/>
        <v>1</v>
      </c>
      <c r="K206" s="32">
        <f t="shared" ca="1" si="107"/>
        <v>1</v>
      </c>
      <c r="L206" s="32">
        <f t="shared" ca="1" si="107"/>
        <v>1</v>
      </c>
      <c r="M206" s="32"/>
    </row>
    <row r="207" spans="1:13">
      <c r="A207" s="77" t="str">
        <f t="shared" ca="1" si="103"/>
        <v>12 GONZ</v>
      </c>
      <c r="B207" s="36" t="str">
        <f t="shared" ca="1" si="103"/>
        <v>5 XAV</v>
      </c>
      <c r="F207" s="32">
        <f t="shared" ca="1" si="107"/>
        <v>0</v>
      </c>
      <c r="G207" s="32">
        <f t="shared" ca="1" si="107"/>
        <v>0</v>
      </c>
      <c r="H207" s="32">
        <f t="shared" ca="1" si="107"/>
        <v>1</v>
      </c>
      <c r="I207" s="32">
        <f t="shared" ca="1" si="107"/>
        <v>0</v>
      </c>
      <c r="J207" s="32">
        <f t="shared" ca="1" si="107"/>
        <v>0</v>
      </c>
      <c r="K207" s="32">
        <f t="shared" ca="1" si="107"/>
        <v>1</v>
      </c>
      <c r="L207" s="32">
        <f t="shared" ca="1" si="107"/>
        <v>0</v>
      </c>
      <c r="M207" s="32"/>
    </row>
    <row r="208" spans="1:13">
      <c r="A208" s="77" t="str">
        <f t="shared" ca="1" si="103"/>
        <v>2 AUB</v>
      </c>
      <c r="B208" s="36" t="str">
        <f t="shared" ca="1" si="103"/>
        <v>15 LEH</v>
      </c>
      <c r="F208" s="32">
        <f t="shared" ca="1" si="107"/>
        <v>1</v>
      </c>
      <c r="G208" s="32">
        <f t="shared" ca="1" si="107"/>
        <v>1</v>
      </c>
      <c r="H208" s="32">
        <f t="shared" ca="1" si="107"/>
        <v>1</v>
      </c>
      <c r="I208" s="32">
        <f t="shared" ca="1" si="107"/>
        <v>1</v>
      </c>
      <c r="J208" s="32">
        <f t="shared" ca="1" si="107"/>
        <v>1</v>
      </c>
      <c r="K208" s="32">
        <f t="shared" ca="1" si="107"/>
        <v>1</v>
      </c>
      <c r="L208" s="32">
        <f t="shared" ca="1" si="107"/>
        <v>1</v>
      </c>
      <c r="M208" s="32"/>
    </row>
    <row r="209" spans="1:13">
      <c r="A209" s="77" t="str">
        <f t="shared" ca="1" si="103"/>
        <v>7 RUT</v>
      </c>
      <c r="B209" s="36" t="str">
        <f t="shared" ca="1" si="103"/>
        <v>10 VCU</v>
      </c>
      <c r="F209" s="32">
        <f t="shared" ca="1" si="107"/>
        <v>1</v>
      </c>
      <c r="G209" s="32">
        <f t="shared" ca="1" si="107"/>
        <v>1</v>
      </c>
      <c r="H209" s="32">
        <f t="shared" ca="1" si="107"/>
        <v>1</v>
      </c>
      <c r="I209" s="32">
        <f t="shared" ca="1" si="107"/>
        <v>1</v>
      </c>
      <c r="J209" s="32">
        <f t="shared" ca="1" si="107"/>
        <v>0</v>
      </c>
      <c r="K209" s="32">
        <f t="shared" ca="1" si="107"/>
        <v>1</v>
      </c>
      <c r="L209" s="32">
        <f t="shared" ca="1" si="107"/>
        <v>1</v>
      </c>
      <c r="M209" s="32"/>
    </row>
    <row r="210" spans="1:13">
      <c r="A210" s="77" t="str">
        <f t="shared" ca="1" si="103"/>
        <v>3 UNC</v>
      </c>
      <c r="B210" s="36" t="str">
        <f t="shared" ca="1" si="103"/>
        <v>14 UCF</v>
      </c>
      <c r="F210" s="32">
        <f t="shared" ca="1" si="107"/>
        <v>1</v>
      </c>
      <c r="G210" s="32">
        <f t="shared" ca="1" si="107"/>
        <v>1</v>
      </c>
      <c r="H210" s="32">
        <f t="shared" ca="1" si="107"/>
        <v>1</v>
      </c>
      <c r="I210" s="32">
        <f t="shared" ca="1" si="107"/>
        <v>1</v>
      </c>
      <c r="J210" s="32">
        <f t="shared" ca="1" si="107"/>
        <v>1</v>
      </c>
      <c r="K210" s="32">
        <f t="shared" ca="1" si="107"/>
        <v>1</v>
      </c>
      <c r="L210" s="32">
        <f t="shared" ca="1" si="107"/>
        <v>1</v>
      </c>
      <c r="M210" s="32"/>
    </row>
    <row r="211" spans="1:13" ht="13.8" thickBot="1">
      <c r="A211" s="77" t="str">
        <f t="shared" ca="1" si="103"/>
        <v>6 PUR</v>
      </c>
      <c r="B211" s="36" t="str">
        <f t="shared" ca="1" si="103"/>
        <v>11 CHAR</v>
      </c>
      <c r="F211" s="32">
        <f t="shared" ca="1" si="107"/>
        <v>1</v>
      </c>
      <c r="G211" s="32">
        <f t="shared" ca="1" si="107"/>
        <v>1</v>
      </c>
      <c r="H211" s="32">
        <f t="shared" ca="1" si="107"/>
        <v>1</v>
      </c>
      <c r="I211" s="32">
        <f t="shared" ca="1" si="107"/>
        <v>1</v>
      </c>
      <c r="J211" s="32">
        <f t="shared" ca="1" si="107"/>
        <v>0</v>
      </c>
      <c r="K211" s="32">
        <f t="shared" ca="1" si="107"/>
        <v>1</v>
      </c>
      <c r="L211" s="32">
        <f t="shared" ca="1" si="107"/>
        <v>1</v>
      </c>
      <c r="M211" s="32"/>
    </row>
    <row r="212" spans="1:13">
      <c r="A212" s="78" t="str">
        <f t="shared" ca="1" si="103"/>
        <v>1 CONN</v>
      </c>
      <c r="B212" s="36" t="str">
        <f t="shared" ca="1" si="103"/>
        <v>8 FLA</v>
      </c>
      <c r="F212" s="7">
        <f t="shared" ca="1" si="107"/>
        <v>1</v>
      </c>
      <c r="G212" s="7">
        <f t="shared" ca="1" si="107"/>
        <v>1</v>
      </c>
      <c r="H212" s="7">
        <f t="shared" ca="1" si="107"/>
        <v>1</v>
      </c>
      <c r="I212" s="7">
        <f t="shared" ca="1" si="107"/>
        <v>1</v>
      </c>
      <c r="J212" s="7">
        <f t="shared" ca="1" si="107"/>
        <v>1</v>
      </c>
      <c r="K212" s="7">
        <f t="shared" ca="1" si="107"/>
        <v>1</v>
      </c>
      <c r="L212" s="7">
        <f t="shared" ca="1" si="107"/>
        <v>1</v>
      </c>
      <c r="M212" s="7"/>
    </row>
    <row r="213" spans="1:13">
      <c r="A213" s="78" t="str">
        <f t="shared" ca="1" si="103"/>
        <v>4 CAL</v>
      </c>
      <c r="B213" s="36" t="str">
        <f t="shared" ca="1" si="103"/>
        <v>5 UVA</v>
      </c>
      <c r="F213" s="32">
        <f t="shared" ref="F213:L228" ca="1" si="108">IF(F37=$T37,1,0)</f>
        <v>0</v>
      </c>
      <c r="G213" s="32">
        <f t="shared" ca="1" si="108"/>
        <v>1</v>
      </c>
      <c r="H213" s="32">
        <f t="shared" ca="1" si="108"/>
        <v>1</v>
      </c>
      <c r="I213" s="32">
        <f t="shared" ca="1" si="108"/>
        <v>1</v>
      </c>
      <c r="J213" s="32">
        <f t="shared" ca="1" si="108"/>
        <v>0</v>
      </c>
      <c r="K213" s="32">
        <f t="shared" ca="1" si="108"/>
        <v>0</v>
      </c>
      <c r="L213" s="32">
        <f t="shared" ca="1" si="108"/>
        <v>1</v>
      </c>
      <c r="M213" s="32"/>
    </row>
    <row r="214" spans="1:13">
      <c r="A214" s="78" t="str">
        <f t="shared" ca="1" si="103"/>
        <v>2 A&amp;M</v>
      </c>
      <c r="B214" s="36" t="str">
        <f t="shared" ca="1" si="103"/>
        <v>10 MINN</v>
      </c>
      <c r="F214" s="32">
        <f t="shared" ca="1" si="108"/>
        <v>1</v>
      </c>
      <c r="G214" s="32">
        <f t="shared" ca="1" si="108"/>
        <v>1</v>
      </c>
      <c r="H214" s="32">
        <f t="shared" ca="1" si="108"/>
        <v>1</v>
      </c>
      <c r="I214" s="32">
        <f t="shared" ca="1" si="108"/>
        <v>1</v>
      </c>
      <c r="J214" s="32">
        <f t="shared" ca="1" si="108"/>
        <v>1</v>
      </c>
      <c r="K214" s="32">
        <f t="shared" ca="1" si="108"/>
        <v>1</v>
      </c>
      <c r="L214" s="32">
        <f t="shared" ca="1" si="108"/>
        <v>1</v>
      </c>
      <c r="M214" s="32"/>
    </row>
    <row r="215" spans="1:13">
      <c r="A215" s="78" t="str">
        <f t="shared" ca="1" si="103"/>
        <v>6 ASU</v>
      </c>
      <c r="B215" s="36" t="str">
        <f t="shared" ca="1" si="103"/>
        <v>3 FSU</v>
      </c>
      <c r="F215" s="32">
        <f t="shared" ca="1" si="108"/>
        <v>0</v>
      </c>
      <c r="G215" s="32">
        <f t="shared" ca="1" si="108"/>
        <v>0</v>
      </c>
      <c r="H215" s="32">
        <f t="shared" ca="1" si="108"/>
        <v>0</v>
      </c>
      <c r="I215" s="32">
        <f t="shared" ca="1" si="108"/>
        <v>0</v>
      </c>
      <c r="J215" s="32">
        <f t="shared" ca="1" si="108"/>
        <v>0</v>
      </c>
      <c r="K215" s="32">
        <f t="shared" ca="1" si="108"/>
        <v>0</v>
      </c>
      <c r="L215" s="32">
        <f t="shared" ca="1" si="108"/>
        <v>0</v>
      </c>
      <c r="M215" s="32"/>
    </row>
    <row r="216" spans="1:13">
      <c r="A216" s="78" t="str">
        <f t="shared" ca="1" si="103"/>
        <v>9 MSU</v>
      </c>
      <c r="B216" s="36" t="str">
        <f t="shared" ca="1" si="103"/>
        <v>1 DUKE</v>
      </c>
      <c r="F216" s="32">
        <f t="shared" ca="1" si="108"/>
        <v>0</v>
      </c>
      <c r="G216" s="32">
        <f t="shared" ca="1" si="108"/>
        <v>0</v>
      </c>
      <c r="H216" s="32">
        <f t="shared" ca="1" si="108"/>
        <v>0</v>
      </c>
      <c r="I216" s="32">
        <f t="shared" ca="1" si="108"/>
        <v>0</v>
      </c>
      <c r="J216" s="32">
        <f t="shared" ca="1" si="108"/>
        <v>0</v>
      </c>
      <c r="K216" s="32">
        <f t="shared" ca="1" si="108"/>
        <v>0</v>
      </c>
      <c r="L216" s="32">
        <f t="shared" ca="1" si="108"/>
        <v>0</v>
      </c>
      <c r="M216" s="32"/>
    </row>
    <row r="217" spans="1:13">
      <c r="A217" s="78" t="str">
        <f t="shared" ca="1" si="103"/>
        <v>4 ISU</v>
      </c>
      <c r="B217" s="36" t="str">
        <f t="shared" ca="1" si="103"/>
        <v>12 BALL</v>
      </c>
      <c r="F217" s="32">
        <f t="shared" ca="1" si="108"/>
        <v>0</v>
      </c>
      <c r="G217" s="32">
        <f t="shared" ca="1" si="108"/>
        <v>0</v>
      </c>
      <c r="H217" s="32">
        <f t="shared" ca="1" si="108"/>
        <v>0</v>
      </c>
      <c r="I217" s="32">
        <f t="shared" ca="1" si="108"/>
        <v>1</v>
      </c>
      <c r="J217" s="32">
        <f t="shared" ca="1" si="108"/>
        <v>0</v>
      </c>
      <c r="K217" s="32">
        <f t="shared" ca="1" si="108"/>
        <v>0</v>
      </c>
      <c r="L217" s="32">
        <f t="shared" ca="1" si="108"/>
        <v>0</v>
      </c>
      <c r="M217" s="32"/>
    </row>
    <row r="218" spans="1:13">
      <c r="A218" s="78" t="str">
        <f t="shared" ca="1" si="103"/>
        <v>2 STAN</v>
      </c>
      <c r="B218" s="36" t="str">
        <f t="shared" ca="1" si="103"/>
        <v>10 SDSU</v>
      </c>
      <c r="F218" s="32">
        <f t="shared" ca="1" si="108"/>
        <v>1</v>
      </c>
      <c r="G218" s="32">
        <f t="shared" ca="1" si="108"/>
        <v>1</v>
      </c>
      <c r="H218" s="32">
        <f t="shared" ca="1" si="108"/>
        <v>1</v>
      </c>
      <c r="I218" s="32">
        <f t="shared" ca="1" si="108"/>
        <v>1</v>
      </c>
      <c r="J218" s="32">
        <f t="shared" ca="1" si="108"/>
        <v>1</v>
      </c>
      <c r="K218" s="32">
        <f t="shared" ca="1" si="108"/>
        <v>1</v>
      </c>
      <c r="L218" s="32">
        <f t="shared" ca="1" si="108"/>
        <v>1</v>
      </c>
      <c r="M218" s="32"/>
    </row>
    <row r="219" spans="1:13">
      <c r="A219" s="78" t="str">
        <f t="shared" ca="1" si="103"/>
        <v>3 OSU</v>
      </c>
      <c r="B219" s="36" t="str">
        <f t="shared" ca="1" si="103"/>
        <v>11 MSU</v>
      </c>
      <c r="F219" s="32">
        <f t="shared" ca="1" si="108"/>
        <v>1</v>
      </c>
      <c r="G219" s="32">
        <f t="shared" ca="1" si="108"/>
        <v>1</v>
      </c>
      <c r="H219" s="32">
        <f t="shared" ca="1" si="108"/>
        <v>0</v>
      </c>
      <c r="I219" s="32">
        <f t="shared" ca="1" si="108"/>
        <v>1</v>
      </c>
      <c r="J219" s="32">
        <f t="shared" ca="1" si="108"/>
        <v>1</v>
      </c>
      <c r="K219" s="32">
        <f t="shared" ca="1" si="108"/>
        <v>0</v>
      </c>
      <c r="L219" s="32">
        <f t="shared" ca="1" si="108"/>
        <v>1</v>
      </c>
      <c r="M219" s="32"/>
    </row>
    <row r="220" spans="1:13">
      <c r="A220" s="78" t="str">
        <f t="shared" ca="1" si="103"/>
        <v>1 MD</v>
      </c>
      <c r="B220" s="36" t="str">
        <f t="shared" ca="1" si="103"/>
        <v>9 UTAH</v>
      </c>
      <c r="F220" s="32">
        <f t="shared" ca="1" si="108"/>
        <v>1</v>
      </c>
      <c r="G220" s="32">
        <f t="shared" ca="1" si="108"/>
        <v>1</v>
      </c>
      <c r="H220" s="32">
        <f t="shared" ca="1" si="108"/>
        <v>1</v>
      </c>
      <c r="I220" s="32">
        <f t="shared" ca="1" si="108"/>
        <v>1</v>
      </c>
      <c r="J220" s="32">
        <f t="shared" ca="1" si="108"/>
        <v>1</v>
      </c>
      <c r="K220" s="32">
        <f t="shared" ca="1" si="108"/>
        <v>1</v>
      </c>
      <c r="L220" s="32">
        <f t="shared" ca="1" si="108"/>
        <v>1</v>
      </c>
      <c r="M220" s="32"/>
    </row>
    <row r="221" spans="1:13">
      <c r="A221" s="78" t="str">
        <f t="shared" ca="1" si="103"/>
        <v>4 VAN</v>
      </c>
      <c r="B221" s="36" t="str">
        <f t="shared" ca="1" si="103"/>
        <v>5 KSU</v>
      </c>
      <c r="F221" s="32">
        <f t="shared" ca="1" si="108"/>
        <v>1</v>
      </c>
      <c r="G221" s="32">
        <f t="shared" ca="1" si="108"/>
        <v>1</v>
      </c>
      <c r="H221" s="32">
        <f t="shared" ca="1" si="108"/>
        <v>1</v>
      </c>
      <c r="I221" s="32">
        <f t="shared" ca="1" si="108"/>
        <v>1</v>
      </c>
      <c r="J221" s="32">
        <f t="shared" ca="1" si="108"/>
        <v>1</v>
      </c>
      <c r="K221" s="32">
        <f t="shared" ca="1" si="108"/>
        <v>0</v>
      </c>
      <c r="L221" s="32">
        <f t="shared" ca="1" si="108"/>
        <v>1</v>
      </c>
      <c r="M221" s="32"/>
    </row>
    <row r="222" spans="1:13">
      <c r="A222" s="78" t="str">
        <f t="shared" ca="1" si="103"/>
        <v>2 BAY</v>
      </c>
      <c r="B222" s="36" t="str">
        <f t="shared" ca="1" si="103"/>
        <v>7 SDS</v>
      </c>
      <c r="F222" s="32">
        <f t="shared" ca="1" si="108"/>
        <v>1</v>
      </c>
      <c r="G222" s="32">
        <f t="shared" ca="1" si="108"/>
        <v>1</v>
      </c>
      <c r="H222" s="32">
        <f t="shared" ca="1" si="108"/>
        <v>1</v>
      </c>
      <c r="I222" s="32">
        <f t="shared" ca="1" si="108"/>
        <v>1</v>
      </c>
      <c r="J222" s="32">
        <f t="shared" ca="1" si="108"/>
        <v>1</v>
      </c>
      <c r="K222" s="32">
        <f t="shared" ca="1" si="108"/>
        <v>1</v>
      </c>
      <c r="L222" s="32">
        <f t="shared" ca="1" si="108"/>
        <v>1</v>
      </c>
      <c r="M222" s="32"/>
    </row>
    <row r="223" spans="1:13">
      <c r="A223" s="78" t="str">
        <f t="shared" ca="1" si="103"/>
        <v>3 UL</v>
      </c>
      <c r="B223" s="36" t="str">
        <f t="shared" ca="1" si="103"/>
        <v>6 LSU</v>
      </c>
      <c r="F223" s="32">
        <f t="shared" ca="1" si="108"/>
        <v>0</v>
      </c>
      <c r="G223" s="32">
        <f t="shared" ca="1" si="108"/>
        <v>0</v>
      </c>
      <c r="H223" s="32">
        <f t="shared" ca="1" si="108"/>
        <v>0</v>
      </c>
      <c r="I223" s="32">
        <f t="shared" ca="1" si="108"/>
        <v>1</v>
      </c>
      <c r="J223" s="32">
        <f t="shared" ca="1" si="108"/>
        <v>1</v>
      </c>
      <c r="K223" s="32">
        <f t="shared" ca="1" si="108"/>
        <v>0</v>
      </c>
      <c r="L223" s="32">
        <f t="shared" ca="1" si="108"/>
        <v>1</v>
      </c>
      <c r="M223" s="32"/>
    </row>
    <row r="224" spans="1:13">
      <c r="A224" s="78" t="str">
        <f t="shared" ca="1" si="103"/>
        <v>1 OKLA</v>
      </c>
      <c r="B224" s="36" t="str">
        <f t="shared" ca="1" si="103"/>
        <v>9 GT</v>
      </c>
      <c r="F224" s="32">
        <f t="shared" ca="1" si="108"/>
        <v>1</v>
      </c>
      <c r="G224" s="32">
        <f t="shared" ca="1" si="108"/>
        <v>1</v>
      </c>
      <c r="H224" s="32">
        <f t="shared" ca="1" si="108"/>
        <v>1</v>
      </c>
      <c r="I224" s="32">
        <f t="shared" ca="1" si="108"/>
        <v>1</v>
      </c>
      <c r="J224" s="32">
        <f t="shared" ca="1" si="108"/>
        <v>1</v>
      </c>
      <c r="K224" s="32">
        <f t="shared" ca="1" si="108"/>
        <v>1</v>
      </c>
      <c r="L224" s="32">
        <f t="shared" ca="1" si="108"/>
        <v>1</v>
      </c>
      <c r="M224" s="32"/>
    </row>
    <row r="225" spans="1:13">
      <c r="A225" s="78" t="str">
        <f t="shared" ca="1" si="103"/>
        <v>4 PITT</v>
      </c>
      <c r="B225" s="36" t="str">
        <f t="shared" ca="1" si="103"/>
        <v>12 GONZ</v>
      </c>
      <c r="F225" s="32">
        <f t="shared" ca="1" si="108"/>
        <v>1</v>
      </c>
      <c r="G225" s="32">
        <f t="shared" ca="1" si="108"/>
        <v>0</v>
      </c>
      <c r="H225" s="32">
        <f t="shared" ca="1" si="108"/>
        <v>1</v>
      </c>
      <c r="I225" s="32">
        <f t="shared" ca="1" si="108"/>
        <v>1</v>
      </c>
      <c r="J225" s="32">
        <f t="shared" ca="1" si="108"/>
        <v>0</v>
      </c>
      <c r="K225" s="32">
        <f t="shared" ca="1" si="108"/>
        <v>1</v>
      </c>
      <c r="L225" s="32">
        <f t="shared" ca="1" si="108"/>
        <v>1</v>
      </c>
      <c r="M225" s="32"/>
    </row>
    <row r="226" spans="1:13">
      <c r="A226" s="78" t="str">
        <f t="shared" ca="1" si="103"/>
        <v>7 RUT</v>
      </c>
      <c r="B226" s="36" t="str">
        <f t="shared" ca="1" si="103"/>
        <v>2 AUB</v>
      </c>
      <c r="F226" s="32">
        <f t="shared" ca="1" si="108"/>
        <v>1</v>
      </c>
      <c r="G226" s="32">
        <f t="shared" ca="1" si="108"/>
        <v>0</v>
      </c>
      <c r="H226" s="32">
        <f t="shared" ca="1" si="108"/>
        <v>0</v>
      </c>
      <c r="I226" s="32">
        <f t="shared" ca="1" si="108"/>
        <v>0</v>
      </c>
      <c r="J226" s="32">
        <f t="shared" ca="1" si="108"/>
        <v>0</v>
      </c>
      <c r="K226" s="32">
        <f t="shared" ca="1" si="108"/>
        <v>0</v>
      </c>
      <c r="L226" s="32">
        <f t="shared" ca="1" si="108"/>
        <v>0</v>
      </c>
      <c r="M226" s="32"/>
    </row>
    <row r="227" spans="1:13" ht="13.8" thickBot="1">
      <c r="A227" s="78" t="str">
        <f t="shared" ca="1" si="103"/>
        <v>6 PUR</v>
      </c>
      <c r="B227" s="36" t="str">
        <f t="shared" ca="1" si="103"/>
        <v>3 UNC</v>
      </c>
      <c r="F227" s="32">
        <f t="shared" ca="1" si="108"/>
        <v>1</v>
      </c>
      <c r="G227" s="32">
        <f t="shared" ca="1" si="108"/>
        <v>0</v>
      </c>
      <c r="H227" s="32">
        <f t="shared" ca="1" si="108"/>
        <v>1</v>
      </c>
      <c r="I227" s="32">
        <f t="shared" ca="1" si="108"/>
        <v>0</v>
      </c>
      <c r="J227" s="32">
        <f t="shared" ca="1" si="108"/>
        <v>0</v>
      </c>
      <c r="K227" s="32">
        <f t="shared" ca="1" si="108"/>
        <v>0</v>
      </c>
      <c r="L227" s="32">
        <f t="shared" ca="1" si="108"/>
        <v>0</v>
      </c>
      <c r="M227" s="32"/>
    </row>
    <row r="228" spans="1:13">
      <c r="A228" s="79" t="str">
        <f t="shared" ca="1" si="103"/>
        <v>1 CONN</v>
      </c>
      <c r="B228" s="36" t="str">
        <f t="shared" ca="1" si="103"/>
        <v>4 CAL</v>
      </c>
      <c r="F228" s="7">
        <f t="shared" ca="1" si="108"/>
        <v>1</v>
      </c>
      <c r="G228" s="7">
        <f t="shared" ca="1" si="108"/>
        <v>1</v>
      </c>
      <c r="H228" s="7">
        <f t="shared" ca="1" si="108"/>
        <v>1</v>
      </c>
      <c r="I228" s="7">
        <f t="shared" ca="1" si="108"/>
        <v>1</v>
      </c>
      <c r="J228" s="7">
        <f t="shared" ca="1" si="108"/>
        <v>1</v>
      </c>
      <c r="K228" s="7">
        <f t="shared" ca="1" si="108"/>
        <v>1</v>
      </c>
      <c r="L228" s="7">
        <f t="shared" ca="1" si="108"/>
        <v>1</v>
      </c>
      <c r="M228" s="7"/>
    </row>
    <row r="229" spans="1:13">
      <c r="A229" s="79" t="str">
        <f t="shared" ca="1" si="103"/>
        <v>2 A&amp;M</v>
      </c>
      <c r="B229" s="36" t="str">
        <f t="shared" ca="1" si="103"/>
        <v>6 ASU</v>
      </c>
      <c r="F229" s="32">
        <f t="shared" ref="F229:L242" ca="1" si="109">IF(F53=$T53,1,0)</f>
        <v>1</v>
      </c>
      <c r="G229" s="32">
        <f t="shared" ca="1" si="109"/>
        <v>1</v>
      </c>
      <c r="H229" s="32">
        <f t="shared" ca="1" si="109"/>
        <v>0</v>
      </c>
      <c r="I229" s="32">
        <f t="shared" ca="1" si="109"/>
        <v>1</v>
      </c>
      <c r="J229" s="32">
        <f t="shared" ca="1" si="109"/>
        <v>0</v>
      </c>
      <c r="K229" s="32">
        <f t="shared" ca="1" si="109"/>
        <v>1</v>
      </c>
      <c r="L229" s="32">
        <f t="shared" ca="1" si="109"/>
        <v>1</v>
      </c>
      <c r="M229" s="32"/>
    </row>
    <row r="230" spans="1:13">
      <c r="A230" s="79" t="str">
        <f t="shared" ca="1" si="103"/>
        <v>4 ISU</v>
      </c>
      <c r="B230" s="36" t="str">
        <f t="shared" ca="1" si="103"/>
        <v>9 MSU</v>
      </c>
      <c r="F230" s="32">
        <f t="shared" ca="1" si="109"/>
        <v>0</v>
      </c>
      <c r="G230" s="32">
        <f t="shared" ca="1" si="109"/>
        <v>0</v>
      </c>
      <c r="H230" s="32">
        <f t="shared" ca="1" si="109"/>
        <v>0</v>
      </c>
      <c r="I230" s="32">
        <f t="shared" ca="1" si="109"/>
        <v>0</v>
      </c>
      <c r="J230" s="32">
        <f t="shared" ca="1" si="109"/>
        <v>0</v>
      </c>
      <c r="K230" s="32">
        <f t="shared" ca="1" si="109"/>
        <v>0</v>
      </c>
      <c r="L230" s="32">
        <f t="shared" ca="1" si="109"/>
        <v>0</v>
      </c>
      <c r="M230" s="32"/>
    </row>
    <row r="231" spans="1:13">
      <c r="A231" s="79" t="str">
        <f t="shared" ca="1" si="103"/>
        <v>2 STAN</v>
      </c>
      <c r="B231" s="36" t="str">
        <f t="shared" ca="1" si="103"/>
        <v>3 OSU</v>
      </c>
      <c r="F231" s="32">
        <f t="shared" ca="1" si="109"/>
        <v>1</v>
      </c>
      <c r="G231" s="32">
        <f t="shared" ca="1" si="109"/>
        <v>1</v>
      </c>
      <c r="H231" s="32">
        <f t="shared" ca="1" si="109"/>
        <v>1</v>
      </c>
      <c r="I231" s="32">
        <f t="shared" ca="1" si="109"/>
        <v>1</v>
      </c>
      <c r="J231" s="32">
        <f t="shared" ca="1" si="109"/>
        <v>1</v>
      </c>
      <c r="K231" s="32">
        <f t="shared" ca="1" si="109"/>
        <v>1</v>
      </c>
      <c r="L231" s="32">
        <f t="shared" ca="1" si="109"/>
        <v>1</v>
      </c>
      <c r="M231" s="32"/>
    </row>
    <row r="232" spans="1:13">
      <c r="A232" s="79" t="str">
        <f t="shared" ca="1" si="103"/>
        <v>1 MD</v>
      </c>
      <c r="B232" s="36" t="str">
        <f t="shared" ca="1" si="103"/>
        <v>4 VAN</v>
      </c>
      <c r="F232" s="32">
        <f t="shared" ca="1" si="109"/>
        <v>1</v>
      </c>
      <c r="G232" s="32">
        <f t="shared" ca="1" si="109"/>
        <v>1</v>
      </c>
      <c r="H232" s="32">
        <f t="shared" ca="1" si="109"/>
        <v>1</v>
      </c>
      <c r="I232" s="32">
        <f t="shared" ca="1" si="109"/>
        <v>1</v>
      </c>
      <c r="J232" s="32">
        <f t="shared" ca="1" si="109"/>
        <v>1</v>
      </c>
      <c r="K232" s="32">
        <f t="shared" ca="1" si="109"/>
        <v>1</v>
      </c>
      <c r="L232" s="32">
        <f t="shared" ca="1" si="109"/>
        <v>1</v>
      </c>
      <c r="M232" s="32"/>
    </row>
    <row r="233" spans="1:13">
      <c r="A233" s="79" t="str">
        <f t="shared" ca="1" si="103"/>
        <v>3 UL</v>
      </c>
      <c r="B233" s="36" t="str">
        <f t="shared" ca="1" si="103"/>
        <v>2 BAY</v>
      </c>
      <c r="F233" s="32">
        <f t="shared" ca="1" si="109"/>
        <v>0</v>
      </c>
      <c r="G233" s="32">
        <f t="shared" ca="1" si="109"/>
        <v>0</v>
      </c>
      <c r="H233" s="32">
        <f t="shared" ca="1" si="109"/>
        <v>0</v>
      </c>
      <c r="I233" s="32">
        <f t="shared" ca="1" si="109"/>
        <v>0</v>
      </c>
      <c r="J233" s="32">
        <f t="shared" ca="1" si="109"/>
        <v>0</v>
      </c>
      <c r="K233" s="32">
        <f t="shared" ca="1" si="109"/>
        <v>0</v>
      </c>
      <c r="L233" s="32">
        <f t="shared" ca="1" si="109"/>
        <v>0</v>
      </c>
      <c r="M233" s="32"/>
    </row>
    <row r="234" spans="1:13">
      <c r="A234" s="79" t="str">
        <f t="shared" ca="1" si="103"/>
        <v>1 OKLA</v>
      </c>
      <c r="B234" s="36" t="str">
        <f t="shared" ca="1" si="103"/>
        <v>4 PITT</v>
      </c>
      <c r="F234" s="32">
        <f t="shared" ca="1" si="109"/>
        <v>1</v>
      </c>
      <c r="G234" s="32">
        <f t="shared" ca="1" si="109"/>
        <v>1</v>
      </c>
      <c r="H234" s="32">
        <f t="shared" ca="1" si="109"/>
        <v>1</v>
      </c>
      <c r="I234" s="32">
        <f t="shared" ca="1" si="109"/>
        <v>1</v>
      </c>
      <c r="J234" s="32">
        <f t="shared" ca="1" si="109"/>
        <v>1</v>
      </c>
      <c r="K234" s="32">
        <f t="shared" ca="1" si="109"/>
        <v>1</v>
      </c>
      <c r="L234" s="32">
        <f t="shared" ca="1" si="109"/>
        <v>1</v>
      </c>
      <c r="M234" s="32"/>
    </row>
    <row r="235" spans="1:13" ht="13.8" thickBot="1">
      <c r="A235" s="79" t="str">
        <f t="shared" ca="1" si="103"/>
        <v>6 PUR</v>
      </c>
      <c r="B235" s="36" t="str">
        <f t="shared" ca="1" si="103"/>
        <v>7 RUT</v>
      </c>
      <c r="F235" s="44">
        <f t="shared" ca="1" si="109"/>
        <v>0</v>
      </c>
      <c r="G235" s="44">
        <f t="shared" ca="1" si="109"/>
        <v>0</v>
      </c>
      <c r="H235" s="44">
        <f t="shared" ca="1" si="109"/>
        <v>0</v>
      </c>
      <c r="I235" s="44">
        <f t="shared" ca="1" si="109"/>
        <v>0</v>
      </c>
      <c r="J235" s="44">
        <f t="shared" ca="1" si="109"/>
        <v>0</v>
      </c>
      <c r="K235" s="44">
        <f t="shared" ca="1" si="109"/>
        <v>0</v>
      </c>
      <c r="L235" s="44">
        <f t="shared" ca="1" si="109"/>
        <v>0</v>
      </c>
      <c r="M235" s="44"/>
    </row>
    <row r="236" spans="1:13">
      <c r="A236" s="80" t="str">
        <f t="shared" ca="1" si="103"/>
        <v>1 CONN</v>
      </c>
      <c r="B236" s="36" t="str">
        <f t="shared" ca="1" si="103"/>
        <v>2 A&amp;M</v>
      </c>
      <c r="F236" s="7">
        <f t="shared" ca="1" si="109"/>
        <v>1</v>
      </c>
      <c r="G236" s="7">
        <f t="shared" ca="1" si="109"/>
        <v>1</v>
      </c>
      <c r="H236" s="7">
        <f t="shared" ca="1" si="109"/>
        <v>1</v>
      </c>
      <c r="I236" s="7">
        <f t="shared" ca="1" si="109"/>
        <v>1</v>
      </c>
      <c r="J236" s="7">
        <f t="shared" ca="1" si="109"/>
        <v>1</v>
      </c>
      <c r="K236" s="7">
        <f t="shared" ca="1" si="109"/>
        <v>1</v>
      </c>
      <c r="L236" s="7">
        <f t="shared" ca="1" si="109"/>
        <v>1</v>
      </c>
      <c r="M236" s="7"/>
    </row>
    <row r="237" spans="1:13">
      <c r="A237" s="80" t="str">
        <f t="shared" ca="1" si="103"/>
        <v>2 STAN</v>
      </c>
      <c r="B237" s="36" t="str">
        <f t="shared" ca="1" si="103"/>
        <v>4 ISU</v>
      </c>
      <c r="F237" s="32">
        <f t="shared" ca="1" si="109"/>
        <v>0</v>
      </c>
      <c r="G237" s="32">
        <f t="shared" ca="1" si="109"/>
        <v>0</v>
      </c>
      <c r="H237" s="32">
        <f t="shared" ca="1" si="109"/>
        <v>1</v>
      </c>
      <c r="I237" s="32">
        <f t="shared" ca="1" si="109"/>
        <v>0</v>
      </c>
      <c r="J237" s="32">
        <f t="shared" ca="1" si="109"/>
        <v>0</v>
      </c>
      <c r="K237" s="32">
        <f t="shared" ca="1" si="109"/>
        <v>0</v>
      </c>
      <c r="L237" s="32">
        <f t="shared" ca="1" si="109"/>
        <v>0</v>
      </c>
      <c r="M237" s="32"/>
    </row>
    <row r="238" spans="1:13">
      <c r="A238" s="80" t="str">
        <f t="shared" ca="1" si="103"/>
        <v>3 UL</v>
      </c>
      <c r="B238" s="36" t="str">
        <f t="shared" ca="1" si="103"/>
        <v>1 MD</v>
      </c>
      <c r="F238" s="32">
        <f t="shared" ca="1" si="109"/>
        <v>0</v>
      </c>
      <c r="G238" s="32">
        <f t="shared" ca="1" si="109"/>
        <v>0</v>
      </c>
      <c r="H238" s="32">
        <f t="shared" ca="1" si="109"/>
        <v>0</v>
      </c>
      <c r="I238" s="32">
        <f t="shared" ca="1" si="109"/>
        <v>0</v>
      </c>
      <c r="J238" s="32">
        <f t="shared" ca="1" si="109"/>
        <v>0</v>
      </c>
      <c r="K238" s="32">
        <f t="shared" ca="1" si="109"/>
        <v>0</v>
      </c>
      <c r="L238" s="32">
        <f t="shared" ca="1" si="109"/>
        <v>0</v>
      </c>
      <c r="M238" s="32"/>
    </row>
    <row r="239" spans="1:13" ht="13.8" thickBot="1">
      <c r="A239" s="80" t="str">
        <f t="shared" ca="1" si="103"/>
        <v>1 OKLA</v>
      </c>
      <c r="B239" s="36" t="str">
        <f t="shared" ca="1" si="103"/>
        <v>6 PUR</v>
      </c>
      <c r="F239" s="44">
        <f t="shared" ca="1" si="109"/>
        <v>1</v>
      </c>
      <c r="G239" s="44">
        <f t="shared" ca="1" si="109"/>
        <v>0</v>
      </c>
      <c r="H239" s="44">
        <f t="shared" ca="1" si="109"/>
        <v>0</v>
      </c>
      <c r="I239" s="44">
        <f t="shared" ca="1" si="109"/>
        <v>1</v>
      </c>
      <c r="J239" s="44">
        <f t="shared" ca="1" si="109"/>
        <v>0</v>
      </c>
      <c r="K239" s="44">
        <f t="shared" ca="1" si="109"/>
        <v>1</v>
      </c>
      <c r="L239" s="44">
        <f t="shared" ca="1" si="109"/>
        <v>0</v>
      </c>
      <c r="M239" s="44"/>
    </row>
    <row r="240" spans="1:13">
      <c r="A240" s="81" t="str">
        <f t="shared" ca="1" si="103"/>
        <v>1 CONN</v>
      </c>
      <c r="B240" s="36" t="str">
        <f t="shared" ca="1" si="103"/>
        <v>2 STAN</v>
      </c>
      <c r="F240" s="7">
        <f t="shared" ca="1" si="109"/>
        <v>1</v>
      </c>
      <c r="G240" s="7">
        <f t="shared" ca="1" si="109"/>
        <v>1</v>
      </c>
      <c r="H240" s="7">
        <f t="shared" ca="1" si="109"/>
        <v>1</v>
      </c>
      <c r="I240" s="7">
        <f t="shared" ca="1" si="109"/>
        <v>1</v>
      </c>
      <c r="J240" s="7">
        <f t="shared" ca="1" si="109"/>
        <v>1</v>
      </c>
      <c r="K240" s="7">
        <f t="shared" ca="1" si="109"/>
        <v>1</v>
      </c>
      <c r="L240" s="7">
        <f t="shared" ca="1" si="109"/>
        <v>1</v>
      </c>
      <c r="M240" s="7"/>
    </row>
    <row r="241" spans="1:13">
      <c r="A241" s="81" t="str">
        <f t="shared" ca="1" si="103"/>
        <v>3 UL</v>
      </c>
      <c r="B241" s="36" t="str">
        <f t="shared" ca="1" si="103"/>
        <v>1 OKLA</v>
      </c>
      <c r="F241" s="32">
        <f t="shared" ca="1" si="109"/>
        <v>0</v>
      </c>
      <c r="G241" s="32">
        <f t="shared" ca="1" si="109"/>
        <v>0</v>
      </c>
      <c r="H241" s="32">
        <f t="shared" ca="1" si="109"/>
        <v>0</v>
      </c>
      <c r="I241" s="32">
        <f t="shared" ca="1" si="109"/>
        <v>0</v>
      </c>
      <c r="J241" s="32">
        <f t="shared" ca="1" si="109"/>
        <v>0</v>
      </c>
      <c r="K241" s="32">
        <f t="shared" ca="1" si="109"/>
        <v>0</v>
      </c>
      <c r="L241" s="32">
        <f t="shared" ca="1" si="109"/>
        <v>0</v>
      </c>
      <c r="M241" s="32"/>
    </row>
    <row r="242" spans="1:13" ht="13.8" thickBot="1">
      <c r="A242" s="82" t="str">
        <f t="shared" ca="1" si="103"/>
        <v/>
      </c>
      <c r="B242" s="49" t="str">
        <f t="shared" ca="1" si="103"/>
        <v/>
      </c>
      <c r="F242" s="44">
        <f t="shared" ca="1" si="109"/>
        <v>0</v>
      </c>
      <c r="G242" s="44">
        <f t="shared" ca="1" si="109"/>
        <v>0</v>
      </c>
      <c r="H242" s="44">
        <f t="shared" ca="1" si="109"/>
        <v>0</v>
      </c>
      <c r="I242" s="44">
        <f t="shared" ca="1" si="109"/>
        <v>0</v>
      </c>
      <c r="J242" s="44">
        <f t="shared" ca="1" si="109"/>
        <v>0</v>
      </c>
      <c r="K242" s="44">
        <f t="shared" ca="1" si="109"/>
        <v>0</v>
      </c>
      <c r="L242" s="44">
        <f t="shared" ca="1" si="109"/>
        <v>0</v>
      </c>
      <c r="M242" s="44"/>
    </row>
    <row r="244" spans="1:13">
      <c r="F244" s="83">
        <f t="shared" ref="F244:L244" ca="1" si="110">SUM(F180:F211)</f>
        <v>23</v>
      </c>
      <c r="G244" s="83">
        <f t="shared" ca="1" si="110"/>
        <v>26</v>
      </c>
      <c r="H244" s="83">
        <f t="shared" ca="1" si="110"/>
        <v>27</v>
      </c>
      <c r="I244" s="83">
        <f t="shared" ca="1" si="110"/>
        <v>24</v>
      </c>
      <c r="J244" s="83">
        <f t="shared" ca="1" si="110"/>
        <v>25</v>
      </c>
      <c r="K244" s="83">
        <f t="shared" ca="1" si="110"/>
        <v>27</v>
      </c>
      <c r="L244" s="83">
        <f t="shared" ca="1" si="110"/>
        <v>27</v>
      </c>
      <c r="M244" s="83"/>
    </row>
    <row r="245" spans="1:13">
      <c r="F245" s="6">
        <f t="shared" ref="F245:L245" ca="1" si="111">SUM(F212:F227)</f>
        <v>11</v>
      </c>
      <c r="G245" s="6">
        <f t="shared" ca="1" si="111"/>
        <v>9</v>
      </c>
      <c r="H245" s="6">
        <f t="shared" ca="1" si="111"/>
        <v>10</v>
      </c>
      <c r="I245" s="6">
        <f t="shared" ca="1" si="111"/>
        <v>12</v>
      </c>
      <c r="J245" s="6">
        <f t="shared" ca="1" si="111"/>
        <v>9</v>
      </c>
      <c r="K245" s="6">
        <f t="shared" ca="1" si="111"/>
        <v>7</v>
      </c>
      <c r="L245" s="6">
        <f t="shared" ca="1" si="111"/>
        <v>11</v>
      </c>
    </row>
    <row r="246" spans="1:13">
      <c r="F246" s="6">
        <f t="shared" ref="F246:L246" ca="1" si="112">SUM(F228:F235)</f>
        <v>5</v>
      </c>
      <c r="G246" s="6">
        <f t="shared" ca="1" si="112"/>
        <v>5</v>
      </c>
      <c r="H246" s="6">
        <f t="shared" ca="1" si="112"/>
        <v>4</v>
      </c>
      <c r="I246" s="6">
        <f t="shared" ca="1" si="112"/>
        <v>5</v>
      </c>
      <c r="J246" s="6">
        <f t="shared" ca="1" si="112"/>
        <v>4</v>
      </c>
      <c r="K246" s="6">
        <f t="shared" ca="1" si="112"/>
        <v>5</v>
      </c>
      <c r="L246" s="6">
        <f t="shared" ca="1" si="112"/>
        <v>5</v>
      </c>
    </row>
    <row r="247" spans="1:13">
      <c r="F247" s="6">
        <f t="shared" ref="F247:L247" ca="1" si="113">SUM(F236:F239)</f>
        <v>2</v>
      </c>
      <c r="G247" s="6">
        <f t="shared" ca="1" si="113"/>
        <v>1</v>
      </c>
      <c r="H247" s="6">
        <f t="shared" ca="1" si="113"/>
        <v>2</v>
      </c>
      <c r="I247" s="6">
        <f t="shared" ca="1" si="113"/>
        <v>2</v>
      </c>
      <c r="J247" s="6">
        <f t="shared" ca="1" si="113"/>
        <v>1</v>
      </c>
      <c r="K247" s="6">
        <f t="shared" ca="1" si="113"/>
        <v>2</v>
      </c>
      <c r="L247" s="6">
        <f t="shared" ca="1" si="113"/>
        <v>1</v>
      </c>
    </row>
    <row r="248" spans="1:13">
      <c r="F248" s="6">
        <f t="shared" ref="F248:L248" ca="1" si="114">SUM(F240:F241)</f>
        <v>1</v>
      </c>
      <c r="G248" s="6">
        <f t="shared" ca="1" si="114"/>
        <v>1</v>
      </c>
      <c r="H248" s="6">
        <f t="shared" ca="1" si="114"/>
        <v>1</v>
      </c>
      <c r="I248" s="6">
        <f t="shared" ca="1" si="114"/>
        <v>1</v>
      </c>
      <c r="J248" s="6">
        <f t="shared" ca="1" si="114"/>
        <v>1</v>
      </c>
      <c r="K248" s="6">
        <f t="shared" ca="1" si="114"/>
        <v>1</v>
      </c>
      <c r="L248" s="6">
        <f t="shared" ca="1" si="114"/>
        <v>1</v>
      </c>
    </row>
    <row r="249" spans="1:13">
      <c r="F249" s="6">
        <f t="shared" ref="F249:L249" ca="1" si="115">F242</f>
        <v>0</v>
      </c>
      <c r="G249" s="6">
        <f t="shared" ca="1" si="115"/>
        <v>0</v>
      </c>
      <c r="H249" s="6">
        <f t="shared" ca="1" si="115"/>
        <v>0</v>
      </c>
      <c r="I249" s="6">
        <f t="shared" ca="1" si="115"/>
        <v>0</v>
      </c>
      <c r="J249" s="6">
        <f t="shared" ca="1" si="115"/>
        <v>0</v>
      </c>
      <c r="K249" s="6">
        <f t="shared" ca="1" si="115"/>
        <v>0</v>
      </c>
      <c r="L249" s="6">
        <f t="shared" ca="1" si="115"/>
        <v>0</v>
      </c>
    </row>
  </sheetData>
  <conditionalFormatting sqref="E4:AL35 AV4:HQ35">
    <cfRule type="expression" dxfId="461" priority="161" stopIfTrue="1">
      <formula>COUNTIF($IJ$4:$IJ$35,E4)</formula>
    </cfRule>
    <cfRule type="expression" dxfId="460" priority="162" stopIfTrue="1">
      <formula>COUNTIF($IK$4:$IK$35,E4)</formula>
    </cfRule>
  </conditionalFormatting>
  <conditionalFormatting sqref="E36:AL51 AV36:HQ51">
    <cfRule type="expression" dxfId="459" priority="159" stopIfTrue="1">
      <formula>COUNTIF($IJ$36:$IJ$51,E36)</formula>
    </cfRule>
    <cfRule type="expression" dxfId="458" priority="160" stopIfTrue="1">
      <formula>COUNTIF($IK$36:$IK$51,E36)</formula>
    </cfRule>
  </conditionalFormatting>
  <conditionalFormatting sqref="E52:AL59 AV52:HQ59">
    <cfRule type="expression" dxfId="457" priority="157" stopIfTrue="1">
      <formula>COUNTIF($IJ$52:$IJ$59,E52)</formula>
    </cfRule>
    <cfRule type="expression" dxfId="456" priority="158" stopIfTrue="1">
      <formula>COUNTIF($IK$52:$IK$59,E52)</formula>
    </cfRule>
  </conditionalFormatting>
  <conditionalFormatting sqref="E60:AL63 AV60:HQ63">
    <cfRule type="expression" dxfId="455" priority="155" stopIfTrue="1">
      <formula>COUNTIF($IJ$60:$IJ$63,E60)</formula>
    </cfRule>
    <cfRule type="expression" dxfId="454" priority="156" stopIfTrue="1">
      <formula>COUNTIF($IK$60:$IK$63,E60)</formula>
    </cfRule>
  </conditionalFormatting>
  <conditionalFormatting sqref="E64:AL65 AV64:HQ65">
    <cfRule type="expression" dxfId="453" priority="153" stopIfTrue="1">
      <formula>COUNTIF($IJ$64:$IJ$65,E64)</formula>
    </cfRule>
    <cfRule type="expression" dxfId="452" priority="154" stopIfTrue="1">
      <formula>COUNTIF($IK$64:$IK$65,E64)</formula>
    </cfRule>
  </conditionalFormatting>
  <conditionalFormatting sqref="E66:AL66 AV66:HQ66">
    <cfRule type="expression" dxfId="451" priority="151" stopIfTrue="1">
      <formula>COUNTIF($IJ$66:$IJ$66,E66)</formula>
    </cfRule>
    <cfRule type="expression" dxfId="450" priority="152" stopIfTrue="1">
      <formula>COUNTIF($IK$66:$IK$66,E66)</formula>
    </cfRule>
  </conditionalFormatting>
  <conditionalFormatting sqref="E4:AL35 AV4:HM35">
    <cfRule type="expression" dxfId="449" priority="149" stopIfTrue="1">
      <formula>COUNTIF($HS$4:$HS$35,E4)</formula>
    </cfRule>
    <cfRule type="expression" dxfId="448" priority="150" stopIfTrue="1">
      <formula>COUNTIF($IG$4:$IG$35,E4)</formula>
    </cfRule>
  </conditionalFormatting>
  <conditionalFormatting sqref="E36:AL51 AV36:HM51">
    <cfRule type="expression" dxfId="447" priority="147" stopIfTrue="1">
      <formula>COUNTIF($HS$36:$HS$51,E36)</formula>
    </cfRule>
    <cfRule type="expression" dxfId="446" priority="148" stopIfTrue="1">
      <formula>COUNTIF($IG$36:$IG$51,E36)</formula>
    </cfRule>
  </conditionalFormatting>
  <conditionalFormatting sqref="E52:AL59 AV52:HM59">
    <cfRule type="expression" dxfId="445" priority="145" stopIfTrue="1">
      <formula>COUNTIF($HS$52:$HS$59,E52)</formula>
    </cfRule>
    <cfRule type="expression" dxfId="444" priority="146" stopIfTrue="1">
      <formula>COUNTIF($IG$52:$IG$59,E52)</formula>
    </cfRule>
  </conditionalFormatting>
  <conditionalFormatting sqref="E60:AL63 AV60:HM63">
    <cfRule type="expression" dxfId="443" priority="143" stopIfTrue="1">
      <formula>COUNTIF($HS$60:$HS$63,E60)</formula>
    </cfRule>
    <cfRule type="expression" dxfId="442" priority="144" stopIfTrue="1">
      <formula>COUNTIF($IG$60:$IG$63,E60)</formula>
    </cfRule>
  </conditionalFormatting>
  <conditionalFormatting sqref="E64:AL65 AV64:HM65">
    <cfRule type="expression" dxfId="441" priority="141" stopIfTrue="1">
      <formula>COUNTIF($HS$64:$HS$65,E64)</formula>
    </cfRule>
    <cfRule type="expression" dxfId="440" priority="142" stopIfTrue="1">
      <formula>COUNTIF($IG$64:$IG$65,E64)</formula>
    </cfRule>
  </conditionalFormatting>
  <conditionalFormatting sqref="E66:AL66 AV66:HM66">
    <cfRule type="expression" dxfId="439" priority="139" stopIfTrue="1">
      <formula>COUNTIF($HS$66:$HS$66,E66)</formula>
    </cfRule>
    <cfRule type="expression" dxfId="438" priority="140" stopIfTrue="1">
      <formula>COUNTIF($IG$66:$IG$66,E66)</formula>
    </cfRule>
  </conditionalFormatting>
  <conditionalFormatting sqref="IK180:IV180 IK171:IV172 IK159:IV161 IK142:IV145 IK116:IV120 IK69:IV73">
    <cfRule type="cellIs" priority="138" stopIfTrue="1" operator="equal">
      <formula>0</formula>
    </cfRule>
  </conditionalFormatting>
  <conditionalFormatting sqref="IK68:IV68">
    <cfRule type="cellIs" dxfId="437" priority="137" stopIfTrue="1" operator="equal">
      <formula>MAX($IK$68:$IL$68)</formula>
    </cfRule>
  </conditionalFormatting>
  <conditionalFormatting sqref="E4:AL35 AV4:GV35">
    <cfRule type="expression" dxfId="436" priority="135" stopIfTrue="1">
      <formula>COUNTIF($HO$4:$HO$35,E4)</formula>
    </cfRule>
    <cfRule type="expression" dxfId="435" priority="136" stopIfTrue="1">
      <formula>COUNTIF($HP$4:$HP$35,E4)</formula>
    </cfRule>
  </conditionalFormatting>
  <conditionalFormatting sqref="E36:AL51 AV36:GV51">
    <cfRule type="expression" dxfId="434" priority="133" stopIfTrue="1">
      <formula>COUNTIF($HO$36:$HO$51,E36)</formula>
    </cfRule>
    <cfRule type="expression" dxfId="433" priority="134" stopIfTrue="1">
      <formula>COUNTIF($HP$36:$HP$51,E36)</formula>
    </cfRule>
  </conditionalFormatting>
  <conditionalFormatting sqref="E52:AL59 AV52:GV59">
    <cfRule type="expression" dxfId="432" priority="131" stopIfTrue="1">
      <formula>COUNTIF($HO$52:$HO$59,E52)</formula>
    </cfRule>
    <cfRule type="expression" dxfId="431" priority="132" stopIfTrue="1">
      <formula>COUNTIF($HP$52:$HP$59,E52)</formula>
    </cfRule>
  </conditionalFormatting>
  <conditionalFormatting sqref="E60:AL63 AV60:GV63">
    <cfRule type="expression" dxfId="430" priority="129" stopIfTrue="1">
      <formula>COUNTIF($HO$60:$HO$63,E60)</formula>
    </cfRule>
    <cfRule type="expression" dxfId="429" priority="130" stopIfTrue="1">
      <formula>COUNTIF($HP$60:$HP$63,E60)</formula>
    </cfRule>
  </conditionalFormatting>
  <conditionalFormatting sqref="E64:AL65 AV64:GV65">
    <cfRule type="expression" dxfId="428" priority="127" stopIfTrue="1">
      <formula>COUNTIF($HO$64:$HO$65,E64)</formula>
    </cfRule>
    <cfRule type="expression" dxfId="427" priority="128" stopIfTrue="1">
      <formula>COUNTIF($HP$64:$HP$65,E64)</formula>
    </cfRule>
  </conditionalFormatting>
  <conditionalFormatting sqref="E66:AL66 AV66:GV66">
    <cfRule type="expression" dxfId="426" priority="125" stopIfTrue="1">
      <formula>COUNTIF($HO$66:$HO$66,E66)</formula>
    </cfRule>
    <cfRule type="expression" dxfId="425" priority="126" stopIfTrue="1">
      <formula>COUNTIF($HP$66:$HP$66,E66)</formula>
    </cfRule>
  </conditionalFormatting>
  <conditionalFormatting sqref="GX180:HM180 GX171:HM172 GX159:HM161 GX142:HM145 GX116:HM120 GX69:HM73">
    <cfRule type="cellIs" priority="124" stopIfTrue="1" operator="equal">
      <formula>0</formula>
    </cfRule>
  </conditionalFormatting>
  <conditionalFormatting sqref="GX68:HM68">
    <cfRule type="cellIs" dxfId="424" priority="123" stopIfTrue="1" operator="equal">
      <formula>MAX($GX$68:$GY$68)</formula>
    </cfRule>
  </conditionalFormatting>
  <conditionalFormatting sqref="E4:AL35 AV4:FG35">
    <cfRule type="expression" dxfId="423" priority="121" stopIfTrue="1">
      <formula>COUNTIF($GA$4:$GA$35,E4)</formula>
    </cfRule>
    <cfRule type="expression" dxfId="422" priority="122" stopIfTrue="1">
      <formula>COUNTIF($GB$4:$GB$35,E4)</formula>
    </cfRule>
  </conditionalFormatting>
  <conditionalFormatting sqref="E36:AL51 AV36:FG51">
    <cfRule type="expression" dxfId="421" priority="119" stopIfTrue="1">
      <formula>COUNTIF($GA$36:$GA$51,E36)</formula>
    </cfRule>
    <cfRule type="expression" dxfId="420" priority="120" stopIfTrue="1">
      <formula>COUNTIF($GB$36:$GB$51,E36)</formula>
    </cfRule>
  </conditionalFormatting>
  <conditionalFormatting sqref="E52:AL59 AV52:FG59">
    <cfRule type="expression" dxfId="419" priority="117" stopIfTrue="1">
      <formula>COUNTIF($GA$52:$GA$59,E52)</formula>
    </cfRule>
    <cfRule type="expression" dxfId="418" priority="118" stopIfTrue="1">
      <formula>COUNTIF($GB$52:$GB$59,E52)</formula>
    </cfRule>
  </conditionalFormatting>
  <conditionalFormatting sqref="E60:AL63 AV60:FG63">
    <cfRule type="expression" dxfId="417" priority="115" stopIfTrue="1">
      <formula>COUNTIF($GA$60:$GA$63,E60)</formula>
    </cfRule>
    <cfRule type="expression" dxfId="416" priority="116" stopIfTrue="1">
      <formula>COUNTIF($GB$60:$GB$63,E60)</formula>
    </cfRule>
  </conditionalFormatting>
  <conditionalFormatting sqref="E64:AL65 AV64:FG65">
    <cfRule type="expression" dxfId="415" priority="113" stopIfTrue="1">
      <formula>COUNTIF($GA$64:$GA$65,E64)</formula>
    </cfRule>
    <cfRule type="expression" dxfId="414" priority="114" stopIfTrue="1">
      <formula>COUNTIF($GB$64:$GB$65,E64)</formula>
    </cfRule>
  </conditionalFormatting>
  <conditionalFormatting sqref="E66:AL66 AV66:FG66">
    <cfRule type="expression" dxfId="413" priority="111" stopIfTrue="1">
      <formula>COUNTIF($GA$66:$GA$66,E66)</formula>
    </cfRule>
    <cfRule type="expression" dxfId="412" priority="112" stopIfTrue="1">
      <formula>COUNTIF($GB$66:$GB$66,E66)</formula>
    </cfRule>
  </conditionalFormatting>
  <conditionalFormatting sqref="FI180:FY180 FI171:FY172 FI159:FY161 FI142:FY145 FI116:FY120 FI69:FY73">
    <cfRule type="cellIs" priority="110" stopIfTrue="1" operator="equal">
      <formula>0</formula>
    </cfRule>
  </conditionalFormatting>
  <conditionalFormatting sqref="FI68:FY68">
    <cfRule type="cellIs" dxfId="411" priority="109" stopIfTrue="1" operator="equal">
      <formula>MAX($FI$68:$FJ$68)</formula>
    </cfRule>
  </conditionalFormatting>
  <conditionalFormatting sqref="E4:AL35 AV4:CS35">
    <cfRule type="expression" dxfId="410" priority="107" stopIfTrue="1">
      <formula>COUNTIF($EO$4:$EO$35,E4)</formula>
    </cfRule>
    <cfRule type="expression" dxfId="409" priority="108" stopIfTrue="1">
      <formula>COUNTIF($EP$4:$EP$35,E4)</formula>
    </cfRule>
  </conditionalFormatting>
  <conditionalFormatting sqref="E36:AL51 AV36:CS51">
    <cfRule type="expression" dxfId="408" priority="105" stopIfTrue="1">
      <formula>COUNTIF($EO$36:$EO$51,E36)</formula>
    </cfRule>
    <cfRule type="expression" dxfId="407" priority="106" stopIfTrue="1">
      <formula>COUNTIF($EP$36:$EP$51,E36)</formula>
    </cfRule>
  </conditionalFormatting>
  <conditionalFormatting sqref="E52:AL59 AV52:CS59">
    <cfRule type="expression" dxfId="406" priority="103" stopIfTrue="1">
      <formula>COUNTIF($EO$52:$EO$59,E52)</formula>
    </cfRule>
    <cfRule type="expression" dxfId="405" priority="104" stopIfTrue="1">
      <formula>COUNTIF($EP$52:$EP$59,E52)</formula>
    </cfRule>
  </conditionalFormatting>
  <conditionalFormatting sqref="E60:AL63 AV60:CS63">
    <cfRule type="expression" dxfId="404" priority="101" stopIfTrue="1">
      <formula>COUNTIF($EO$60:$EO$63,E60)</formula>
    </cfRule>
    <cfRule type="expression" dxfId="403" priority="102" stopIfTrue="1">
      <formula>COUNTIF($EP$60:$EP$63,E60)</formula>
    </cfRule>
  </conditionalFormatting>
  <conditionalFormatting sqref="E64:AL65 AV64:CS65">
    <cfRule type="expression" dxfId="402" priority="99" stopIfTrue="1">
      <formula>COUNTIF($EO$64:$EO$65,E64)</formula>
    </cfRule>
    <cfRule type="expression" dxfId="401" priority="100" stopIfTrue="1">
      <formula>COUNTIF($EP$64:$EP$65,E64)</formula>
    </cfRule>
  </conditionalFormatting>
  <conditionalFormatting sqref="E66:AL66 AV66:CS66">
    <cfRule type="expression" dxfId="400" priority="97" stopIfTrue="1">
      <formula>COUNTIF($EO$66:$EO$66,E66)</formula>
    </cfRule>
    <cfRule type="expression" dxfId="399" priority="98" stopIfTrue="1">
      <formula>COUNTIF($EP$66:$EP$66,E66)</formula>
    </cfRule>
  </conditionalFormatting>
  <conditionalFormatting sqref="CT180:EL180 CT171:EL172 CT159:EL161 CT142:EL145 CT116:EL120 CT69:EL73">
    <cfRule type="cellIs" priority="96" stopIfTrue="1" operator="equal">
      <formula>0</formula>
    </cfRule>
  </conditionalFormatting>
  <conditionalFormatting sqref="CT68:EL68">
    <cfRule type="cellIs" dxfId="398" priority="95" stopIfTrue="1" operator="equal">
      <formula>MAX($CT$68:$CU$68)</formula>
    </cfRule>
  </conditionalFormatting>
  <conditionalFormatting sqref="E4:AL35 AV4:BP35">
    <cfRule type="expression" dxfId="397" priority="93" stopIfTrue="1">
      <formula>COUNTIF($CF$4:$CF$35,E4)</formula>
    </cfRule>
    <cfRule type="expression" dxfId="396" priority="94" stopIfTrue="1">
      <formula>COUNTIF($CG$4:$CG$35,E4)</formula>
    </cfRule>
  </conditionalFormatting>
  <conditionalFormatting sqref="E36:AL51 AV36:BP51">
    <cfRule type="expression" dxfId="395" priority="91" stopIfTrue="1">
      <formula>COUNTIF($CF$36:$CF$51,E36)</formula>
    </cfRule>
    <cfRule type="expression" dxfId="394" priority="92" stopIfTrue="1">
      <formula>COUNTIF($CG$36:$CG$51,E36)</formula>
    </cfRule>
  </conditionalFormatting>
  <conditionalFormatting sqref="E52:AL59 AV52:BP59">
    <cfRule type="expression" dxfId="393" priority="89" stopIfTrue="1">
      <formula>COUNTIF($CF$52:$CF$59,E52)</formula>
    </cfRule>
    <cfRule type="expression" dxfId="392" priority="90" stopIfTrue="1">
      <formula>COUNTIF($CG$52:$CG$59,E52)</formula>
    </cfRule>
  </conditionalFormatting>
  <conditionalFormatting sqref="E60:AL63 AV60:BP63">
    <cfRule type="expression" dxfId="391" priority="87" stopIfTrue="1">
      <formula>COUNTIF($CF$60:$CF$63,E60)</formula>
    </cfRule>
    <cfRule type="expression" dxfId="390" priority="88" stopIfTrue="1">
      <formula>COUNTIF($CG$60:$CG$63,E60)</formula>
    </cfRule>
  </conditionalFormatting>
  <conditionalFormatting sqref="E64:AL65 AV64:BP65">
    <cfRule type="expression" dxfId="389" priority="85" stopIfTrue="1">
      <formula>COUNTIF($CF$64:$CF$65,E64)</formula>
    </cfRule>
    <cfRule type="expression" dxfId="388" priority="86" stopIfTrue="1">
      <formula>COUNTIF($CG$64:$CG$65,E64)</formula>
    </cfRule>
  </conditionalFormatting>
  <conditionalFormatting sqref="E66:AL66 AV66:BP66">
    <cfRule type="expression" dxfId="387" priority="83" stopIfTrue="1">
      <formula>COUNTIF($CF$66:$CF$66,E66)</formula>
    </cfRule>
    <cfRule type="expression" dxfId="386" priority="84" stopIfTrue="1">
      <formula>COUNTIF($CG$66:$CG$66,E66)</formula>
    </cfRule>
  </conditionalFormatting>
  <conditionalFormatting sqref="CT180:DJ180 CT171:DJ172 CT159:DJ161 CT142:DJ145 CT116:DJ120 CT69:DJ73">
    <cfRule type="cellIs" priority="82" stopIfTrue="1" operator="equal">
      <formula>0</formula>
    </cfRule>
  </conditionalFormatting>
  <conditionalFormatting sqref="CT68:DJ68">
    <cfRule type="cellIs" dxfId="385" priority="81" stopIfTrue="1" operator="equal">
      <formula>MAX($CT$68:$CU$68)</formula>
    </cfRule>
  </conditionalFormatting>
  <conditionalFormatting sqref="E4:AL35 AV4:BP35">
    <cfRule type="expression" dxfId="384" priority="79" stopIfTrue="1">
      <formula>COUNTIF($CF$4:$CF$35,E4)</formula>
    </cfRule>
    <cfRule type="expression" dxfId="383" priority="80" stopIfTrue="1">
      <formula>COUNTIF($CG$4:$CG$35,E4)</formula>
    </cfRule>
  </conditionalFormatting>
  <conditionalFormatting sqref="E36:AL51 AV36:BP51">
    <cfRule type="expression" dxfId="382" priority="77" stopIfTrue="1">
      <formula>COUNTIF($CF$36:$CF$51,E36)</formula>
    </cfRule>
    <cfRule type="expression" dxfId="381" priority="78" stopIfTrue="1">
      <formula>COUNTIF($CG$36:$CG$51,E36)</formula>
    </cfRule>
  </conditionalFormatting>
  <conditionalFormatting sqref="E52:AL59 AV52:BP59">
    <cfRule type="expression" dxfId="380" priority="75" stopIfTrue="1">
      <formula>COUNTIF($CF$52:$CF$59,E52)</formula>
    </cfRule>
    <cfRule type="expression" dxfId="379" priority="76" stopIfTrue="1">
      <formula>COUNTIF($CG$52:$CG$59,E52)</formula>
    </cfRule>
  </conditionalFormatting>
  <conditionalFormatting sqref="E60:AL63 AV60:BP63">
    <cfRule type="expression" dxfId="378" priority="73" stopIfTrue="1">
      <formula>COUNTIF($CF$60:$CF$63,E60)</formula>
    </cfRule>
    <cfRule type="expression" dxfId="377" priority="74" stopIfTrue="1">
      <formula>COUNTIF($CG$60:$CG$63,E60)</formula>
    </cfRule>
  </conditionalFormatting>
  <conditionalFormatting sqref="E64:AL65 AV64:BP65">
    <cfRule type="expression" dxfId="376" priority="71" stopIfTrue="1">
      <formula>COUNTIF($CF$64:$CF$65,E64)</formula>
    </cfRule>
    <cfRule type="expression" dxfId="375" priority="72" stopIfTrue="1">
      <formula>COUNTIF($CG$64:$CG$65,E64)</formula>
    </cfRule>
  </conditionalFormatting>
  <conditionalFormatting sqref="E66:AL66 AV66:BP66">
    <cfRule type="expression" dxfId="374" priority="69" stopIfTrue="1">
      <formula>COUNTIF($CF$66:$CF$66,E66)</formula>
    </cfRule>
    <cfRule type="expression" dxfId="373" priority="70" stopIfTrue="1">
      <formula>COUNTIF($CG$66:$CG$66,E66)</formula>
    </cfRule>
  </conditionalFormatting>
  <conditionalFormatting sqref="BQ180:CC180 BQ171:CC172 BQ159:CC161 BQ142:CC145 BQ116:CC120 BQ69:CC73">
    <cfRule type="cellIs" priority="68" stopIfTrue="1" operator="equal">
      <formula>0</formula>
    </cfRule>
  </conditionalFormatting>
  <conditionalFormatting sqref="BQ68:CC68">
    <cfRule type="cellIs" dxfId="372" priority="67" stopIfTrue="1" operator="equal">
      <formula>MAX($BQ$68:$BR$68)</formula>
    </cfRule>
  </conditionalFormatting>
  <conditionalFormatting sqref="E4:AA35">
    <cfRule type="expression" dxfId="371" priority="65" stopIfTrue="1">
      <formula>COUNTIF($AM$4:$AM$35,E4)</formula>
    </cfRule>
    <cfRule type="expression" dxfId="370" priority="66" stopIfTrue="1">
      <formula>COUNTIF($AY$4:$AY$35,E4)</formula>
    </cfRule>
  </conditionalFormatting>
  <conditionalFormatting sqref="E36:AA51">
    <cfRule type="expression" dxfId="369" priority="63" stopIfTrue="1">
      <formula>COUNTIF($AM$36:$AM$51,E36)</formula>
    </cfRule>
    <cfRule type="expression" dxfId="368" priority="64" stopIfTrue="1">
      <formula>COUNTIF($AY$36:$AY$51,E36)</formula>
    </cfRule>
  </conditionalFormatting>
  <conditionalFormatting sqref="E52:AA59">
    <cfRule type="expression" dxfId="367" priority="61" stopIfTrue="1">
      <formula>COUNTIF($AM$52:$AM$59,E52)</formula>
    </cfRule>
    <cfRule type="expression" dxfId="366" priority="62" stopIfTrue="1">
      <formula>COUNTIF($AY$52:$AY$59,E52)</formula>
    </cfRule>
  </conditionalFormatting>
  <conditionalFormatting sqref="E60:AA63">
    <cfRule type="expression" dxfId="365" priority="59" stopIfTrue="1">
      <formula>COUNTIF($AM$60:$AM$63,E60)</formula>
    </cfRule>
    <cfRule type="expression" dxfId="364" priority="60" stopIfTrue="1">
      <formula>COUNTIF($AY$60:$AY$63,E60)</formula>
    </cfRule>
  </conditionalFormatting>
  <conditionalFormatting sqref="E64:AA65">
    <cfRule type="expression" dxfId="363" priority="57" stopIfTrue="1">
      <formula>COUNTIF($AM$64:$AM$65,E64)</formula>
    </cfRule>
    <cfRule type="expression" dxfId="362" priority="58" stopIfTrue="1">
      <formula>COUNTIF($AY$64:$AY$65,E64)</formula>
    </cfRule>
  </conditionalFormatting>
  <conditionalFormatting sqref="E66:AA66">
    <cfRule type="expression" dxfId="361" priority="55" stopIfTrue="1">
      <formula>COUNTIF($AM$66:$AM$66,E66)</formula>
    </cfRule>
    <cfRule type="expression" dxfId="360" priority="56" stopIfTrue="1">
      <formula>COUNTIF($AY$66:$AY$66,E66)</formula>
    </cfRule>
  </conditionalFormatting>
  <conditionalFormatting sqref="E4:AL35 AV4:IV35">
    <cfRule type="expression" dxfId="359" priority="53" stopIfTrue="1">
      <formula>COUNTIF(#REF!,E4)</formula>
    </cfRule>
    <cfRule type="expression" dxfId="358" priority="54" stopIfTrue="1">
      <formula>COUNTIF(#REF!,E4)</formula>
    </cfRule>
  </conditionalFormatting>
  <conditionalFormatting sqref="E36:AL51 AV36:IV51">
    <cfRule type="expression" dxfId="357" priority="51" stopIfTrue="1">
      <formula>COUNTIF(#REF!,E36)</formula>
    </cfRule>
    <cfRule type="expression" dxfId="356" priority="52" stopIfTrue="1">
      <formula>COUNTIF(#REF!,E36)</formula>
    </cfRule>
  </conditionalFormatting>
  <conditionalFormatting sqref="E52:AL59 AV52:IV59">
    <cfRule type="expression" dxfId="355" priority="49" stopIfTrue="1">
      <formula>COUNTIF(#REF!,E52)</formula>
    </cfRule>
    <cfRule type="expression" dxfId="354" priority="50" stopIfTrue="1">
      <formula>COUNTIF(#REF!,E52)</formula>
    </cfRule>
  </conditionalFormatting>
  <conditionalFormatting sqref="E60:AL63 AV60:IV63">
    <cfRule type="expression" dxfId="353" priority="47" stopIfTrue="1">
      <formula>COUNTIF(#REF!,E60)</formula>
    </cfRule>
    <cfRule type="expression" dxfId="352" priority="48" stopIfTrue="1">
      <formula>COUNTIF(#REF!,E60)</formula>
    </cfRule>
  </conditionalFormatting>
  <conditionalFormatting sqref="E64:AL65 AV64:IV65">
    <cfRule type="expression" dxfId="351" priority="45" stopIfTrue="1">
      <formula>COUNTIF(#REF!,E64)</formula>
    </cfRule>
    <cfRule type="expression" dxfId="350" priority="46" stopIfTrue="1">
      <formula>COUNTIF(#REF!,E64)</formula>
    </cfRule>
  </conditionalFormatting>
  <conditionalFormatting sqref="E66:AL66 AV66:IV66">
    <cfRule type="expression" dxfId="349" priority="43" stopIfTrue="1">
      <formula>COUNTIF(#REF!,E66)</formula>
    </cfRule>
    <cfRule type="expression" dxfId="348" priority="44" stopIfTrue="1">
      <formula>COUNTIF(#REF!,E66)</formula>
    </cfRule>
  </conditionalFormatting>
  <conditionalFormatting sqref="BB180:BN180 BB171:BN172 BB159:BN161 BB142:BN145 BB116:BN120 BB69:BN73">
    <cfRule type="cellIs" priority="42" stopIfTrue="1" operator="equal">
      <formula>0</formula>
    </cfRule>
  </conditionalFormatting>
  <conditionalFormatting sqref="BB68:BN68">
    <cfRule type="cellIs" dxfId="347" priority="41" stopIfTrue="1" operator="equal">
      <formula>MAX($BB$68:$BC$68)</formula>
    </cfRule>
  </conditionalFormatting>
  <conditionalFormatting sqref="E4:V35">
    <cfRule type="expression" dxfId="346" priority="39" stopIfTrue="1">
      <formula>COUNTIF($AB$4:$AB$35,E4)</formula>
    </cfRule>
    <cfRule type="expression" dxfId="345" priority="40" stopIfTrue="1">
      <formula>COUNTIF($AI$4:$AI$35,E4)</formula>
    </cfRule>
  </conditionalFormatting>
  <conditionalFormatting sqref="E36:V51">
    <cfRule type="expression" dxfId="344" priority="37" stopIfTrue="1">
      <formula>COUNTIF($AB$36:$AB$51,E36)</formula>
    </cfRule>
    <cfRule type="expression" dxfId="343" priority="38" stopIfTrue="1">
      <formula>COUNTIF($AI$36:$AI$51,E36)</formula>
    </cfRule>
  </conditionalFormatting>
  <conditionalFormatting sqref="E52:V59">
    <cfRule type="expression" dxfId="342" priority="35" stopIfTrue="1">
      <formula>COUNTIF($AB$52:$AB$59,E52)</formula>
    </cfRule>
    <cfRule type="expression" dxfId="341" priority="36" stopIfTrue="1">
      <formula>COUNTIF($AI$52:$AI$59,E52)</formula>
    </cfRule>
  </conditionalFormatting>
  <conditionalFormatting sqref="E60:V63">
    <cfRule type="expression" dxfId="340" priority="33" stopIfTrue="1">
      <formula>COUNTIF($AB$60:$AB$63,E60)</formula>
    </cfRule>
    <cfRule type="expression" dxfId="339" priority="34" stopIfTrue="1">
      <formula>COUNTIF($AI$60:$AI$63,E60)</formula>
    </cfRule>
  </conditionalFormatting>
  <conditionalFormatting sqref="E64:V65">
    <cfRule type="expression" dxfId="338" priority="31" stopIfTrue="1">
      <formula>COUNTIF($AB$64:$AB$65,E64)</formula>
    </cfRule>
    <cfRule type="expression" dxfId="337" priority="32" stopIfTrue="1">
      <formula>COUNTIF($AI$64:$AI$65,E64)</formula>
    </cfRule>
  </conditionalFormatting>
  <conditionalFormatting sqref="E66:V66">
    <cfRule type="expression" dxfId="336" priority="29" stopIfTrue="1">
      <formula>COUNTIF($AB$66:$AB$66,E66)</formula>
    </cfRule>
    <cfRule type="expression" dxfId="335" priority="30" stopIfTrue="1">
      <formula>COUNTIF($AI$66:$AI$66,E66)</formula>
    </cfRule>
  </conditionalFormatting>
  <conditionalFormatting sqref="AL180:AY180 AV159:AY161 AV142:AY145 AV116:AY120 AV69:AY73 AL69:AL73 AL116:AL120 AL142:AL145 AL159:AL161 AL171:AL172 AV171:AY172">
    <cfRule type="cellIs" priority="28" stopIfTrue="1" operator="equal">
      <formula>0</formula>
    </cfRule>
  </conditionalFormatting>
  <conditionalFormatting sqref="AL68 AV68:AY68">
    <cfRule type="cellIs" dxfId="334" priority="27" stopIfTrue="1" operator="equal">
      <formula>MAX($AL$68:$AM$68)</formula>
    </cfRule>
  </conditionalFormatting>
  <conditionalFormatting sqref="E4:Q35">
    <cfRule type="expression" dxfId="333" priority="25" stopIfTrue="1">
      <formula>COUNTIF($W$4:$W$35,E4)</formula>
    </cfRule>
    <cfRule type="expression" dxfId="332" priority="26" stopIfTrue="1">
      <formula>COUNTIF($X$4:$X$35,E4)</formula>
    </cfRule>
  </conditionalFormatting>
  <conditionalFormatting sqref="E36:Q51">
    <cfRule type="expression" dxfId="331" priority="23" stopIfTrue="1">
      <formula>COUNTIF($W$36:$W$51,E36)</formula>
    </cfRule>
    <cfRule type="expression" dxfId="330" priority="24" stopIfTrue="1">
      <formula>COUNTIF($X$36:$X$51,E36)</formula>
    </cfRule>
  </conditionalFormatting>
  <conditionalFormatting sqref="E52:Q59">
    <cfRule type="expression" dxfId="329" priority="21" stopIfTrue="1">
      <formula>COUNTIF($W$52:$W$59,E52)</formula>
    </cfRule>
    <cfRule type="expression" dxfId="328" priority="22" stopIfTrue="1">
      <formula>COUNTIF($X$52:$X$59,E52)</formula>
    </cfRule>
  </conditionalFormatting>
  <conditionalFormatting sqref="E60:Q63">
    <cfRule type="expression" dxfId="327" priority="19" stopIfTrue="1">
      <formula>COUNTIF($W$60:$W$63,E60)</formula>
    </cfRule>
    <cfRule type="expression" dxfId="326" priority="20" stopIfTrue="1">
      <formula>COUNTIF($X$60:$X$63,E60)</formula>
    </cfRule>
  </conditionalFormatting>
  <conditionalFormatting sqref="E64:Q65">
    <cfRule type="expression" dxfId="325" priority="17" stopIfTrue="1">
      <formula>COUNTIF($W$64:$W$65,E64)</formula>
    </cfRule>
    <cfRule type="expression" dxfId="324" priority="18" stopIfTrue="1">
      <formula>COUNTIF($X$64:$X$65,E64)</formula>
    </cfRule>
  </conditionalFormatting>
  <conditionalFormatting sqref="E66:Q66">
    <cfRule type="expression" dxfId="323" priority="15" stopIfTrue="1">
      <formula>COUNTIF($W$66:$W$66,E66)</formula>
    </cfRule>
    <cfRule type="expression" dxfId="322" priority="16" stopIfTrue="1">
      <formula>COUNTIF($X$66:$X$66,E66)</formula>
    </cfRule>
  </conditionalFormatting>
  <conditionalFormatting sqref="AA180:AI180 AA171:AI172 AA159:AI161 AA142:AI145 AA116:AI120 AA69:AI73">
    <cfRule type="cellIs" priority="14" stopIfTrue="1" operator="equal">
      <formula>0</formula>
    </cfRule>
  </conditionalFormatting>
  <conditionalFormatting sqref="AA68:AI68">
    <cfRule type="cellIs" dxfId="321" priority="13" stopIfTrue="1" operator="equal">
      <formula>MAX($AA$68:$AB$68)</formula>
    </cfRule>
  </conditionalFormatting>
  <conditionalFormatting sqref="E4:L35">
    <cfRule type="expression" dxfId="320" priority="11" stopIfTrue="1">
      <formula>COUNTIF($R$4:$R$35,E4)</formula>
    </cfRule>
    <cfRule type="expression" dxfId="319" priority="12" stopIfTrue="1">
      <formula>COUNTIF($S$4:$S$35,E4)</formula>
    </cfRule>
  </conditionalFormatting>
  <conditionalFormatting sqref="E36:L51">
    <cfRule type="expression" dxfId="318" priority="9" stopIfTrue="1">
      <formula>COUNTIF($R$36:$R$51,E36)</formula>
    </cfRule>
    <cfRule type="expression" dxfId="317" priority="10" stopIfTrue="1">
      <formula>COUNTIF($S$36:$S$51,E36)</formula>
    </cfRule>
  </conditionalFormatting>
  <conditionalFormatting sqref="E52:L59">
    <cfRule type="expression" dxfId="316" priority="7" stopIfTrue="1">
      <formula>COUNTIF($R$52:$R$59,E52)</formula>
    </cfRule>
    <cfRule type="expression" dxfId="315" priority="8" stopIfTrue="1">
      <formula>COUNTIF($S$52:$S$59,E52)</formula>
    </cfRule>
  </conditionalFormatting>
  <conditionalFormatting sqref="E60:L63">
    <cfRule type="expression" dxfId="314" priority="5" stopIfTrue="1">
      <formula>COUNTIF($R$60:$R$63,E60)</formula>
    </cfRule>
    <cfRule type="expression" dxfId="313" priority="6" stopIfTrue="1">
      <formula>COUNTIF($S$60:$S$63,E60)</formula>
    </cfRule>
  </conditionalFormatting>
  <conditionalFormatting sqref="E64:L65">
    <cfRule type="expression" dxfId="312" priority="3" stopIfTrue="1">
      <formula>COUNTIF($R$64:$R$65,E64)</formula>
    </cfRule>
    <cfRule type="expression" dxfId="311" priority="4" stopIfTrue="1">
      <formula>COUNTIF($S$64:$S$65,E64)</formula>
    </cfRule>
  </conditionalFormatting>
  <conditionalFormatting sqref="E66:L66">
    <cfRule type="expression" dxfId="310" priority="1" stopIfTrue="1">
      <formula>COUNTIF($R$66:$R$66,E66)</formula>
    </cfRule>
    <cfRule type="expression" dxfId="309" priority="2" stopIfTrue="1">
      <formula>COUNTIF($S$66:$S$66,E66)</formula>
    </cfRule>
  </conditionalFormatting>
  <pageMargins left="0.75" right="0.75" top="1" bottom="1" header="0.5" footer="0.5"/>
  <pageSetup scale="10" orientation="landscape" r:id="rId1"/>
  <headerFooter alignWithMargins="0"/>
</worksheet>
</file>

<file path=xl/worksheets/sheet2.xml><?xml version="1.0" encoding="utf-8"?>
<worksheet xmlns="http://schemas.openxmlformats.org/spreadsheetml/2006/main" xmlns:r="http://schemas.openxmlformats.org/officeDocument/2006/relationships">
  <sheetPr codeName="Sheet6">
    <pageSetUpPr fitToPage="1"/>
  </sheetPr>
  <dimension ref="B1:AP70"/>
  <sheetViews>
    <sheetView showGridLines="0" topLeftCell="A4" zoomScale="58" zoomScaleNormal="58" workbookViewId="0">
      <selection activeCell="B4" sqref="B4"/>
    </sheetView>
  </sheetViews>
  <sheetFormatPr defaultRowHeight="13.2"/>
  <cols>
    <col min="1" max="1" width="1.88671875" style="1" customWidth="1"/>
    <col min="2" max="2" width="6" style="1" customWidth="1"/>
    <col min="3" max="3" width="4.88671875" style="84" customWidth="1"/>
    <col min="4" max="4" width="19.88671875" style="1" bestFit="1" customWidth="1"/>
    <col min="5" max="16" width="7.88671875" style="6" customWidth="1"/>
    <col min="17" max="42" width="9.109375" style="6" customWidth="1"/>
    <col min="43" max="256" width="8.88671875" style="1"/>
    <col min="257" max="257" width="1.88671875" style="1" customWidth="1"/>
    <col min="258" max="258" width="6" style="1" customWidth="1"/>
    <col min="259" max="259" width="4.88671875" style="1" customWidth="1"/>
    <col min="260" max="260" width="19.88671875" style="1" bestFit="1" customWidth="1"/>
    <col min="261" max="272" width="7.88671875" style="1" customWidth="1"/>
    <col min="273" max="298" width="9.109375" style="1" customWidth="1"/>
    <col min="299" max="512" width="8.88671875" style="1"/>
    <col min="513" max="513" width="1.88671875" style="1" customWidth="1"/>
    <col min="514" max="514" width="6" style="1" customWidth="1"/>
    <col min="515" max="515" width="4.88671875" style="1" customWidth="1"/>
    <col min="516" max="516" width="19.88671875" style="1" bestFit="1" customWidth="1"/>
    <col min="517" max="528" width="7.88671875" style="1" customWidth="1"/>
    <col min="529" max="554" width="9.109375" style="1" customWidth="1"/>
    <col min="555" max="768" width="8.88671875" style="1"/>
    <col min="769" max="769" width="1.88671875" style="1" customWidth="1"/>
    <col min="770" max="770" width="6" style="1" customWidth="1"/>
    <col min="771" max="771" width="4.88671875" style="1" customWidth="1"/>
    <col min="772" max="772" width="19.88671875" style="1" bestFit="1" customWidth="1"/>
    <col min="773" max="784" width="7.88671875" style="1" customWidth="1"/>
    <col min="785" max="810" width="9.109375" style="1" customWidth="1"/>
    <col min="811" max="1024" width="8.88671875" style="1"/>
    <col min="1025" max="1025" width="1.88671875" style="1" customWidth="1"/>
    <col min="1026" max="1026" width="6" style="1" customWidth="1"/>
    <col min="1027" max="1027" width="4.88671875" style="1" customWidth="1"/>
    <col min="1028" max="1028" width="19.88671875" style="1" bestFit="1" customWidth="1"/>
    <col min="1029" max="1040" width="7.88671875" style="1" customWidth="1"/>
    <col min="1041" max="1066" width="9.109375" style="1" customWidth="1"/>
    <col min="1067" max="1280" width="8.88671875" style="1"/>
    <col min="1281" max="1281" width="1.88671875" style="1" customWidth="1"/>
    <col min="1282" max="1282" width="6" style="1" customWidth="1"/>
    <col min="1283" max="1283" width="4.88671875" style="1" customWidth="1"/>
    <col min="1284" max="1284" width="19.88671875" style="1" bestFit="1" customWidth="1"/>
    <col min="1285" max="1296" width="7.88671875" style="1" customWidth="1"/>
    <col min="1297" max="1322" width="9.109375" style="1" customWidth="1"/>
    <col min="1323" max="1536" width="8.88671875" style="1"/>
    <col min="1537" max="1537" width="1.88671875" style="1" customWidth="1"/>
    <col min="1538" max="1538" width="6" style="1" customWidth="1"/>
    <col min="1539" max="1539" width="4.88671875" style="1" customWidth="1"/>
    <col min="1540" max="1540" width="19.88671875" style="1" bestFit="1" customWidth="1"/>
    <col min="1541" max="1552" width="7.88671875" style="1" customWidth="1"/>
    <col min="1553" max="1578" width="9.109375" style="1" customWidth="1"/>
    <col min="1579" max="1792" width="8.88671875" style="1"/>
    <col min="1793" max="1793" width="1.88671875" style="1" customWidth="1"/>
    <col min="1794" max="1794" width="6" style="1" customWidth="1"/>
    <col min="1795" max="1795" width="4.88671875" style="1" customWidth="1"/>
    <col min="1796" max="1796" width="19.88671875" style="1" bestFit="1" customWidth="1"/>
    <col min="1797" max="1808" width="7.88671875" style="1" customWidth="1"/>
    <col min="1809" max="1834" width="9.109375" style="1" customWidth="1"/>
    <col min="1835" max="2048" width="8.88671875" style="1"/>
    <col min="2049" max="2049" width="1.88671875" style="1" customWidth="1"/>
    <col min="2050" max="2050" width="6" style="1" customWidth="1"/>
    <col min="2051" max="2051" width="4.88671875" style="1" customWidth="1"/>
    <col min="2052" max="2052" width="19.88671875" style="1" bestFit="1" customWidth="1"/>
    <col min="2053" max="2064" width="7.88671875" style="1" customWidth="1"/>
    <col min="2065" max="2090" width="9.109375" style="1" customWidth="1"/>
    <col min="2091" max="2304" width="8.88671875" style="1"/>
    <col min="2305" max="2305" width="1.88671875" style="1" customWidth="1"/>
    <col min="2306" max="2306" width="6" style="1" customWidth="1"/>
    <col min="2307" max="2307" width="4.88671875" style="1" customWidth="1"/>
    <col min="2308" max="2308" width="19.88671875" style="1" bestFit="1" customWidth="1"/>
    <col min="2309" max="2320" width="7.88671875" style="1" customWidth="1"/>
    <col min="2321" max="2346" width="9.109375" style="1" customWidth="1"/>
    <col min="2347" max="2560" width="8.88671875" style="1"/>
    <col min="2561" max="2561" width="1.88671875" style="1" customWidth="1"/>
    <col min="2562" max="2562" width="6" style="1" customWidth="1"/>
    <col min="2563" max="2563" width="4.88671875" style="1" customWidth="1"/>
    <col min="2564" max="2564" width="19.88671875" style="1" bestFit="1" customWidth="1"/>
    <col min="2565" max="2576" width="7.88671875" style="1" customWidth="1"/>
    <col min="2577" max="2602" width="9.109375" style="1" customWidth="1"/>
    <col min="2603" max="2816" width="8.88671875" style="1"/>
    <col min="2817" max="2817" width="1.88671875" style="1" customWidth="1"/>
    <col min="2818" max="2818" width="6" style="1" customWidth="1"/>
    <col min="2819" max="2819" width="4.88671875" style="1" customWidth="1"/>
    <col min="2820" max="2820" width="19.88671875" style="1" bestFit="1" customWidth="1"/>
    <col min="2821" max="2832" width="7.88671875" style="1" customWidth="1"/>
    <col min="2833" max="2858" width="9.109375" style="1" customWidth="1"/>
    <col min="2859" max="3072" width="8.88671875" style="1"/>
    <col min="3073" max="3073" width="1.88671875" style="1" customWidth="1"/>
    <col min="3074" max="3074" width="6" style="1" customWidth="1"/>
    <col min="3075" max="3075" width="4.88671875" style="1" customWidth="1"/>
    <col min="3076" max="3076" width="19.88671875" style="1" bestFit="1" customWidth="1"/>
    <col min="3077" max="3088" width="7.88671875" style="1" customWidth="1"/>
    <col min="3089" max="3114" width="9.109375" style="1" customWidth="1"/>
    <col min="3115" max="3328" width="8.88671875" style="1"/>
    <col min="3329" max="3329" width="1.88671875" style="1" customWidth="1"/>
    <col min="3330" max="3330" width="6" style="1" customWidth="1"/>
    <col min="3331" max="3331" width="4.88671875" style="1" customWidth="1"/>
    <col min="3332" max="3332" width="19.88671875" style="1" bestFit="1" customWidth="1"/>
    <col min="3333" max="3344" width="7.88671875" style="1" customWidth="1"/>
    <col min="3345" max="3370" width="9.109375" style="1" customWidth="1"/>
    <col min="3371" max="3584" width="8.88671875" style="1"/>
    <col min="3585" max="3585" width="1.88671875" style="1" customWidth="1"/>
    <col min="3586" max="3586" width="6" style="1" customWidth="1"/>
    <col min="3587" max="3587" width="4.88671875" style="1" customWidth="1"/>
    <col min="3588" max="3588" width="19.88671875" style="1" bestFit="1" customWidth="1"/>
    <col min="3589" max="3600" width="7.88671875" style="1" customWidth="1"/>
    <col min="3601" max="3626" width="9.109375" style="1" customWidth="1"/>
    <col min="3627" max="3840" width="8.88671875" style="1"/>
    <col min="3841" max="3841" width="1.88671875" style="1" customWidth="1"/>
    <col min="3842" max="3842" width="6" style="1" customWidth="1"/>
    <col min="3843" max="3843" width="4.88671875" style="1" customWidth="1"/>
    <col min="3844" max="3844" width="19.88671875" style="1" bestFit="1" customWidth="1"/>
    <col min="3845" max="3856" width="7.88671875" style="1" customWidth="1"/>
    <col min="3857" max="3882" width="9.109375" style="1" customWidth="1"/>
    <col min="3883" max="4096" width="8.88671875" style="1"/>
    <col min="4097" max="4097" width="1.88671875" style="1" customWidth="1"/>
    <col min="4098" max="4098" width="6" style="1" customWidth="1"/>
    <col min="4099" max="4099" width="4.88671875" style="1" customWidth="1"/>
    <col min="4100" max="4100" width="19.88671875" style="1" bestFit="1" customWidth="1"/>
    <col min="4101" max="4112" width="7.88671875" style="1" customWidth="1"/>
    <col min="4113" max="4138" width="9.109375" style="1" customWidth="1"/>
    <col min="4139" max="4352" width="8.88671875" style="1"/>
    <col min="4353" max="4353" width="1.88671875" style="1" customWidth="1"/>
    <col min="4354" max="4354" width="6" style="1" customWidth="1"/>
    <col min="4355" max="4355" width="4.88671875" style="1" customWidth="1"/>
    <col min="4356" max="4356" width="19.88671875" style="1" bestFit="1" customWidth="1"/>
    <col min="4357" max="4368" width="7.88671875" style="1" customWidth="1"/>
    <col min="4369" max="4394" width="9.109375" style="1" customWidth="1"/>
    <col min="4395" max="4608" width="8.88671875" style="1"/>
    <col min="4609" max="4609" width="1.88671875" style="1" customWidth="1"/>
    <col min="4610" max="4610" width="6" style="1" customWidth="1"/>
    <col min="4611" max="4611" width="4.88671875" style="1" customWidth="1"/>
    <col min="4612" max="4612" width="19.88671875" style="1" bestFit="1" customWidth="1"/>
    <col min="4613" max="4624" width="7.88671875" style="1" customWidth="1"/>
    <col min="4625" max="4650" width="9.109375" style="1" customWidth="1"/>
    <col min="4651" max="4864" width="8.88671875" style="1"/>
    <col min="4865" max="4865" width="1.88671875" style="1" customWidth="1"/>
    <col min="4866" max="4866" width="6" style="1" customWidth="1"/>
    <col min="4867" max="4867" width="4.88671875" style="1" customWidth="1"/>
    <col min="4868" max="4868" width="19.88671875" style="1" bestFit="1" customWidth="1"/>
    <col min="4869" max="4880" width="7.88671875" style="1" customWidth="1"/>
    <col min="4881" max="4906" width="9.109375" style="1" customWidth="1"/>
    <col min="4907" max="5120" width="8.88671875" style="1"/>
    <col min="5121" max="5121" width="1.88671875" style="1" customWidth="1"/>
    <col min="5122" max="5122" width="6" style="1" customWidth="1"/>
    <col min="5123" max="5123" width="4.88671875" style="1" customWidth="1"/>
    <col min="5124" max="5124" width="19.88671875" style="1" bestFit="1" customWidth="1"/>
    <col min="5125" max="5136" width="7.88671875" style="1" customWidth="1"/>
    <col min="5137" max="5162" width="9.109375" style="1" customWidth="1"/>
    <col min="5163" max="5376" width="8.88671875" style="1"/>
    <col min="5377" max="5377" width="1.88671875" style="1" customWidth="1"/>
    <col min="5378" max="5378" width="6" style="1" customWidth="1"/>
    <col min="5379" max="5379" width="4.88671875" style="1" customWidth="1"/>
    <col min="5380" max="5380" width="19.88671875" style="1" bestFit="1" customWidth="1"/>
    <col min="5381" max="5392" width="7.88671875" style="1" customWidth="1"/>
    <col min="5393" max="5418" width="9.109375" style="1" customWidth="1"/>
    <col min="5419" max="5632" width="8.88671875" style="1"/>
    <col min="5633" max="5633" width="1.88671875" style="1" customWidth="1"/>
    <col min="5634" max="5634" width="6" style="1" customWidth="1"/>
    <col min="5635" max="5635" width="4.88671875" style="1" customWidth="1"/>
    <col min="5636" max="5636" width="19.88671875" style="1" bestFit="1" customWidth="1"/>
    <col min="5637" max="5648" width="7.88671875" style="1" customWidth="1"/>
    <col min="5649" max="5674" width="9.109375" style="1" customWidth="1"/>
    <col min="5675" max="5888" width="8.88671875" style="1"/>
    <col min="5889" max="5889" width="1.88671875" style="1" customWidth="1"/>
    <col min="5890" max="5890" width="6" style="1" customWidth="1"/>
    <col min="5891" max="5891" width="4.88671875" style="1" customWidth="1"/>
    <col min="5892" max="5892" width="19.88671875" style="1" bestFit="1" customWidth="1"/>
    <col min="5893" max="5904" width="7.88671875" style="1" customWidth="1"/>
    <col min="5905" max="5930" width="9.109375" style="1" customWidth="1"/>
    <col min="5931" max="6144" width="8.88671875" style="1"/>
    <col min="6145" max="6145" width="1.88671875" style="1" customWidth="1"/>
    <col min="6146" max="6146" width="6" style="1" customWidth="1"/>
    <col min="6147" max="6147" width="4.88671875" style="1" customWidth="1"/>
    <col min="6148" max="6148" width="19.88671875" style="1" bestFit="1" customWidth="1"/>
    <col min="6149" max="6160" width="7.88671875" style="1" customWidth="1"/>
    <col min="6161" max="6186" width="9.109375" style="1" customWidth="1"/>
    <col min="6187" max="6400" width="8.88671875" style="1"/>
    <col min="6401" max="6401" width="1.88671875" style="1" customWidth="1"/>
    <col min="6402" max="6402" width="6" style="1" customWidth="1"/>
    <col min="6403" max="6403" width="4.88671875" style="1" customWidth="1"/>
    <col min="6404" max="6404" width="19.88671875" style="1" bestFit="1" customWidth="1"/>
    <col min="6405" max="6416" width="7.88671875" style="1" customWidth="1"/>
    <col min="6417" max="6442" width="9.109375" style="1" customWidth="1"/>
    <col min="6443" max="6656" width="8.88671875" style="1"/>
    <col min="6657" max="6657" width="1.88671875" style="1" customWidth="1"/>
    <col min="6658" max="6658" width="6" style="1" customWidth="1"/>
    <col min="6659" max="6659" width="4.88671875" style="1" customWidth="1"/>
    <col min="6660" max="6660" width="19.88671875" style="1" bestFit="1" customWidth="1"/>
    <col min="6661" max="6672" width="7.88671875" style="1" customWidth="1"/>
    <col min="6673" max="6698" width="9.109375" style="1" customWidth="1"/>
    <col min="6699" max="6912" width="8.88671875" style="1"/>
    <col min="6913" max="6913" width="1.88671875" style="1" customWidth="1"/>
    <col min="6914" max="6914" width="6" style="1" customWidth="1"/>
    <col min="6915" max="6915" width="4.88671875" style="1" customWidth="1"/>
    <col min="6916" max="6916" width="19.88671875" style="1" bestFit="1" customWidth="1"/>
    <col min="6917" max="6928" width="7.88671875" style="1" customWidth="1"/>
    <col min="6929" max="6954" width="9.109375" style="1" customWidth="1"/>
    <col min="6955" max="7168" width="8.88671875" style="1"/>
    <col min="7169" max="7169" width="1.88671875" style="1" customWidth="1"/>
    <col min="7170" max="7170" width="6" style="1" customWidth="1"/>
    <col min="7171" max="7171" width="4.88671875" style="1" customWidth="1"/>
    <col min="7172" max="7172" width="19.88671875" style="1" bestFit="1" customWidth="1"/>
    <col min="7173" max="7184" width="7.88671875" style="1" customWidth="1"/>
    <col min="7185" max="7210" width="9.109375" style="1" customWidth="1"/>
    <col min="7211" max="7424" width="8.88671875" style="1"/>
    <col min="7425" max="7425" width="1.88671875" style="1" customWidth="1"/>
    <col min="7426" max="7426" width="6" style="1" customWidth="1"/>
    <col min="7427" max="7427" width="4.88671875" style="1" customWidth="1"/>
    <col min="7428" max="7428" width="19.88671875" style="1" bestFit="1" customWidth="1"/>
    <col min="7429" max="7440" width="7.88671875" style="1" customWidth="1"/>
    <col min="7441" max="7466" width="9.109375" style="1" customWidth="1"/>
    <col min="7467" max="7680" width="8.88671875" style="1"/>
    <col min="7681" max="7681" width="1.88671875" style="1" customWidth="1"/>
    <col min="7682" max="7682" width="6" style="1" customWidth="1"/>
    <col min="7683" max="7683" width="4.88671875" style="1" customWidth="1"/>
    <col min="7684" max="7684" width="19.88671875" style="1" bestFit="1" customWidth="1"/>
    <col min="7685" max="7696" width="7.88671875" style="1" customWidth="1"/>
    <col min="7697" max="7722" width="9.109375" style="1" customWidth="1"/>
    <col min="7723" max="7936" width="8.88671875" style="1"/>
    <col min="7937" max="7937" width="1.88671875" style="1" customWidth="1"/>
    <col min="7938" max="7938" width="6" style="1" customWidth="1"/>
    <col min="7939" max="7939" width="4.88671875" style="1" customWidth="1"/>
    <col min="7940" max="7940" width="19.88671875" style="1" bestFit="1" customWidth="1"/>
    <col min="7941" max="7952" width="7.88671875" style="1" customWidth="1"/>
    <col min="7953" max="7978" width="9.109375" style="1" customWidth="1"/>
    <col min="7979" max="8192" width="8.88671875" style="1"/>
    <col min="8193" max="8193" width="1.88671875" style="1" customWidth="1"/>
    <col min="8194" max="8194" width="6" style="1" customWidth="1"/>
    <col min="8195" max="8195" width="4.88671875" style="1" customWidth="1"/>
    <col min="8196" max="8196" width="19.88671875" style="1" bestFit="1" customWidth="1"/>
    <col min="8197" max="8208" width="7.88671875" style="1" customWidth="1"/>
    <col min="8209" max="8234" width="9.109375" style="1" customWidth="1"/>
    <col min="8235" max="8448" width="8.88671875" style="1"/>
    <col min="8449" max="8449" width="1.88671875" style="1" customWidth="1"/>
    <col min="8450" max="8450" width="6" style="1" customWidth="1"/>
    <col min="8451" max="8451" width="4.88671875" style="1" customWidth="1"/>
    <col min="8452" max="8452" width="19.88671875" style="1" bestFit="1" customWidth="1"/>
    <col min="8453" max="8464" width="7.88671875" style="1" customWidth="1"/>
    <col min="8465" max="8490" width="9.109375" style="1" customWidth="1"/>
    <col min="8491" max="8704" width="8.88671875" style="1"/>
    <col min="8705" max="8705" width="1.88671875" style="1" customWidth="1"/>
    <col min="8706" max="8706" width="6" style="1" customWidth="1"/>
    <col min="8707" max="8707" width="4.88671875" style="1" customWidth="1"/>
    <col min="8708" max="8708" width="19.88671875" style="1" bestFit="1" customWidth="1"/>
    <col min="8709" max="8720" width="7.88671875" style="1" customWidth="1"/>
    <col min="8721" max="8746" width="9.109375" style="1" customWidth="1"/>
    <col min="8747" max="8960" width="8.88671875" style="1"/>
    <col min="8961" max="8961" width="1.88671875" style="1" customWidth="1"/>
    <col min="8962" max="8962" width="6" style="1" customWidth="1"/>
    <col min="8963" max="8963" width="4.88671875" style="1" customWidth="1"/>
    <col min="8964" max="8964" width="19.88671875" style="1" bestFit="1" customWidth="1"/>
    <col min="8965" max="8976" width="7.88671875" style="1" customWidth="1"/>
    <col min="8977" max="9002" width="9.109375" style="1" customWidth="1"/>
    <col min="9003" max="9216" width="8.88671875" style="1"/>
    <col min="9217" max="9217" width="1.88671875" style="1" customWidth="1"/>
    <col min="9218" max="9218" width="6" style="1" customWidth="1"/>
    <col min="9219" max="9219" width="4.88671875" style="1" customWidth="1"/>
    <col min="9220" max="9220" width="19.88671875" style="1" bestFit="1" customWidth="1"/>
    <col min="9221" max="9232" width="7.88671875" style="1" customWidth="1"/>
    <col min="9233" max="9258" width="9.109375" style="1" customWidth="1"/>
    <col min="9259" max="9472" width="8.88671875" style="1"/>
    <col min="9473" max="9473" width="1.88671875" style="1" customWidth="1"/>
    <col min="9474" max="9474" width="6" style="1" customWidth="1"/>
    <col min="9475" max="9475" width="4.88671875" style="1" customWidth="1"/>
    <col min="9476" max="9476" width="19.88671875" style="1" bestFit="1" customWidth="1"/>
    <col min="9477" max="9488" width="7.88671875" style="1" customWidth="1"/>
    <col min="9489" max="9514" width="9.109375" style="1" customWidth="1"/>
    <col min="9515" max="9728" width="8.88671875" style="1"/>
    <col min="9729" max="9729" width="1.88671875" style="1" customWidth="1"/>
    <col min="9730" max="9730" width="6" style="1" customWidth="1"/>
    <col min="9731" max="9731" width="4.88671875" style="1" customWidth="1"/>
    <col min="9732" max="9732" width="19.88671875" style="1" bestFit="1" customWidth="1"/>
    <col min="9733" max="9744" width="7.88671875" style="1" customWidth="1"/>
    <col min="9745" max="9770" width="9.109375" style="1" customWidth="1"/>
    <col min="9771" max="9984" width="8.88671875" style="1"/>
    <col min="9985" max="9985" width="1.88671875" style="1" customWidth="1"/>
    <col min="9986" max="9986" width="6" style="1" customWidth="1"/>
    <col min="9987" max="9987" width="4.88671875" style="1" customWidth="1"/>
    <col min="9988" max="9988" width="19.88671875" style="1" bestFit="1" customWidth="1"/>
    <col min="9989" max="10000" width="7.88671875" style="1" customWidth="1"/>
    <col min="10001" max="10026" width="9.109375" style="1" customWidth="1"/>
    <col min="10027" max="10240" width="8.88671875" style="1"/>
    <col min="10241" max="10241" width="1.88671875" style="1" customWidth="1"/>
    <col min="10242" max="10242" width="6" style="1" customWidth="1"/>
    <col min="10243" max="10243" width="4.88671875" style="1" customWidth="1"/>
    <col min="10244" max="10244" width="19.88671875" style="1" bestFit="1" customWidth="1"/>
    <col min="10245" max="10256" width="7.88671875" style="1" customWidth="1"/>
    <col min="10257" max="10282" width="9.109375" style="1" customWidth="1"/>
    <col min="10283" max="10496" width="8.88671875" style="1"/>
    <col min="10497" max="10497" width="1.88671875" style="1" customWidth="1"/>
    <col min="10498" max="10498" width="6" style="1" customWidth="1"/>
    <col min="10499" max="10499" width="4.88671875" style="1" customWidth="1"/>
    <col min="10500" max="10500" width="19.88671875" style="1" bestFit="1" customWidth="1"/>
    <col min="10501" max="10512" width="7.88671875" style="1" customWidth="1"/>
    <col min="10513" max="10538" width="9.109375" style="1" customWidth="1"/>
    <col min="10539" max="10752" width="8.88671875" style="1"/>
    <col min="10753" max="10753" width="1.88671875" style="1" customWidth="1"/>
    <col min="10754" max="10754" width="6" style="1" customWidth="1"/>
    <col min="10755" max="10755" width="4.88671875" style="1" customWidth="1"/>
    <col min="10756" max="10756" width="19.88671875" style="1" bestFit="1" customWidth="1"/>
    <col min="10757" max="10768" width="7.88671875" style="1" customWidth="1"/>
    <col min="10769" max="10794" width="9.109375" style="1" customWidth="1"/>
    <col min="10795" max="11008" width="8.88671875" style="1"/>
    <col min="11009" max="11009" width="1.88671875" style="1" customWidth="1"/>
    <col min="11010" max="11010" width="6" style="1" customWidth="1"/>
    <col min="11011" max="11011" width="4.88671875" style="1" customWidth="1"/>
    <col min="11012" max="11012" width="19.88671875" style="1" bestFit="1" customWidth="1"/>
    <col min="11013" max="11024" width="7.88671875" style="1" customWidth="1"/>
    <col min="11025" max="11050" width="9.109375" style="1" customWidth="1"/>
    <col min="11051" max="11264" width="8.88671875" style="1"/>
    <col min="11265" max="11265" width="1.88671875" style="1" customWidth="1"/>
    <col min="11266" max="11266" width="6" style="1" customWidth="1"/>
    <col min="11267" max="11267" width="4.88671875" style="1" customWidth="1"/>
    <col min="11268" max="11268" width="19.88671875" style="1" bestFit="1" customWidth="1"/>
    <col min="11269" max="11280" width="7.88671875" style="1" customWidth="1"/>
    <col min="11281" max="11306" width="9.109375" style="1" customWidth="1"/>
    <col min="11307" max="11520" width="8.88671875" style="1"/>
    <col min="11521" max="11521" width="1.88671875" style="1" customWidth="1"/>
    <col min="11522" max="11522" width="6" style="1" customWidth="1"/>
    <col min="11523" max="11523" width="4.88671875" style="1" customWidth="1"/>
    <col min="11524" max="11524" width="19.88671875" style="1" bestFit="1" customWidth="1"/>
    <col min="11525" max="11536" width="7.88671875" style="1" customWidth="1"/>
    <col min="11537" max="11562" width="9.109375" style="1" customWidth="1"/>
    <col min="11563" max="11776" width="8.88671875" style="1"/>
    <col min="11777" max="11777" width="1.88671875" style="1" customWidth="1"/>
    <col min="11778" max="11778" width="6" style="1" customWidth="1"/>
    <col min="11779" max="11779" width="4.88671875" style="1" customWidth="1"/>
    <col min="11780" max="11780" width="19.88671875" style="1" bestFit="1" customWidth="1"/>
    <col min="11781" max="11792" width="7.88671875" style="1" customWidth="1"/>
    <col min="11793" max="11818" width="9.109375" style="1" customWidth="1"/>
    <col min="11819" max="12032" width="8.88671875" style="1"/>
    <col min="12033" max="12033" width="1.88671875" style="1" customWidth="1"/>
    <col min="12034" max="12034" width="6" style="1" customWidth="1"/>
    <col min="12035" max="12035" width="4.88671875" style="1" customWidth="1"/>
    <col min="12036" max="12036" width="19.88671875" style="1" bestFit="1" customWidth="1"/>
    <col min="12037" max="12048" width="7.88671875" style="1" customWidth="1"/>
    <col min="12049" max="12074" width="9.109375" style="1" customWidth="1"/>
    <col min="12075" max="12288" width="8.88671875" style="1"/>
    <col min="12289" max="12289" width="1.88671875" style="1" customWidth="1"/>
    <col min="12290" max="12290" width="6" style="1" customWidth="1"/>
    <col min="12291" max="12291" width="4.88671875" style="1" customWidth="1"/>
    <col min="12292" max="12292" width="19.88671875" style="1" bestFit="1" customWidth="1"/>
    <col min="12293" max="12304" width="7.88671875" style="1" customWidth="1"/>
    <col min="12305" max="12330" width="9.109375" style="1" customWidth="1"/>
    <col min="12331" max="12544" width="8.88671875" style="1"/>
    <col min="12545" max="12545" width="1.88671875" style="1" customWidth="1"/>
    <col min="12546" max="12546" width="6" style="1" customWidth="1"/>
    <col min="12547" max="12547" width="4.88671875" style="1" customWidth="1"/>
    <col min="12548" max="12548" width="19.88671875" style="1" bestFit="1" customWidth="1"/>
    <col min="12549" max="12560" width="7.88671875" style="1" customWidth="1"/>
    <col min="12561" max="12586" width="9.109375" style="1" customWidth="1"/>
    <col min="12587" max="12800" width="8.88671875" style="1"/>
    <col min="12801" max="12801" width="1.88671875" style="1" customWidth="1"/>
    <col min="12802" max="12802" width="6" style="1" customWidth="1"/>
    <col min="12803" max="12803" width="4.88671875" style="1" customWidth="1"/>
    <col min="12804" max="12804" width="19.88671875" style="1" bestFit="1" customWidth="1"/>
    <col min="12805" max="12816" width="7.88671875" style="1" customWidth="1"/>
    <col min="12817" max="12842" width="9.109375" style="1" customWidth="1"/>
    <col min="12843" max="13056" width="8.88671875" style="1"/>
    <col min="13057" max="13057" width="1.88671875" style="1" customWidth="1"/>
    <col min="13058" max="13058" width="6" style="1" customWidth="1"/>
    <col min="13059" max="13059" width="4.88671875" style="1" customWidth="1"/>
    <col min="13060" max="13060" width="19.88671875" style="1" bestFit="1" customWidth="1"/>
    <col min="13061" max="13072" width="7.88671875" style="1" customWidth="1"/>
    <col min="13073" max="13098" width="9.109375" style="1" customWidth="1"/>
    <col min="13099" max="13312" width="8.88671875" style="1"/>
    <col min="13313" max="13313" width="1.88671875" style="1" customWidth="1"/>
    <col min="13314" max="13314" width="6" style="1" customWidth="1"/>
    <col min="13315" max="13315" width="4.88671875" style="1" customWidth="1"/>
    <col min="13316" max="13316" width="19.88671875" style="1" bestFit="1" customWidth="1"/>
    <col min="13317" max="13328" width="7.88671875" style="1" customWidth="1"/>
    <col min="13329" max="13354" width="9.109375" style="1" customWidth="1"/>
    <col min="13355" max="13568" width="8.88671875" style="1"/>
    <col min="13569" max="13569" width="1.88671875" style="1" customWidth="1"/>
    <col min="13570" max="13570" width="6" style="1" customWidth="1"/>
    <col min="13571" max="13571" width="4.88671875" style="1" customWidth="1"/>
    <col min="13572" max="13572" width="19.88671875" style="1" bestFit="1" customWidth="1"/>
    <col min="13573" max="13584" width="7.88671875" style="1" customWidth="1"/>
    <col min="13585" max="13610" width="9.109375" style="1" customWidth="1"/>
    <col min="13611" max="13824" width="8.88671875" style="1"/>
    <col min="13825" max="13825" width="1.88671875" style="1" customWidth="1"/>
    <col min="13826" max="13826" width="6" style="1" customWidth="1"/>
    <col min="13827" max="13827" width="4.88671875" style="1" customWidth="1"/>
    <col min="13828" max="13828" width="19.88671875" style="1" bestFit="1" customWidth="1"/>
    <col min="13829" max="13840" width="7.88671875" style="1" customWidth="1"/>
    <col min="13841" max="13866" width="9.109375" style="1" customWidth="1"/>
    <col min="13867" max="14080" width="8.88671875" style="1"/>
    <col min="14081" max="14081" width="1.88671875" style="1" customWidth="1"/>
    <col min="14082" max="14082" width="6" style="1" customWidth="1"/>
    <col min="14083" max="14083" width="4.88671875" style="1" customWidth="1"/>
    <col min="14084" max="14084" width="19.88671875" style="1" bestFit="1" customWidth="1"/>
    <col min="14085" max="14096" width="7.88671875" style="1" customWidth="1"/>
    <col min="14097" max="14122" width="9.109375" style="1" customWidth="1"/>
    <col min="14123" max="14336" width="8.88671875" style="1"/>
    <col min="14337" max="14337" width="1.88671875" style="1" customWidth="1"/>
    <col min="14338" max="14338" width="6" style="1" customWidth="1"/>
    <col min="14339" max="14339" width="4.88671875" style="1" customWidth="1"/>
    <col min="14340" max="14340" width="19.88671875" style="1" bestFit="1" customWidth="1"/>
    <col min="14341" max="14352" width="7.88671875" style="1" customWidth="1"/>
    <col min="14353" max="14378" width="9.109375" style="1" customWidth="1"/>
    <col min="14379" max="14592" width="8.88671875" style="1"/>
    <col min="14593" max="14593" width="1.88671875" style="1" customWidth="1"/>
    <col min="14594" max="14594" width="6" style="1" customWidth="1"/>
    <col min="14595" max="14595" width="4.88671875" style="1" customWidth="1"/>
    <col min="14596" max="14596" width="19.88671875" style="1" bestFit="1" customWidth="1"/>
    <col min="14597" max="14608" width="7.88671875" style="1" customWidth="1"/>
    <col min="14609" max="14634" width="9.109375" style="1" customWidth="1"/>
    <col min="14635" max="14848" width="8.88671875" style="1"/>
    <col min="14849" max="14849" width="1.88671875" style="1" customWidth="1"/>
    <col min="14850" max="14850" width="6" style="1" customWidth="1"/>
    <col min="14851" max="14851" width="4.88671875" style="1" customWidth="1"/>
    <col min="14852" max="14852" width="19.88671875" style="1" bestFit="1" customWidth="1"/>
    <col min="14853" max="14864" width="7.88671875" style="1" customWidth="1"/>
    <col min="14865" max="14890" width="9.109375" style="1" customWidth="1"/>
    <col min="14891" max="15104" width="8.88671875" style="1"/>
    <col min="15105" max="15105" width="1.88671875" style="1" customWidth="1"/>
    <col min="15106" max="15106" width="6" style="1" customWidth="1"/>
    <col min="15107" max="15107" width="4.88671875" style="1" customWidth="1"/>
    <col min="15108" max="15108" width="19.88671875" style="1" bestFit="1" customWidth="1"/>
    <col min="15109" max="15120" width="7.88671875" style="1" customWidth="1"/>
    <col min="15121" max="15146" width="9.109375" style="1" customWidth="1"/>
    <col min="15147" max="15360" width="8.88671875" style="1"/>
    <col min="15361" max="15361" width="1.88671875" style="1" customWidth="1"/>
    <col min="15362" max="15362" width="6" style="1" customWidth="1"/>
    <col min="15363" max="15363" width="4.88671875" style="1" customWidth="1"/>
    <col min="15364" max="15364" width="19.88671875" style="1" bestFit="1" customWidth="1"/>
    <col min="15365" max="15376" width="7.88671875" style="1" customWidth="1"/>
    <col min="15377" max="15402" width="9.109375" style="1" customWidth="1"/>
    <col min="15403" max="15616" width="8.88671875" style="1"/>
    <col min="15617" max="15617" width="1.88671875" style="1" customWidth="1"/>
    <col min="15618" max="15618" width="6" style="1" customWidth="1"/>
    <col min="15619" max="15619" width="4.88671875" style="1" customWidth="1"/>
    <col min="15620" max="15620" width="19.88671875" style="1" bestFit="1" customWidth="1"/>
    <col min="15621" max="15632" width="7.88671875" style="1" customWidth="1"/>
    <col min="15633" max="15658" width="9.109375" style="1" customWidth="1"/>
    <col min="15659" max="15872" width="8.88671875" style="1"/>
    <col min="15873" max="15873" width="1.88671875" style="1" customWidth="1"/>
    <col min="15874" max="15874" width="6" style="1" customWidth="1"/>
    <col min="15875" max="15875" width="4.88671875" style="1" customWidth="1"/>
    <col min="15876" max="15876" width="19.88671875" style="1" bestFit="1" customWidth="1"/>
    <col min="15877" max="15888" width="7.88671875" style="1" customWidth="1"/>
    <col min="15889" max="15914" width="9.109375" style="1" customWidth="1"/>
    <col min="15915" max="16128" width="8.88671875" style="1"/>
    <col min="16129" max="16129" width="1.88671875" style="1" customWidth="1"/>
    <col min="16130" max="16130" width="6" style="1" customWidth="1"/>
    <col min="16131" max="16131" width="4.88671875" style="1" customWidth="1"/>
    <col min="16132" max="16132" width="19.88671875" style="1" bestFit="1" customWidth="1"/>
    <col min="16133" max="16144" width="7.88671875" style="1" customWidth="1"/>
    <col min="16145" max="16170" width="9.109375" style="1" customWidth="1"/>
    <col min="16171" max="16384" width="8.88671875" style="1"/>
  </cols>
  <sheetData>
    <row r="1" spans="2:17" ht="13.8" thickBot="1">
      <c r="B1" s="1" t="s">
        <v>265</v>
      </c>
      <c r="E1" s="85">
        <v>7</v>
      </c>
      <c r="G1" s="6" t="s">
        <v>266</v>
      </c>
    </row>
    <row r="2" spans="2:17">
      <c r="B2" s="86"/>
      <c r="C2" s="87" t="s">
        <v>267</v>
      </c>
    </row>
    <row r="3" spans="2:17" ht="13.8" thickBot="1">
      <c r="B3" s="88"/>
      <c r="C3" s="87" t="s">
        <v>268</v>
      </c>
    </row>
    <row r="4" spans="2:17">
      <c r="E4" s="145" t="s">
        <v>12</v>
      </c>
      <c r="F4" s="143"/>
      <c r="G4" s="143" t="s">
        <v>254</v>
      </c>
      <c r="H4" s="143"/>
      <c r="I4" s="143" t="s">
        <v>255</v>
      </c>
      <c r="J4" s="143"/>
      <c r="K4" s="143" t="s">
        <v>256</v>
      </c>
      <c r="L4" s="143"/>
      <c r="M4" s="143" t="s">
        <v>257</v>
      </c>
      <c r="N4" s="143"/>
      <c r="O4" s="143" t="s">
        <v>258</v>
      </c>
      <c r="P4" s="144"/>
    </row>
    <row r="5" spans="2:17" ht="13.8" thickBot="1">
      <c r="C5" s="84" t="s">
        <v>269</v>
      </c>
      <c r="D5" s="1" t="s">
        <v>270</v>
      </c>
      <c r="E5" s="89" t="s">
        <v>271</v>
      </c>
      <c r="F5" s="90">
        <f>Scoring!$Y$4</f>
        <v>7</v>
      </c>
      <c r="G5" s="90" t="s">
        <v>271</v>
      </c>
      <c r="H5" s="90">
        <f>Scoring!$Y$36</f>
        <v>10.5</v>
      </c>
      <c r="I5" s="90" t="s">
        <v>271</v>
      </c>
      <c r="J5" s="90">
        <f>Scoring!$Y$52</f>
        <v>14</v>
      </c>
      <c r="K5" s="90" t="s">
        <v>271</v>
      </c>
      <c r="L5" s="90">
        <f>Scoring!Y60</f>
        <v>17.5</v>
      </c>
      <c r="M5" s="90" t="s">
        <v>271</v>
      </c>
      <c r="N5" s="90">
        <f>Scoring!Y64</f>
        <v>21</v>
      </c>
      <c r="O5" s="90" t="s">
        <v>271</v>
      </c>
      <c r="P5" s="48">
        <f>Scoring!Y66</f>
        <v>24.5</v>
      </c>
    </row>
    <row r="6" spans="2:17">
      <c r="C6" s="91">
        <v>1</v>
      </c>
      <c r="D6" s="92" t="str">
        <f>Scoring!A1</f>
        <v>1 CONN</v>
      </c>
      <c r="E6" s="93">
        <f>COUNTIF(Scoring!$F$4:M$35,$D6)</f>
        <v>7</v>
      </c>
      <c r="F6" s="94">
        <f>IF(E6&gt;0,F$5-(E6/$E$1*F$5),0)</f>
        <v>0</v>
      </c>
      <c r="G6" s="95">
        <f>COUNTIF(Scoring!$F$36:M$51,$D6)</f>
        <v>7</v>
      </c>
      <c r="H6" s="94">
        <f t="shared" ref="H6:H69" si="0">IF(G6&gt;0,H$5-(G6/$E$1*H$5),0)</f>
        <v>0</v>
      </c>
      <c r="I6" s="95">
        <f>COUNTIF(Scoring!$F$52:M$59,$D6)</f>
        <v>7</v>
      </c>
      <c r="J6" s="94">
        <f t="shared" ref="J6:J69" si="1">IF(I6&gt;0,J$5-(I6/$E$1*J$5),0)</f>
        <v>0</v>
      </c>
      <c r="K6" s="95">
        <f>COUNTIF(Scoring!$F$60:M$63,$D6)</f>
        <v>7</v>
      </c>
      <c r="L6" s="94">
        <f t="shared" ref="L6:L69" si="2">IF(K6&gt;0,L$5-(K6/$E$1*L$5),0)</f>
        <v>0</v>
      </c>
      <c r="M6" s="95">
        <f>COUNTIF(Scoring!$F$64:M$65,$D6)</f>
        <v>7</v>
      </c>
      <c r="N6" s="94">
        <f t="shared" ref="N6:N69" si="3">IF(M6&gt;0,N$5-(M6/$E$1*N$5),0)</f>
        <v>0</v>
      </c>
      <c r="O6" s="95">
        <f>COUNTIF(Scoring!$F$66:M$66,$D6)</f>
        <v>6</v>
      </c>
      <c r="P6" s="96">
        <f t="shared" ref="P6:P69" si="4">IF(O6&gt;0,P$5-(O6/$E$1*P$5),0)</f>
        <v>3.5</v>
      </c>
      <c r="Q6" s="6" t="str">
        <f>D6</f>
        <v>1 CONN</v>
      </c>
    </row>
    <row r="7" spans="2:17">
      <c r="C7" s="97">
        <v>1</v>
      </c>
      <c r="D7" s="98" t="str">
        <f>Scoring!A2</f>
        <v>1 DUKE</v>
      </c>
      <c r="E7" s="93">
        <f>COUNTIF(Scoring!$F$4:M$35,$D7)</f>
        <v>7</v>
      </c>
      <c r="F7" s="99">
        <f t="shared" ref="F7:F69" si="5">IF(E7&gt;0,F$5-(E7/$E$1*F$5),0)</f>
        <v>0</v>
      </c>
      <c r="G7" s="95">
        <f>COUNTIF(Scoring!$F$36:M$51,$D7)</f>
        <v>7</v>
      </c>
      <c r="H7" s="99">
        <f t="shared" si="0"/>
        <v>0</v>
      </c>
      <c r="I7" s="95">
        <f>COUNTIF(Scoring!$F$52:M$59,$D7)</f>
        <v>6</v>
      </c>
      <c r="J7" s="99">
        <f t="shared" si="1"/>
        <v>2</v>
      </c>
      <c r="K7" s="95">
        <f>COUNTIF(Scoring!$F$60:M$63,$D7)</f>
        <v>6</v>
      </c>
      <c r="L7" s="99">
        <f t="shared" si="2"/>
        <v>2.5</v>
      </c>
      <c r="M7" s="95">
        <f>COUNTIF(Scoring!$F$64:M$65,$D7)</f>
        <v>0</v>
      </c>
      <c r="N7" s="99">
        <f t="shared" si="3"/>
        <v>0</v>
      </c>
      <c r="O7" s="95">
        <f>COUNTIF(Scoring!$F$66:M$66,$D7)</f>
        <v>0</v>
      </c>
      <c r="P7" s="100">
        <f t="shared" si="4"/>
        <v>0</v>
      </c>
      <c r="Q7" s="6" t="str">
        <f t="shared" ref="Q7:Q69" si="6">D7</f>
        <v>1 DUKE</v>
      </c>
    </row>
    <row r="8" spans="2:17">
      <c r="C8" s="97">
        <v>1</v>
      </c>
      <c r="D8" s="98" t="str">
        <f>Scoring!A3</f>
        <v>1 MD</v>
      </c>
      <c r="E8" s="93">
        <f>COUNTIF(Scoring!$F$4:M$35,$D8)</f>
        <v>7</v>
      </c>
      <c r="F8" s="99">
        <f t="shared" si="5"/>
        <v>0</v>
      </c>
      <c r="G8" s="95">
        <f>COUNTIF(Scoring!$F$36:M$51,$D8)</f>
        <v>7</v>
      </c>
      <c r="H8" s="99">
        <f t="shared" si="0"/>
        <v>0</v>
      </c>
      <c r="I8" s="95">
        <f>COUNTIF(Scoring!$F$52:M$59,$D8)</f>
        <v>7</v>
      </c>
      <c r="J8" s="99">
        <f t="shared" si="1"/>
        <v>0</v>
      </c>
      <c r="K8" s="95">
        <f>COUNTIF(Scoring!$F$60:M$63,$D8)</f>
        <v>5</v>
      </c>
      <c r="L8" s="99">
        <f t="shared" si="2"/>
        <v>5</v>
      </c>
      <c r="M8" s="95">
        <f>COUNTIF(Scoring!$F$64:M$65,$D8)</f>
        <v>5</v>
      </c>
      <c r="N8" s="99">
        <f t="shared" si="3"/>
        <v>6</v>
      </c>
      <c r="O8" s="95">
        <f>COUNTIF(Scoring!$F$66:M$66,$D8)</f>
        <v>1</v>
      </c>
      <c r="P8" s="100">
        <f t="shared" si="4"/>
        <v>21</v>
      </c>
      <c r="Q8" s="6" t="str">
        <f t="shared" si="6"/>
        <v>1 MD</v>
      </c>
    </row>
    <row r="9" spans="2:17">
      <c r="C9" s="97">
        <v>1</v>
      </c>
      <c r="D9" s="98" t="str">
        <f>Scoring!A4</f>
        <v>1 OKLA</v>
      </c>
      <c r="E9" s="93">
        <f>COUNTIF(Scoring!$F$4:M$35,$D9)</f>
        <v>7</v>
      </c>
      <c r="F9" s="99">
        <f t="shared" si="5"/>
        <v>0</v>
      </c>
      <c r="G9" s="95">
        <f>COUNTIF(Scoring!$F$36:M$51,$D9)</f>
        <v>7</v>
      </c>
      <c r="H9" s="99">
        <f t="shared" si="0"/>
        <v>0</v>
      </c>
      <c r="I9" s="95">
        <f>COUNTIF(Scoring!$F$52:M$59,$D9)</f>
        <v>7</v>
      </c>
      <c r="J9" s="99">
        <f t="shared" si="1"/>
        <v>0</v>
      </c>
      <c r="K9" s="95">
        <f>COUNTIF(Scoring!$F$60:M$63,$D9)</f>
        <v>3</v>
      </c>
      <c r="L9" s="99">
        <f t="shared" si="2"/>
        <v>10</v>
      </c>
      <c r="M9" s="95">
        <f>COUNTIF(Scoring!$F$64:M$65,$D9)</f>
        <v>1</v>
      </c>
      <c r="N9" s="99">
        <f t="shared" si="3"/>
        <v>18</v>
      </c>
      <c r="O9" s="95">
        <f>COUNTIF(Scoring!$F$66:M$66,$D9)</f>
        <v>0</v>
      </c>
      <c r="P9" s="100">
        <f t="shared" si="4"/>
        <v>0</v>
      </c>
      <c r="Q9" s="6" t="str">
        <f t="shared" si="6"/>
        <v>1 OKLA</v>
      </c>
    </row>
    <row r="10" spans="2:17">
      <c r="C10" s="97">
        <v>2</v>
      </c>
      <c r="D10" s="98" t="str">
        <f>Scoring!A5</f>
        <v>2 A&amp;M</v>
      </c>
      <c r="E10" s="93">
        <f>COUNTIF(Scoring!$F$4:M$35,$D10)</f>
        <v>7</v>
      </c>
      <c r="F10" s="99">
        <f t="shared" si="5"/>
        <v>0</v>
      </c>
      <c r="G10" s="95">
        <f>COUNTIF(Scoring!$F$36:M$51,$D10)</f>
        <v>7</v>
      </c>
      <c r="H10" s="99">
        <f t="shared" si="0"/>
        <v>0</v>
      </c>
      <c r="I10" s="95">
        <f>COUNTIF(Scoring!$F$52:M$59,$D10)</f>
        <v>5</v>
      </c>
      <c r="J10" s="99">
        <f t="shared" si="1"/>
        <v>4</v>
      </c>
      <c r="K10" s="95">
        <f>COUNTIF(Scoring!$F$60:M$63,$D10)</f>
        <v>0</v>
      </c>
      <c r="L10" s="99">
        <f t="shared" si="2"/>
        <v>0</v>
      </c>
      <c r="M10" s="95">
        <f>COUNTIF(Scoring!$F$64:M$65,$D10)</f>
        <v>0</v>
      </c>
      <c r="N10" s="99">
        <f t="shared" si="3"/>
        <v>0</v>
      </c>
      <c r="O10" s="95">
        <f>COUNTIF(Scoring!$F$66:M$66,$D10)</f>
        <v>0</v>
      </c>
      <c r="P10" s="100">
        <f t="shared" si="4"/>
        <v>0</v>
      </c>
      <c r="Q10" s="6" t="str">
        <f t="shared" si="6"/>
        <v>2 A&amp;M</v>
      </c>
    </row>
    <row r="11" spans="2:17">
      <c r="C11" s="97">
        <v>2</v>
      </c>
      <c r="D11" s="98" t="str">
        <f>Scoring!A6</f>
        <v>2 AUB</v>
      </c>
      <c r="E11" s="93">
        <f>COUNTIF(Scoring!$F$4:M$35,$D11)</f>
        <v>7</v>
      </c>
      <c r="F11" s="99">
        <f t="shared" si="5"/>
        <v>0</v>
      </c>
      <c r="G11" s="95">
        <f>COUNTIF(Scoring!$F$36:M$51,$D11)</f>
        <v>6</v>
      </c>
      <c r="H11" s="99">
        <f t="shared" si="0"/>
        <v>1.5</v>
      </c>
      <c r="I11" s="95">
        <f>COUNTIF(Scoring!$F$52:M$59,$D11)</f>
        <v>3</v>
      </c>
      <c r="J11" s="99">
        <f t="shared" si="1"/>
        <v>8</v>
      </c>
      <c r="K11" s="95">
        <f>COUNTIF(Scoring!$F$60:M$63,$D11)</f>
        <v>2</v>
      </c>
      <c r="L11" s="99">
        <f t="shared" si="2"/>
        <v>12.5</v>
      </c>
      <c r="M11" s="95">
        <f>COUNTIF(Scoring!$F$64:M$65,$D11)</f>
        <v>1</v>
      </c>
      <c r="N11" s="99">
        <f t="shared" si="3"/>
        <v>18</v>
      </c>
      <c r="O11" s="95">
        <f>COUNTIF(Scoring!$F$66:M$66,$D11)</f>
        <v>0</v>
      </c>
      <c r="P11" s="100">
        <f t="shared" si="4"/>
        <v>0</v>
      </c>
      <c r="Q11" s="6" t="str">
        <f t="shared" si="6"/>
        <v>2 AUB</v>
      </c>
    </row>
    <row r="12" spans="2:17">
      <c r="C12" s="97">
        <v>2</v>
      </c>
      <c r="D12" s="98" t="str">
        <f>Scoring!A7</f>
        <v>2 BAY</v>
      </c>
      <c r="E12" s="93">
        <f>COUNTIF(Scoring!$F$4:M$35,$D12)</f>
        <v>7</v>
      </c>
      <c r="F12" s="99">
        <f t="shared" si="5"/>
        <v>0</v>
      </c>
      <c r="G12" s="95">
        <f>COUNTIF(Scoring!$F$36:M$51,$D12)</f>
        <v>7</v>
      </c>
      <c r="H12" s="99">
        <f t="shared" si="0"/>
        <v>0</v>
      </c>
      <c r="I12" s="95">
        <f>COUNTIF(Scoring!$F$52:M$59,$D12)</f>
        <v>6</v>
      </c>
      <c r="J12" s="99">
        <f t="shared" si="1"/>
        <v>2</v>
      </c>
      <c r="K12" s="95">
        <f>COUNTIF(Scoring!$F$60:M$63,$D12)</f>
        <v>2</v>
      </c>
      <c r="L12" s="99">
        <f t="shared" si="2"/>
        <v>12.5</v>
      </c>
      <c r="M12" s="95">
        <f>COUNTIF(Scoring!$F$64:M$65,$D12)</f>
        <v>0</v>
      </c>
      <c r="N12" s="99">
        <f t="shared" si="3"/>
        <v>0</v>
      </c>
      <c r="O12" s="95">
        <f>COUNTIF(Scoring!$F$66:M$66,$D12)</f>
        <v>0</v>
      </c>
      <c r="P12" s="100">
        <f t="shared" si="4"/>
        <v>0</v>
      </c>
      <c r="Q12" s="6" t="str">
        <f t="shared" si="6"/>
        <v>2 BAY</v>
      </c>
    </row>
    <row r="13" spans="2:17">
      <c r="C13" s="97">
        <v>2</v>
      </c>
      <c r="D13" s="98" t="str">
        <f>Scoring!A8</f>
        <v>2 STAN</v>
      </c>
      <c r="E13" s="93">
        <f>COUNTIF(Scoring!$F$4:M$35,$D13)</f>
        <v>7</v>
      </c>
      <c r="F13" s="99">
        <f t="shared" si="5"/>
        <v>0</v>
      </c>
      <c r="G13" s="95">
        <f>COUNTIF(Scoring!$F$36:M$51,$D13)</f>
        <v>7</v>
      </c>
      <c r="H13" s="99">
        <f t="shared" si="0"/>
        <v>0</v>
      </c>
      <c r="I13" s="95">
        <f>COUNTIF(Scoring!$F$52:M$59,$D13)</f>
        <v>7</v>
      </c>
      <c r="J13" s="99">
        <f t="shared" si="1"/>
        <v>0</v>
      </c>
      <c r="K13" s="95">
        <f>COUNTIF(Scoring!$F$60:M$63,$D13)</f>
        <v>1</v>
      </c>
      <c r="L13" s="99">
        <f t="shared" si="2"/>
        <v>15</v>
      </c>
      <c r="M13" s="95">
        <f>COUNTIF(Scoring!$F$64:M$65,$D13)</f>
        <v>0</v>
      </c>
      <c r="N13" s="99">
        <f t="shared" si="3"/>
        <v>0</v>
      </c>
      <c r="O13" s="95">
        <f>COUNTIF(Scoring!$F$66:M$66,$D13)</f>
        <v>0</v>
      </c>
      <c r="P13" s="100">
        <f t="shared" si="4"/>
        <v>0</v>
      </c>
      <c r="Q13" s="6" t="str">
        <f t="shared" si="6"/>
        <v>2 STAN</v>
      </c>
    </row>
    <row r="14" spans="2:17">
      <c r="C14" s="97">
        <v>3</v>
      </c>
      <c r="D14" s="98" t="str">
        <f>Scoring!A9</f>
        <v>3 FSU</v>
      </c>
      <c r="E14" s="93">
        <f>COUNTIF(Scoring!$F$4:M$35,$D14)</f>
        <v>7</v>
      </c>
      <c r="F14" s="99">
        <f t="shared" si="5"/>
        <v>0</v>
      </c>
      <c r="G14" s="95">
        <f>COUNTIF(Scoring!$F$36:M$51,$D14)</f>
        <v>7</v>
      </c>
      <c r="H14" s="99">
        <f t="shared" si="0"/>
        <v>0</v>
      </c>
      <c r="I14" s="95">
        <f>COUNTIF(Scoring!$F$52:M$59,$D14)</f>
        <v>2</v>
      </c>
      <c r="J14" s="99">
        <f t="shared" si="1"/>
        <v>10</v>
      </c>
      <c r="K14" s="95">
        <f>COUNTIF(Scoring!$F$60:M$63,$D14)</f>
        <v>0</v>
      </c>
      <c r="L14" s="99">
        <f t="shared" si="2"/>
        <v>0</v>
      </c>
      <c r="M14" s="95">
        <f>COUNTIF(Scoring!$F$64:M$65,$D14)</f>
        <v>0</v>
      </c>
      <c r="N14" s="99">
        <f t="shared" si="3"/>
        <v>0</v>
      </c>
      <c r="O14" s="95">
        <f>COUNTIF(Scoring!$F$66:M$66,$D14)</f>
        <v>0</v>
      </c>
      <c r="P14" s="100">
        <f t="shared" si="4"/>
        <v>0</v>
      </c>
      <c r="Q14" s="6" t="str">
        <f t="shared" si="6"/>
        <v>3 FSU</v>
      </c>
    </row>
    <row r="15" spans="2:17">
      <c r="C15" s="97">
        <v>3</v>
      </c>
      <c r="D15" s="98" t="str">
        <f>Scoring!A10</f>
        <v>3 OSU</v>
      </c>
      <c r="E15" s="93">
        <f>COUNTIF(Scoring!$F$4:M$35,$D15)</f>
        <v>7</v>
      </c>
      <c r="F15" s="99">
        <f t="shared" si="5"/>
        <v>0</v>
      </c>
      <c r="G15" s="95">
        <f>COUNTIF(Scoring!$F$36:M$51,$D15)</f>
        <v>5</v>
      </c>
      <c r="H15" s="99">
        <f t="shared" si="0"/>
        <v>3</v>
      </c>
      <c r="I15" s="95">
        <f>COUNTIF(Scoring!$F$52:M$59,$D15)</f>
        <v>0</v>
      </c>
      <c r="J15" s="99">
        <f t="shared" si="1"/>
        <v>0</v>
      </c>
      <c r="K15" s="95">
        <f>COUNTIF(Scoring!$F$60:M$63,$D15)</f>
        <v>0</v>
      </c>
      <c r="L15" s="99">
        <f t="shared" si="2"/>
        <v>0</v>
      </c>
      <c r="M15" s="95">
        <f>COUNTIF(Scoring!$F$64:M$65,$D15)</f>
        <v>0</v>
      </c>
      <c r="N15" s="99">
        <f t="shared" si="3"/>
        <v>0</v>
      </c>
      <c r="O15" s="95">
        <f>COUNTIF(Scoring!$F$66:M$66,$D15)</f>
        <v>0</v>
      </c>
      <c r="P15" s="100">
        <f t="shared" si="4"/>
        <v>0</v>
      </c>
      <c r="Q15" s="6" t="str">
        <f t="shared" si="6"/>
        <v>3 OSU</v>
      </c>
    </row>
    <row r="16" spans="2:17">
      <c r="C16" s="97">
        <v>3</v>
      </c>
      <c r="D16" s="98" t="str">
        <f>Scoring!A11</f>
        <v>3 UL</v>
      </c>
      <c r="E16" s="93">
        <f>COUNTIF(Scoring!$F$4:M$35,$D16)</f>
        <v>7</v>
      </c>
      <c r="F16" s="99">
        <f t="shared" si="5"/>
        <v>0</v>
      </c>
      <c r="G16" s="95">
        <f>COUNTIF(Scoring!$F$36:M$51,$D16)</f>
        <v>3</v>
      </c>
      <c r="H16" s="99">
        <f t="shared" si="0"/>
        <v>6</v>
      </c>
      <c r="I16" s="95">
        <f>COUNTIF(Scoring!$F$52:M$59,$D16)</f>
        <v>0</v>
      </c>
      <c r="J16" s="99">
        <f t="shared" si="1"/>
        <v>0</v>
      </c>
      <c r="K16" s="95">
        <f>COUNTIF(Scoring!$F$60:M$63,$D16)</f>
        <v>0</v>
      </c>
      <c r="L16" s="99">
        <f t="shared" si="2"/>
        <v>0</v>
      </c>
      <c r="M16" s="95">
        <f>COUNTIF(Scoring!$F$64:M$65,$D16)</f>
        <v>0</v>
      </c>
      <c r="N16" s="99">
        <f t="shared" si="3"/>
        <v>0</v>
      </c>
      <c r="O16" s="95">
        <f>COUNTIF(Scoring!$F$66:M$66,$D16)</f>
        <v>0</v>
      </c>
      <c r="P16" s="100">
        <f t="shared" si="4"/>
        <v>0</v>
      </c>
      <c r="Q16" s="6" t="str">
        <f t="shared" si="6"/>
        <v>3 UL</v>
      </c>
    </row>
    <row r="17" spans="3:17">
      <c r="C17" s="97">
        <v>3</v>
      </c>
      <c r="D17" s="98" t="str">
        <f>Scoring!A12</f>
        <v>3 UNC</v>
      </c>
      <c r="E17" s="93">
        <f>COUNTIF(Scoring!$F$4:M$35,$D17)</f>
        <v>7</v>
      </c>
      <c r="F17" s="99">
        <f t="shared" si="5"/>
        <v>0</v>
      </c>
      <c r="G17" s="95">
        <f>COUNTIF(Scoring!$F$36:M$51,$D17)</f>
        <v>5</v>
      </c>
      <c r="H17" s="99">
        <f t="shared" si="0"/>
        <v>3</v>
      </c>
      <c r="I17" s="95">
        <f>COUNTIF(Scoring!$F$52:M$59,$D17)</f>
        <v>3</v>
      </c>
      <c r="J17" s="99">
        <f t="shared" si="1"/>
        <v>8</v>
      </c>
      <c r="K17" s="95">
        <f>COUNTIF(Scoring!$F$60:M$63,$D17)</f>
        <v>2</v>
      </c>
      <c r="L17" s="99">
        <f t="shared" si="2"/>
        <v>12.5</v>
      </c>
      <c r="M17" s="95">
        <f>COUNTIF(Scoring!$F$64:M$65,$D17)</f>
        <v>0</v>
      </c>
      <c r="N17" s="99">
        <f t="shared" si="3"/>
        <v>0</v>
      </c>
      <c r="O17" s="95">
        <f>COUNTIF(Scoring!$F$66:M$66,$D17)</f>
        <v>0</v>
      </c>
      <c r="P17" s="100">
        <f t="shared" si="4"/>
        <v>0</v>
      </c>
      <c r="Q17" s="6" t="str">
        <f t="shared" si="6"/>
        <v>3 UNC</v>
      </c>
    </row>
    <row r="18" spans="3:17">
      <c r="C18" s="97">
        <v>4</v>
      </c>
      <c r="D18" s="98" t="str">
        <f>Scoring!A13</f>
        <v>4 CAL</v>
      </c>
      <c r="E18" s="93">
        <f>COUNTIF(Scoring!$F$4:M$35,$D18)</f>
        <v>7</v>
      </c>
      <c r="F18" s="99">
        <f t="shared" si="5"/>
        <v>0</v>
      </c>
      <c r="G18" s="95">
        <f>COUNTIF(Scoring!$F$36:M$51,$D18)</f>
        <v>4</v>
      </c>
      <c r="H18" s="99">
        <f t="shared" si="0"/>
        <v>4.5</v>
      </c>
      <c r="I18" s="95">
        <f>COUNTIF(Scoring!$F$52:M$59,$D18)</f>
        <v>0</v>
      </c>
      <c r="J18" s="99">
        <f t="shared" si="1"/>
        <v>0</v>
      </c>
      <c r="K18" s="95">
        <f>COUNTIF(Scoring!$F$60:M$63,$D18)</f>
        <v>0</v>
      </c>
      <c r="L18" s="99">
        <f t="shared" si="2"/>
        <v>0</v>
      </c>
      <c r="M18" s="95">
        <f>COUNTIF(Scoring!$F$64:M$65,$D18)</f>
        <v>0</v>
      </c>
      <c r="N18" s="99">
        <f t="shared" si="3"/>
        <v>0</v>
      </c>
      <c r="O18" s="95">
        <f>COUNTIF(Scoring!$F$66:M$66,$D18)</f>
        <v>0</v>
      </c>
      <c r="P18" s="100">
        <f t="shared" si="4"/>
        <v>0</v>
      </c>
      <c r="Q18" s="6" t="str">
        <f t="shared" si="6"/>
        <v>4 CAL</v>
      </c>
    </row>
    <row r="19" spans="3:17">
      <c r="C19" s="97">
        <v>4</v>
      </c>
      <c r="D19" s="98" t="str">
        <f>Scoring!A14</f>
        <v>4 ISU</v>
      </c>
      <c r="E19" s="93">
        <f>COUNTIF(Scoring!$F$4:M$35,$D19)</f>
        <v>7</v>
      </c>
      <c r="F19" s="99">
        <f t="shared" si="5"/>
        <v>0</v>
      </c>
      <c r="G19" s="95">
        <f>COUNTIF(Scoring!$F$36:M$51,$D19)</f>
        <v>1</v>
      </c>
      <c r="H19" s="99">
        <f t="shared" si="0"/>
        <v>9</v>
      </c>
      <c r="I19" s="95">
        <f>COUNTIF(Scoring!$F$52:M$59,$D19)</f>
        <v>0</v>
      </c>
      <c r="J19" s="99">
        <f t="shared" si="1"/>
        <v>0</v>
      </c>
      <c r="K19" s="95">
        <f>COUNTIF(Scoring!$F$60:M$63,$D19)</f>
        <v>0</v>
      </c>
      <c r="L19" s="99">
        <f t="shared" si="2"/>
        <v>0</v>
      </c>
      <c r="M19" s="95">
        <f>COUNTIF(Scoring!$F$64:M$65,$D19)</f>
        <v>0</v>
      </c>
      <c r="N19" s="99">
        <f t="shared" si="3"/>
        <v>0</v>
      </c>
      <c r="O19" s="95">
        <f>COUNTIF(Scoring!$F$66:M$66,$D19)</f>
        <v>0</v>
      </c>
      <c r="P19" s="100">
        <f t="shared" si="4"/>
        <v>0</v>
      </c>
      <c r="Q19" s="6" t="str">
        <f t="shared" si="6"/>
        <v>4 ISU</v>
      </c>
    </row>
    <row r="20" spans="3:17">
      <c r="C20" s="97">
        <v>4</v>
      </c>
      <c r="D20" s="98" t="str">
        <f>Scoring!A15</f>
        <v>4 PITT</v>
      </c>
      <c r="E20" s="93">
        <f>COUNTIF(Scoring!$F$4:M$35,$D20)</f>
        <v>7</v>
      </c>
      <c r="F20" s="99">
        <f t="shared" si="5"/>
        <v>0</v>
      </c>
      <c r="G20" s="95">
        <f>COUNTIF(Scoring!$F$36:M$51,$D20)</f>
        <v>5</v>
      </c>
      <c r="H20" s="99">
        <f t="shared" si="0"/>
        <v>3</v>
      </c>
      <c r="I20" s="95">
        <f>COUNTIF(Scoring!$F$52:M$59,$D20)</f>
        <v>0</v>
      </c>
      <c r="J20" s="99">
        <f t="shared" si="1"/>
        <v>0</v>
      </c>
      <c r="K20" s="95">
        <f>COUNTIF(Scoring!$F$60:M$63,$D20)</f>
        <v>0</v>
      </c>
      <c r="L20" s="99">
        <f t="shared" si="2"/>
        <v>0</v>
      </c>
      <c r="M20" s="95">
        <f>COUNTIF(Scoring!$F$64:M$65,$D20)</f>
        <v>0</v>
      </c>
      <c r="N20" s="99">
        <f t="shared" si="3"/>
        <v>0</v>
      </c>
      <c r="O20" s="95">
        <f>COUNTIF(Scoring!$F$66:M$66,$D20)</f>
        <v>0</v>
      </c>
      <c r="P20" s="100">
        <f t="shared" si="4"/>
        <v>0</v>
      </c>
      <c r="Q20" s="6" t="str">
        <f t="shared" si="6"/>
        <v>4 PITT</v>
      </c>
    </row>
    <row r="21" spans="3:17">
      <c r="C21" s="97">
        <v>4</v>
      </c>
      <c r="D21" s="98" t="str">
        <f>Scoring!A16</f>
        <v>4 VAN</v>
      </c>
      <c r="E21" s="93">
        <f>COUNTIF(Scoring!$F$4:M$35,$D21)</f>
        <v>7</v>
      </c>
      <c r="F21" s="99">
        <f t="shared" si="5"/>
        <v>0</v>
      </c>
      <c r="G21" s="95">
        <f>COUNTIF(Scoring!$F$36:M$51,$D21)</f>
        <v>6</v>
      </c>
      <c r="H21" s="99">
        <f t="shared" si="0"/>
        <v>1.5</v>
      </c>
      <c r="I21" s="95">
        <f>COUNTIF(Scoring!$F$52:M$59,$D21)</f>
        <v>0</v>
      </c>
      <c r="J21" s="99">
        <f t="shared" si="1"/>
        <v>0</v>
      </c>
      <c r="K21" s="95">
        <f>COUNTIF(Scoring!$F$60:M$63,$D21)</f>
        <v>0</v>
      </c>
      <c r="L21" s="99">
        <f t="shared" si="2"/>
        <v>0</v>
      </c>
      <c r="M21" s="95">
        <f>COUNTIF(Scoring!$F$64:M$65,$D21)</f>
        <v>0</v>
      </c>
      <c r="N21" s="99">
        <f t="shared" si="3"/>
        <v>0</v>
      </c>
      <c r="O21" s="95">
        <f>COUNTIF(Scoring!$F$66:M$66,$D21)</f>
        <v>0</v>
      </c>
      <c r="P21" s="100">
        <f t="shared" si="4"/>
        <v>0</v>
      </c>
      <c r="Q21" s="6" t="str">
        <f t="shared" si="6"/>
        <v>4 VAN</v>
      </c>
    </row>
    <row r="22" spans="3:17">
      <c r="C22" s="97">
        <v>5</v>
      </c>
      <c r="D22" s="98" t="str">
        <f>Scoring!A17</f>
        <v>5 KSU</v>
      </c>
      <c r="E22" s="93">
        <f>COUNTIF(Scoring!$F$4:M$35,$D22)</f>
        <v>7</v>
      </c>
      <c r="F22" s="99">
        <f t="shared" si="5"/>
        <v>0</v>
      </c>
      <c r="G22" s="95">
        <f>COUNTIF(Scoring!$F$36:M$51,$D22)</f>
        <v>1</v>
      </c>
      <c r="H22" s="99">
        <f t="shared" si="0"/>
        <v>9</v>
      </c>
      <c r="I22" s="95">
        <f>COUNTIF(Scoring!$F$52:M$59,$D22)</f>
        <v>0</v>
      </c>
      <c r="J22" s="99">
        <f t="shared" si="1"/>
        <v>0</v>
      </c>
      <c r="K22" s="95">
        <f>COUNTIF(Scoring!$F$60:M$63,$D22)</f>
        <v>0</v>
      </c>
      <c r="L22" s="99">
        <f t="shared" si="2"/>
        <v>0</v>
      </c>
      <c r="M22" s="95">
        <f>COUNTIF(Scoring!$F$64:M$65,$D22)</f>
        <v>0</v>
      </c>
      <c r="N22" s="99">
        <f t="shared" si="3"/>
        <v>0</v>
      </c>
      <c r="O22" s="95">
        <f>COUNTIF(Scoring!$F$66:M$66,$D22)</f>
        <v>0</v>
      </c>
      <c r="P22" s="100">
        <f t="shared" si="4"/>
        <v>0</v>
      </c>
      <c r="Q22" s="6" t="str">
        <f t="shared" si="6"/>
        <v>5 KSU</v>
      </c>
    </row>
    <row r="23" spans="3:17">
      <c r="C23" s="97">
        <v>5</v>
      </c>
      <c r="D23" s="98" t="str">
        <f>Scoring!A18</f>
        <v>5 TENN</v>
      </c>
      <c r="E23" s="93">
        <f>COUNTIF(Scoring!$F$4:M$35,$D23)</f>
        <v>7</v>
      </c>
      <c r="F23" s="99">
        <f t="shared" si="5"/>
        <v>0</v>
      </c>
      <c r="G23" s="95">
        <f>COUNTIF(Scoring!$F$36:M$51,$D23)</f>
        <v>6</v>
      </c>
      <c r="H23" s="99">
        <f t="shared" si="0"/>
        <v>1.5</v>
      </c>
      <c r="I23" s="95">
        <f>COUNTIF(Scoring!$F$52:M$59,$D23)</f>
        <v>1</v>
      </c>
      <c r="J23" s="99">
        <f t="shared" si="1"/>
        <v>12</v>
      </c>
      <c r="K23" s="95">
        <f>COUNTIF(Scoring!$F$60:M$63,$D23)</f>
        <v>0</v>
      </c>
      <c r="L23" s="99">
        <f t="shared" si="2"/>
        <v>0</v>
      </c>
      <c r="M23" s="95">
        <f>COUNTIF(Scoring!$F$64:M$65,$D23)</f>
        <v>0</v>
      </c>
      <c r="N23" s="99">
        <f t="shared" si="3"/>
        <v>0</v>
      </c>
      <c r="O23" s="95">
        <f>COUNTIF(Scoring!$F$66:M$66,$D23)</f>
        <v>0</v>
      </c>
      <c r="P23" s="100">
        <f t="shared" si="4"/>
        <v>0</v>
      </c>
      <c r="Q23" s="6" t="str">
        <f t="shared" si="6"/>
        <v>5 TENN</v>
      </c>
    </row>
    <row r="24" spans="3:17">
      <c r="C24" s="97">
        <v>5</v>
      </c>
      <c r="D24" s="98" t="str">
        <f>Scoring!A19</f>
        <v>5 UVA</v>
      </c>
      <c r="E24" s="93">
        <f>COUNTIF(Scoring!$F$4:M$35,$D24)</f>
        <v>6</v>
      </c>
      <c r="F24" s="99">
        <f t="shared" si="5"/>
        <v>1</v>
      </c>
      <c r="G24" s="95">
        <f>COUNTIF(Scoring!$F$36:M$51,$D24)</f>
        <v>2</v>
      </c>
      <c r="H24" s="99">
        <f t="shared" si="0"/>
        <v>7.5</v>
      </c>
      <c r="I24" s="95">
        <f>COUNTIF(Scoring!$F$52:M$59,$D24)</f>
        <v>0</v>
      </c>
      <c r="J24" s="99">
        <f t="shared" si="1"/>
        <v>0</v>
      </c>
      <c r="K24" s="95">
        <f>COUNTIF(Scoring!$F$60:M$63,$D24)</f>
        <v>0</v>
      </c>
      <c r="L24" s="99">
        <f t="shared" si="2"/>
        <v>0</v>
      </c>
      <c r="M24" s="95">
        <f>COUNTIF(Scoring!$F$64:M$65,$D24)</f>
        <v>0</v>
      </c>
      <c r="N24" s="99">
        <f t="shared" si="3"/>
        <v>0</v>
      </c>
      <c r="O24" s="95">
        <f>COUNTIF(Scoring!$F$66:M$66,$D24)</f>
        <v>0</v>
      </c>
      <c r="P24" s="100">
        <f t="shared" si="4"/>
        <v>0</v>
      </c>
      <c r="Q24" s="6" t="str">
        <f t="shared" si="6"/>
        <v>5 UVA</v>
      </c>
    </row>
    <row r="25" spans="3:17">
      <c r="C25" s="97">
        <v>5</v>
      </c>
      <c r="D25" s="98" t="str">
        <f>Scoring!A20</f>
        <v>5 XAV</v>
      </c>
      <c r="E25" s="93">
        <f>COUNTIF(Scoring!$F$4:M$35,$D25)</f>
        <v>5</v>
      </c>
      <c r="F25" s="99">
        <f t="shared" si="5"/>
        <v>2</v>
      </c>
      <c r="G25" s="95">
        <f>COUNTIF(Scoring!$F$36:M$51,$D25)</f>
        <v>2</v>
      </c>
      <c r="H25" s="99">
        <f t="shared" si="0"/>
        <v>7.5</v>
      </c>
      <c r="I25" s="95">
        <f>COUNTIF(Scoring!$F$52:M$59,$D25)</f>
        <v>0</v>
      </c>
      <c r="J25" s="99">
        <f t="shared" si="1"/>
        <v>0</v>
      </c>
      <c r="K25" s="95">
        <f>COUNTIF(Scoring!$F$60:M$63,$D25)</f>
        <v>0</v>
      </c>
      <c r="L25" s="99">
        <f t="shared" si="2"/>
        <v>0</v>
      </c>
      <c r="M25" s="95">
        <f>COUNTIF(Scoring!$F$64:M$65,$D25)</f>
        <v>0</v>
      </c>
      <c r="N25" s="99">
        <f t="shared" si="3"/>
        <v>0</v>
      </c>
      <c r="O25" s="95">
        <f>COUNTIF(Scoring!$F$66:M$66,$D25)</f>
        <v>0</v>
      </c>
      <c r="P25" s="100">
        <f t="shared" si="4"/>
        <v>0</v>
      </c>
      <c r="Q25" s="6" t="str">
        <f t="shared" si="6"/>
        <v>5 XAV</v>
      </c>
    </row>
    <row r="26" spans="3:17">
      <c r="C26" s="97">
        <v>6</v>
      </c>
      <c r="D26" s="98" t="str">
        <f>Scoring!A21</f>
        <v>6 ASU</v>
      </c>
      <c r="E26" s="93">
        <f>COUNTIF(Scoring!$F$4:M$35,$D26)</f>
        <v>6</v>
      </c>
      <c r="F26" s="99">
        <f t="shared" si="5"/>
        <v>1</v>
      </c>
      <c r="G26" s="95">
        <f>COUNTIF(Scoring!$F$36:M$51,$D26)</f>
        <v>0</v>
      </c>
      <c r="H26" s="99">
        <f t="shared" si="0"/>
        <v>0</v>
      </c>
      <c r="I26" s="95">
        <f>COUNTIF(Scoring!$F$52:M$59,$D26)</f>
        <v>0</v>
      </c>
      <c r="J26" s="99">
        <f t="shared" si="1"/>
        <v>0</v>
      </c>
      <c r="K26" s="95">
        <f>COUNTIF(Scoring!$F$60:M$63,$D26)</f>
        <v>0</v>
      </c>
      <c r="L26" s="99">
        <f t="shared" si="2"/>
        <v>0</v>
      </c>
      <c r="M26" s="95">
        <f>COUNTIF(Scoring!$F$64:M$65,$D26)</f>
        <v>0</v>
      </c>
      <c r="N26" s="99">
        <f t="shared" si="3"/>
        <v>0</v>
      </c>
      <c r="O26" s="95">
        <f>COUNTIF(Scoring!$F$66:M$66,$D26)</f>
        <v>0</v>
      </c>
      <c r="P26" s="100">
        <f t="shared" si="4"/>
        <v>0</v>
      </c>
      <c r="Q26" s="6" t="str">
        <f t="shared" si="6"/>
        <v>6 ASU</v>
      </c>
    </row>
    <row r="27" spans="3:17">
      <c r="C27" s="97">
        <v>6</v>
      </c>
      <c r="D27" s="98" t="str">
        <f>Scoring!A22</f>
        <v>6 LSU</v>
      </c>
      <c r="E27" s="93">
        <f>COUNTIF(Scoring!$F$4:M$35,$D27)</f>
        <v>7</v>
      </c>
      <c r="F27" s="99">
        <f t="shared" si="5"/>
        <v>0</v>
      </c>
      <c r="G27" s="95">
        <f>COUNTIF(Scoring!$F$36:M$51,$D27)</f>
        <v>4</v>
      </c>
      <c r="H27" s="99">
        <f t="shared" si="0"/>
        <v>4.5</v>
      </c>
      <c r="I27" s="95">
        <f>COUNTIF(Scoring!$F$52:M$59,$D27)</f>
        <v>1</v>
      </c>
      <c r="J27" s="99">
        <f t="shared" si="1"/>
        <v>12</v>
      </c>
      <c r="K27" s="95">
        <f>COUNTIF(Scoring!$F$60:M$63,$D27)</f>
        <v>0</v>
      </c>
      <c r="L27" s="99">
        <f t="shared" si="2"/>
        <v>0</v>
      </c>
      <c r="M27" s="95">
        <f>COUNTIF(Scoring!$F$64:M$65,$D27)</f>
        <v>0</v>
      </c>
      <c r="N27" s="99">
        <f t="shared" si="3"/>
        <v>0</v>
      </c>
      <c r="O27" s="95">
        <f>COUNTIF(Scoring!$F$66:M$66,$D27)</f>
        <v>0</v>
      </c>
      <c r="P27" s="100">
        <f t="shared" si="4"/>
        <v>0</v>
      </c>
      <c r="Q27" s="6" t="str">
        <f t="shared" si="6"/>
        <v>6 LSU</v>
      </c>
    </row>
    <row r="28" spans="3:17">
      <c r="C28" s="97">
        <v>6</v>
      </c>
      <c r="D28" s="98" t="str">
        <f>Scoring!A23</f>
        <v>6 PUR</v>
      </c>
      <c r="E28" s="93">
        <f>COUNTIF(Scoring!$F$4:M$35,$D28)</f>
        <v>6</v>
      </c>
      <c r="F28" s="99">
        <f t="shared" si="5"/>
        <v>1</v>
      </c>
      <c r="G28" s="95">
        <f>COUNTIF(Scoring!$F$36:M$51,$D28)</f>
        <v>2</v>
      </c>
      <c r="H28" s="99">
        <f t="shared" si="0"/>
        <v>7.5</v>
      </c>
      <c r="I28" s="95">
        <f>COUNTIF(Scoring!$F$52:M$59,$D28)</f>
        <v>0</v>
      </c>
      <c r="J28" s="99">
        <f t="shared" si="1"/>
        <v>0</v>
      </c>
      <c r="K28" s="95">
        <f>COUNTIF(Scoring!$F$60:M$63,$D28)</f>
        <v>0</v>
      </c>
      <c r="L28" s="99">
        <f t="shared" si="2"/>
        <v>0</v>
      </c>
      <c r="M28" s="95">
        <f>COUNTIF(Scoring!$F$64:M$65,$D28)</f>
        <v>0</v>
      </c>
      <c r="N28" s="99">
        <f t="shared" si="3"/>
        <v>0</v>
      </c>
      <c r="O28" s="95">
        <f>COUNTIF(Scoring!$F$66:M$66,$D28)</f>
        <v>0</v>
      </c>
      <c r="P28" s="100">
        <f t="shared" si="4"/>
        <v>0</v>
      </c>
      <c r="Q28" s="6" t="str">
        <f t="shared" si="6"/>
        <v>6 PUR</v>
      </c>
    </row>
    <row r="29" spans="3:17">
      <c r="C29" s="97">
        <v>6</v>
      </c>
      <c r="D29" s="98" t="str">
        <f>Scoring!A24</f>
        <v>6 TEX</v>
      </c>
      <c r="E29" s="93">
        <f>COUNTIF(Scoring!$F$4:M$35,$D29)</f>
        <v>7</v>
      </c>
      <c r="F29" s="99">
        <f t="shared" si="5"/>
        <v>0</v>
      </c>
      <c r="G29" s="95">
        <f>COUNTIF(Scoring!$F$36:M$51,$D29)</f>
        <v>2</v>
      </c>
      <c r="H29" s="99">
        <f t="shared" si="0"/>
        <v>7.5</v>
      </c>
      <c r="I29" s="95">
        <f>COUNTIF(Scoring!$F$52:M$59,$D29)</f>
        <v>0</v>
      </c>
      <c r="J29" s="99">
        <f t="shared" si="1"/>
        <v>0</v>
      </c>
      <c r="K29" s="95">
        <f>COUNTIF(Scoring!$F$60:M$63,$D29)</f>
        <v>0</v>
      </c>
      <c r="L29" s="99">
        <f t="shared" si="2"/>
        <v>0</v>
      </c>
      <c r="M29" s="95">
        <f>COUNTIF(Scoring!$F$64:M$65,$D29)</f>
        <v>0</v>
      </c>
      <c r="N29" s="99">
        <f t="shared" si="3"/>
        <v>0</v>
      </c>
      <c r="O29" s="95">
        <f>COUNTIF(Scoring!$F$66:M$66,$D29)</f>
        <v>0</v>
      </c>
      <c r="P29" s="100">
        <f t="shared" si="4"/>
        <v>0</v>
      </c>
      <c r="Q29" s="6" t="str">
        <f t="shared" si="6"/>
        <v>6 TEX</v>
      </c>
    </row>
    <row r="30" spans="3:17">
      <c r="C30" s="97">
        <v>7</v>
      </c>
      <c r="D30" s="98" t="str">
        <f>Scoring!A25</f>
        <v>7 DEP</v>
      </c>
      <c r="E30" s="93">
        <f>COUNTIF(Scoring!$F$4:M$35,$D30)</f>
        <v>4</v>
      </c>
      <c r="F30" s="99">
        <f t="shared" si="5"/>
        <v>3</v>
      </c>
      <c r="G30" s="95">
        <f>COUNTIF(Scoring!$F$36:M$51,$D30)</f>
        <v>0</v>
      </c>
      <c r="H30" s="99">
        <f t="shared" si="0"/>
        <v>0</v>
      </c>
      <c r="I30" s="95">
        <f>COUNTIF(Scoring!$F$52:M$59,$D30)</f>
        <v>0</v>
      </c>
      <c r="J30" s="99">
        <f t="shared" si="1"/>
        <v>0</v>
      </c>
      <c r="K30" s="95">
        <f>COUNTIF(Scoring!$F$60:M$63,$D30)</f>
        <v>0</v>
      </c>
      <c r="L30" s="99">
        <f t="shared" si="2"/>
        <v>0</v>
      </c>
      <c r="M30" s="95">
        <f>COUNTIF(Scoring!$F$64:M$65,$D30)</f>
        <v>0</v>
      </c>
      <c r="N30" s="99">
        <f t="shared" si="3"/>
        <v>0</v>
      </c>
      <c r="O30" s="95">
        <f>COUNTIF(Scoring!$F$66:M$66,$D30)</f>
        <v>0</v>
      </c>
      <c r="P30" s="100">
        <f t="shared" si="4"/>
        <v>0</v>
      </c>
      <c r="Q30" s="6" t="str">
        <f t="shared" si="6"/>
        <v>7 DEP</v>
      </c>
    </row>
    <row r="31" spans="3:17">
      <c r="C31" s="97">
        <v>7</v>
      </c>
      <c r="D31" s="98" t="str">
        <f>Scoring!A26</f>
        <v>7 ND</v>
      </c>
      <c r="E31" s="93">
        <f>COUNTIF(Scoring!$F$4:M$35,$D31)</f>
        <v>3</v>
      </c>
      <c r="F31" s="99">
        <f t="shared" si="5"/>
        <v>4</v>
      </c>
      <c r="G31" s="95">
        <f>COUNTIF(Scoring!$F$36:M$51,$D31)</f>
        <v>0</v>
      </c>
      <c r="H31" s="99">
        <f t="shared" si="0"/>
        <v>0</v>
      </c>
      <c r="I31" s="95">
        <f>COUNTIF(Scoring!$F$52:M$59,$D31)</f>
        <v>0</v>
      </c>
      <c r="J31" s="99">
        <f t="shared" si="1"/>
        <v>0</v>
      </c>
      <c r="K31" s="95">
        <f>COUNTIF(Scoring!$F$60:M$63,$D31)</f>
        <v>0</v>
      </c>
      <c r="L31" s="99">
        <f t="shared" si="2"/>
        <v>0</v>
      </c>
      <c r="M31" s="95">
        <f>COUNTIF(Scoring!$F$64:M$65,$D31)</f>
        <v>0</v>
      </c>
      <c r="N31" s="99">
        <f t="shared" si="3"/>
        <v>0</v>
      </c>
      <c r="O31" s="95">
        <f>COUNTIF(Scoring!$F$66:M$66,$D31)</f>
        <v>0</v>
      </c>
      <c r="P31" s="100">
        <f t="shared" si="4"/>
        <v>0</v>
      </c>
      <c r="Q31" s="6" t="str">
        <f t="shared" si="6"/>
        <v>7 ND</v>
      </c>
    </row>
    <row r="32" spans="3:17">
      <c r="C32" s="97">
        <v>7</v>
      </c>
      <c r="D32" s="98" t="str">
        <f>Scoring!A27</f>
        <v>7 RUT</v>
      </c>
      <c r="E32" s="93">
        <f>COUNTIF(Scoring!$F$4:M$35,$D32)</f>
        <v>6</v>
      </c>
      <c r="F32" s="99">
        <f t="shared" si="5"/>
        <v>1</v>
      </c>
      <c r="G32" s="95">
        <f>COUNTIF(Scoring!$F$36:M$51,$D32)</f>
        <v>1</v>
      </c>
      <c r="H32" s="99">
        <f t="shared" si="0"/>
        <v>9</v>
      </c>
      <c r="I32" s="95">
        <f>COUNTIF(Scoring!$F$52:M$59,$D32)</f>
        <v>1</v>
      </c>
      <c r="J32" s="99">
        <f t="shared" si="1"/>
        <v>12</v>
      </c>
      <c r="K32" s="95">
        <f>COUNTIF(Scoring!$F$60:M$63,$D32)</f>
        <v>0</v>
      </c>
      <c r="L32" s="99">
        <f t="shared" si="2"/>
        <v>0</v>
      </c>
      <c r="M32" s="95">
        <f>COUNTIF(Scoring!$F$64:M$65,$D32)</f>
        <v>0</v>
      </c>
      <c r="N32" s="99">
        <f t="shared" si="3"/>
        <v>0</v>
      </c>
      <c r="O32" s="95">
        <f>COUNTIF(Scoring!$F$66:M$66,$D32)</f>
        <v>0</v>
      </c>
      <c r="P32" s="100">
        <f t="shared" si="4"/>
        <v>0</v>
      </c>
      <c r="Q32" s="6" t="str">
        <f t="shared" si="6"/>
        <v>7 RUT</v>
      </c>
    </row>
    <row r="33" spans="3:17">
      <c r="C33" s="97">
        <v>7</v>
      </c>
      <c r="D33" s="98" t="str">
        <f>Scoring!A28</f>
        <v>7 SDS</v>
      </c>
      <c r="E33" s="93">
        <f>COUNTIF(Scoring!$F$4:M$35,$D33)</f>
        <v>3</v>
      </c>
      <c r="F33" s="99">
        <f t="shared" si="5"/>
        <v>4</v>
      </c>
      <c r="G33" s="95">
        <f>COUNTIF(Scoring!$F$36:M$51,$D33)</f>
        <v>0</v>
      </c>
      <c r="H33" s="99">
        <f t="shared" si="0"/>
        <v>0</v>
      </c>
      <c r="I33" s="95">
        <f>COUNTIF(Scoring!$F$52:M$59,$D33)</f>
        <v>0</v>
      </c>
      <c r="J33" s="99">
        <f t="shared" si="1"/>
        <v>0</v>
      </c>
      <c r="K33" s="95">
        <f>COUNTIF(Scoring!$F$60:M$63,$D33)</f>
        <v>0</v>
      </c>
      <c r="L33" s="99">
        <f t="shared" si="2"/>
        <v>0</v>
      </c>
      <c r="M33" s="95">
        <f>COUNTIF(Scoring!$F$64:M$65,$D33)</f>
        <v>0</v>
      </c>
      <c r="N33" s="99">
        <f t="shared" si="3"/>
        <v>0</v>
      </c>
      <c r="O33" s="95">
        <f>COUNTIF(Scoring!$F$66:M$66,$D33)</f>
        <v>0</v>
      </c>
      <c r="P33" s="100">
        <f t="shared" si="4"/>
        <v>0</v>
      </c>
      <c r="Q33" s="6" t="str">
        <f t="shared" si="6"/>
        <v>7 SDS</v>
      </c>
    </row>
    <row r="34" spans="3:17">
      <c r="C34" s="97">
        <v>8</v>
      </c>
      <c r="D34" s="98" t="str">
        <f>Scoring!A29</f>
        <v>8 FLA</v>
      </c>
      <c r="E34" s="93">
        <f>COUNTIF(Scoring!$F$4:M$35,$D34)</f>
        <v>5</v>
      </c>
      <c r="F34" s="99">
        <f t="shared" si="5"/>
        <v>2</v>
      </c>
      <c r="G34" s="95">
        <f>COUNTIF(Scoring!$F$36:M$51,$D34)</f>
        <v>0</v>
      </c>
      <c r="H34" s="99">
        <f t="shared" si="0"/>
        <v>0</v>
      </c>
      <c r="I34" s="95">
        <f>COUNTIF(Scoring!$F$52:M$59,$D34)</f>
        <v>0</v>
      </c>
      <c r="J34" s="99">
        <f t="shared" si="1"/>
        <v>0</v>
      </c>
      <c r="K34" s="95">
        <f>COUNTIF(Scoring!$F$60:M$63,$D34)</f>
        <v>0</v>
      </c>
      <c r="L34" s="99">
        <f t="shared" si="2"/>
        <v>0</v>
      </c>
      <c r="M34" s="95">
        <f>COUNTIF(Scoring!$F$64:M$65,$D34)</f>
        <v>0</v>
      </c>
      <c r="N34" s="99">
        <f t="shared" si="3"/>
        <v>0</v>
      </c>
      <c r="O34" s="95">
        <f>COUNTIF(Scoring!$F$66:M$66,$D34)</f>
        <v>0</v>
      </c>
      <c r="P34" s="100">
        <f t="shared" si="4"/>
        <v>0</v>
      </c>
      <c r="Q34" s="6" t="str">
        <f t="shared" si="6"/>
        <v>8 FLA</v>
      </c>
    </row>
    <row r="35" spans="3:17">
      <c r="C35" s="97">
        <v>8</v>
      </c>
      <c r="D35" s="98" t="str">
        <f>Scoring!A30</f>
        <v>8 IOWA</v>
      </c>
      <c r="E35" s="93">
        <f>COUNTIF(Scoring!$F$4:M$35,$D35)</f>
        <v>3</v>
      </c>
      <c r="F35" s="99">
        <f t="shared" si="5"/>
        <v>4</v>
      </c>
      <c r="G35" s="95">
        <f>COUNTIF(Scoring!$F$36:M$51,$D35)</f>
        <v>0</v>
      </c>
      <c r="H35" s="99">
        <f t="shared" si="0"/>
        <v>0</v>
      </c>
      <c r="I35" s="95">
        <f>COUNTIF(Scoring!$F$52:M$59,$D35)</f>
        <v>0</v>
      </c>
      <c r="J35" s="99">
        <f t="shared" si="1"/>
        <v>0</v>
      </c>
      <c r="K35" s="95">
        <f>COUNTIF(Scoring!$F$60:M$63,$D35)</f>
        <v>0</v>
      </c>
      <c r="L35" s="99">
        <f t="shared" si="2"/>
        <v>0</v>
      </c>
      <c r="M35" s="95">
        <f>COUNTIF(Scoring!$F$64:M$65,$D35)</f>
        <v>0</v>
      </c>
      <c r="N35" s="99">
        <f t="shared" si="3"/>
        <v>0</v>
      </c>
      <c r="O35" s="95">
        <f>COUNTIF(Scoring!$F$66:M$66,$D35)</f>
        <v>0</v>
      </c>
      <c r="P35" s="100">
        <f t="shared" si="4"/>
        <v>0</v>
      </c>
      <c r="Q35" s="6" t="str">
        <f t="shared" si="6"/>
        <v>8 IOWA</v>
      </c>
    </row>
    <row r="36" spans="3:17">
      <c r="C36" s="97">
        <v>8</v>
      </c>
      <c r="D36" s="98" t="str">
        <f>Scoring!A31</f>
        <v>8 MTSU</v>
      </c>
      <c r="E36" s="93">
        <f>COUNTIF(Scoring!$F$4:M$35,$D36)</f>
        <v>1</v>
      </c>
      <c r="F36" s="99">
        <f t="shared" si="5"/>
        <v>6</v>
      </c>
      <c r="G36" s="95">
        <f>COUNTIF(Scoring!$F$36:M$51,$D36)</f>
        <v>0</v>
      </c>
      <c r="H36" s="99">
        <f t="shared" si="0"/>
        <v>0</v>
      </c>
      <c r="I36" s="95">
        <f>COUNTIF(Scoring!$F$52:M$59,$D36)</f>
        <v>0</v>
      </c>
      <c r="J36" s="99">
        <f t="shared" si="1"/>
        <v>0</v>
      </c>
      <c r="K36" s="95">
        <f>COUNTIF(Scoring!$F$60:M$63,$D36)</f>
        <v>0</v>
      </c>
      <c r="L36" s="99">
        <f t="shared" si="2"/>
        <v>0</v>
      </c>
      <c r="M36" s="95">
        <f>COUNTIF(Scoring!$F$64:M$65,$D36)</f>
        <v>0</v>
      </c>
      <c r="N36" s="99">
        <f t="shared" si="3"/>
        <v>0</v>
      </c>
      <c r="O36" s="95">
        <f>COUNTIF(Scoring!$F$66:M$66,$D36)</f>
        <v>0</v>
      </c>
      <c r="P36" s="100">
        <f t="shared" si="4"/>
        <v>0</v>
      </c>
      <c r="Q36" s="6" t="str">
        <f t="shared" si="6"/>
        <v>8 MTSU</v>
      </c>
    </row>
    <row r="37" spans="3:17" ht="13.8" thickBot="1">
      <c r="C37" s="101">
        <v>8</v>
      </c>
      <c r="D37" s="98" t="str">
        <f>Scoring!A32</f>
        <v>8 VILL</v>
      </c>
      <c r="E37" s="93">
        <f>COUNTIF(Scoring!$F$4:M$35,$D37)</f>
        <v>5</v>
      </c>
      <c r="F37" s="99">
        <f t="shared" si="5"/>
        <v>2</v>
      </c>
      <c r="G37" s="95">
        <f>COUNTIF(Scoring!$F$36:M$51,$D37)</f>
        <v>0</v>
      </c>
      <c r="H37" s="99">
        <f t="shared" si="0"/>
        <v>0</v>
      </c>
      <c r="I37" s="95">
        <f>COUNTIF(Scoring!$F$52:M$59,$D37)</f>
        <v>0</v>
      </c>
      <c r="J37" s="99">
        <f t="shared" si="1"/>
        <v>0</v>
      </c>
      <c r="K37" s="95">
        <f>COUNTIF(Scoring!$F$60:M$63,$D37)</f>
        <v>0</v>
      </c>
      <c r="L37" s="99">
        <f t="shared" si="2"/>
        <v>0</v>
      </c>
      <c r="M37" s="95">
        <f>COUNTIF(Scoring!$F$64:M$65,$D37)</f>
        <v>0</v>
      </c>
      <c r="N37" s="99">
        <f t="shared" si="3"/>
        <v>0</v>
      </c>
      <c r="O37" s="95">
        <f>COUNTIF(Scoring!$F$66:M$66,$D37)</f>
        <v>0</v>
      </c>
      <c r="P37" s="100">
        <f t="shared" si="4"/>
        <v>0</v>
      </c>
      <c r="Q37" s="6" t="str">
        <f t="shared" si="6"/>
        <v>8 VILL</v>
      </c>
    </row>
    <row r="38" spans="3:17">
      <c r="C38" s="97">
        <v>9</v>
      </c>
      <c r="D38" s="98" t="str">
        <f>Scoring!A33</f>
        <v>9 GT</v>
      </c>
      <c r="E38" s="93">
        <f>COUNTIF(Scoring!$F$4:M$35,$D38)</f>
        <v>4</v>
      </c>
      <c r="F38" s="99">
        <f t="shared" si="5"/>
        <v>3</v>
      </c>
      <c r="G38" s="95">
        <f>COUNTIF(Scoring!$F$36:M$51,$D38)</f>
        <v>0</v>
      </c>
      <c r="H38" s="99">
        <f t="shared" si="0"/>
        <v>0</v>
      </c>
      <c r="I38" s="95">
        <f>COUNTIF(Scoring!$F$52:M$59,$D38)</f>
        <v>0</v>
      </c>
      <c r="J38" s="99">
        <f t="shared" si="1"/>
        <v>0</v>
      </c>
      <c r="K38" s="95">
        <f>COUNTIF(Scoring!$F$60:M$63,$D38)</f>
        <v>0</v>
      </c>
      <c r="L38" s="99">
        <f t="shared" si="2"/>
        <v>0</v>
      </c>
      <c r="M38" s="95">
        <f>COUNTIF(Scoring!$F$64:M$65,$D38)</f>
        <v>0</v>
      </c>
      <c r="N38" s="99">
        <f t="shared" si="3"/>
        <v>0</v>
      </c>
      <c r="O38" s="95">
        <f>COUNTIF(Scoring!$F$66:M$66,$D38)</f>
        <v>0</v>
      </c>
      <c r="P38" s="100">
        <f t="shared" si="4"/>
        <v>0</v>
      </c>
      <c r="Q38" s="6" t="str">
        <f t="shared" si="6"/>
        <v>9 GT</v>
      </c>
    </row>
    <row r="39" spans="3:17">
      <c r="C39" s="97">
        <v>9</v>
      </c>
      <c r="D39" s="98" t="str">
        <f>Scoring!A34</f>
        <v>9 MSU</v>
      </c>
      <c r="E39" s="93">
        <f>COUNTIF(Scoring!$F$4:M$35,$D39)</f>
        <v>6</v>
      </c>
      <c r="F39" s="99">
        <f t="shared" si="5"/>
        <v>1</v>
      </c>
      <c r="G39" s="95">
        <f>COUNTIF(Scoring!$F$36:M$51,$D39)</f>
        <v>0</v>
      </c>
      <c r="H39" s="99">
        <f t="shared" si="0"/>
        <v>0</v>
      </c>
      <c r="I39" s="95">
        <f>COUNTIF(Scoring!$F$52:M$59,$D39)</f>
        <v>0</v>
      </c>
      <c r="J39" s="99">
        <f t="shared" si="1"/>
        <v>0</v>
      </c>
      <c r="K39" s="95">
        <f>COUNTIF(Scoring!$F$60:M$63,$D39)</f>
        <v>0</v>
      </c>
      <c r="L39" s="99">
        <f t="shared" si="2"/>
        <v>0</v>
      </c>
      <c r="M39" s="95">
        <f>COUNTIF(Scoring!$F$64:M$65,$D39)</f>
        <v>0</v>
      </c>
      <c r="N39" s="99">
        <f t="shared" si="3"/>
        <v>0</v>
      </c>
      <c r="O39" s="95">
        <f>COUNTIF(Scoring!$F$66:M$66,$D39)</f>
        <v>0</v>
      </c>
      <c r="P39" s="100">
        <f t="shared" si="4"/>
        <v>0</v>
      </c>
      <c r="Q39" s="6" t="str">
        <f t="shared" si="6"/>
        <v>9 MSU</v>
      </c>
    </row>
    <row r="40" spans="3:17">
      <c r="C40" s="97">
        <v>9</v>
      </c>
      <c r="D40" s="98" t="str">
        <f>Scoring!A35</f>
        <v>9 TEM</v>
      </c>
      <c r="E40" s="93">
        <f>COUNTIF(Scoring!$F$4:M$35,$D40)</f>
        <v>2</v>
      </c>
      <c r="F40" s="99">
        <f t="shared" si="5"/>
        <v>5</v>
      </c>
      <c r="G40" s="95">
        <f>COUNTIF(Scoring!$F$36:M$51,$D40)</f>
        <v>0</v>
      </c>
      <c r="H40" s="99">
        <f t="shared" si="0"/>
        <v>0</v>
      </c>
      <c r="I40" s="95">
        <f>COUNTIF(Scoring!$F$52:M$59,$D40)</f>
        <v>0</v>
      </c>
      <c r="J40" s="99">
        <f t="shared" si="1"/>
        <v>0</v>
      </c>
      <c r="K40" s="95">
        <f>COUNTIF(Scoring!$F$60:M$63,$D40)</f>
        <v>0</v>
      </c>
      <c r="L40" s="99">
        <f t="shared" si="2"/>
        <v>0</v>
      </c>
      <c r="M40" s="95">
        <f>COUNTIF(Scoring!$F$64:M$65,$D40)</f>
        <v>0</v>
      </c>
      <c r="N40" s="99">
        <f t="shared" si="3"/>
        <v>0</v>
      </c>
      <c r="O40" s="95">
        <f>COUNTIF(Scoring!$F$66:M$66,$D40)</f>
        <v>0</v>
      </c>
      <c r="P40" s="100">
        <f t="shared" si="4"/>
        <v>0</v>
      </c>
      <c r="Q40" s="6" t="str">
        <f t="shared" si="6"/>
        <v>9 TEM</v>
      </c>
    </row>
    <row r="41" spans="3:17">
      <c r="C41" s="97">
        <v>9</v>
      </c>
      <c r="D41" s="98" t="str">
        <f>Scoring!A36</f>
        <v>9 UTAH</v>
      </c>
      <c r="E41" s="93">
        <f>COUNTIF(Scoring!$F$4:M$35,$D41)</f>
        <v>2</v>
      </c>
      <c r="F41" s="99">
        <f t="shared" si="5"/>
        <v>5</v>
      </c>
      <c r="G41" s="95">
        <f>COUNTIF(Scoring!$F$36:M$51,$D41)</f>
        <v>0</v>
      </c>
      <c r="H41" s="99">
        <f t="shared" si="0"/>
        <v>0</v>
      </c>
      <c r="I41" s="95">
        <f>COUNTIF(Scoring!$F$52:M$59,$D41)</f>
        <v>0</v>
      </c>
      <c r="J41" s="99">
        <f t="shared" si="1"/>
        <v>0</v>
      </c>
      <c r="K41" s="95">
        <f>COUNTIF(Scoring!$F$60:M$63,$D41)</f>
        <v>0</v>
      </c>
      <c r="L41" s="99">
        <f t="shared" si="2"/>
        <v>0</v>
      </c>
      <c r="M41" s="95">
        <f>COUNTIF(Scoring!$F$64:M$65,$D41)</f>
        <v>0</v>
      </c>
      <c r="N41" s="99">
        <f t="shared" si="3"/>
        <v>0</v>
      </c>
      <c r="O41" s="95">
        <f>COUNTIF(Scoring!$F$66:M$66,$D41)</f>
        <v>0</v>
      </c>
      <c r="P41" s="100">
        <f t="shared" si="4"/>
        <v>0</v>
      </c>
      <c r="Q41" s="6" t="str">
        <f t="shared" si="6"/>
        <v>9 UTAH</v>
      </c>
    </row>
    <row r="42" spans="3:17">
      <c r="C42" s="97">
        <v>10</v>
      </c>
      <c r="D42" s="98" t="str">
        <f>Scoring!A37</f>
        <v>10 MINN</v>
      </c>
      <c r="E42" s="93">
        <f>COUNTIF(Scoring!$F$4:M$35,$D42)</f>
        <v>4</v>
      </c>
      <c r="F42" s="99">
        <f t="shared" si="5"/>
        <v>3</v>
      </c>
      <c r="G42" s="95">
        <f>COUNTIF(Scoring!$F$36:M$51,$D42)</f>
        <v>0</v>
      </c>
      <c r="H42" s="99">
        <f t="shared" si="0"/>
        <v>0</v>
      </c>
      <c r="I42" s="95">
        <f>COUNTIF(Scoring!$F$52:M$59,$D42)</f>
        <v>0</v>
      </c>
      <c r="J42" s="99">
        <f t="shared" si="1"/>
        <v>0</v>
      </c>
      <c r="K42" s="95">
        <f>COUNTIF(Scoring!$F$60:M$63,$D42)</f>
        <v>0</v>
      </c>
      <c r="L42" s="99">
        <f t="shared" si="2"/>
        <v>0</v>
      </c>
      <c r="M42" s="95">
        <f>COUNTIF(Scoring!$F$64:M$65,$D42)</f>
        <v>0</v>
      </c>
      <c r="N42" s="99">
        <f t="shared" si="3"/>
        <v>0</v>
      </c>
      <c r="O42" s="95">
        <f>COUNTIF(Scoring!$F$66:M$66,$D42)</f>
        <v>0</v>
      </c>
      <c r="P42" s="100">
        <f t="shared" si="4"/>
        <v>0</v>
      </c>
      <c r="Q42" s="6" t="str">
        <f t="shared" si="6"/>
        <v>10 MINN</v>
      </c>
    </row>
    <row r="43" spans="3:17">
      <c r="C43" s="97">
        <v>10</v>
      </c>
      <c r="D43" s="98" t="str">
        <f>Scoring!A38</f>
        <v>10 SDSU</v>
      </c>
      <c r="E43" s="93">
        <f>COUNTIF(Scoring!$F$4:M$35,$D43)</f>
        <v>3</v>
      </c>
      <c r="F43" s="99">
        <f t="shared" si="5"/>
        <v>4</v>
      </c>
      <c r="G43" s="95">
        <f>COUNTIF(Scoring!$F$36:M$51,$D43)</f>
        <v>0</v>
      </c>
      <c r="H43" s="99">
        <f t="shared" si="0"/>
        <v>0</v>
      </c>
      <c r="I43" s="95">
        <f>COUNTIF(Scoring!$F$52:M$59,$D43)</f>
        <v>0</v>
      </c>
      <c r="J43" s="99">
        <f t="shared" si="1"/>
        <v>0</v>
      </c>
      <c r="K43" s="95">
        <f>COUNTIF(Scoring!$F$60:M$63,$D43)</f>
        <v>0</v>
      </c>
      <c r="L43" s="99">
        <f t="shared" si="2"/>
        <v>0</v>
      </c>
      <c r="M43" s="95">
        <f>COUNTIF(Scoring!$F$64:M$65,$D43)</f>
        <v>0</v>
      </c>
      <c r="N43" s="99">
        <f t="shared" si="3"/>
        <v>0</v>
      </c>
      <c r="O43" s="95">
        <f>COUNTIF(Scoring!$F$66:M$66,$D43)</f>
        <v>0</v>
      </c>
      <c r="P43" s="100">
        <f t="shared" si="4"/>
        <v>0</v>
      </c>
      <c r="Q43" s="6" t="str">
        <f t="shared" si="6"/>
        <v>10 SDSU</v>
      </c>
    </row>
    <row r="44" spans="3:17">
      <c r="C44" s="97">
        <v>10</v>
      </c>
      <c r="D44" s="98" t="str">
        <f>Scoring!A39</f>
        <v>10 TCU</v>
      </c>
      <c r="E44" s="93">
        <f>COUNTIF(Scoring!$F$4:M$35,$D44)</f>
        <v>4</v>
      </c>
      <c r="F44" s="99">
        <f t="shared" si="5"/>
        <v>3</v>
      </c>
      <c r="G44" s="95">
        <f>COUNTIF(Scoring!$F$36:M$51,$D44)</f>
        <v>0</v>
      </c>
      <c r="H44" s="99">
        <f t="shared" si="0"/>
        <v>0</v>
      </c>
      <c r="I44" s="95">
        <f>COUNTIF(Scoring!$F$52:M$59,$D44)</f>
        <v>0</v>
      </c>
      <c r="J44" s="99">
        <f t="shared" si="1"/>
        <v>0</v>
      </c>
      <c r="K44" s="95">
        <f>COUNTIF(Scoring!$F$60:M$63,$D44)</f>
        <v>0</v>
      </c>
      <c r="L44" s="99">
        <f t="shared" si="2"/>
        <v>0</v>
      </c>
      <c r="M44" s="95">
        <f>COUNTIF(Scoring!$F$64:M$65,$D44)</f>
        <v>0</v>
      </c>
      <c r="N44" s="99">
        <f t="shared" si="3"/>
        <v>0</v>
      </c>
      <c r="O44" s="95">
        <f>COUNTIF(Scoring!$F$66:M$66,$D44)</f>
        <v>0</v>
      </c>
      <c r="P44" s="100">
        <f t="shared" si="4"/>
        <v>0</v>
      </c>
      <c r="Q44" s="6" t="str">
        <f t="shared" si="6"/>
        <v>10 TCU</v>
      </c>
    </row>
    <row r="45" spans="3:17">
      <c r="C45" s="97">
        <v>10</v>
      </c>
      <c r="D45" s="98" t="str">
        <f>Scoring!A40</f>
        <v>10 VCU</v>
      </c>
      <c r="E45" s="93">
        <f>COUNTIF(Scoring!$F$4:M$35,$D45)</f>
        <v>1</v>
      </c>
      <c r="F45" s="99">
        <f t="shared" si="5"/>
        <v>6</v>
      </c>
      <c r="G45" s="95">
        <f>COUNTIF(Scoring!$F$36:M$51,$D45)</f>
        <v>0</v>
      </c>
      <c r="H45" s="99">
        <f t="shared" si="0"/>
        <v>0</v>
      </c>
      <c r="I45" s="95">
        <f>COUNTIF(Scoring!$F$52:M$59,$D45)</f>
        <v>0</v>
      </c>
      <c r="J45" s="99">
        <f t="shared" si="1"/>
        <v>0</v>
      </c>
      <c r="K45" s="95">
        <f>COUNTIF(Scoring!$F$60:M$63,$D45)</f>
        <v>0</v>
      </c>
      <c r="L45" s="99">
        <f t="shared" si="2"/>
        <v>0</v>
      </c>
      <c r="M45" s="95">
        <f>COUNTIF(Scoring!$F$64:M$65,$D45)</f>
        <v>0</v>
      </c>
      <c r="N45" s="99">
        <f t="shared" si="3"/>
        <v>0</v>
      </c>
      <c r="O45" s="95">
        <f>COUNTIF(Scoring!$F$66:M$66,$D45)</f>
        <v>0</v>
      </c>
      <c r="P45" s="100">
        <f t="shared" si="4"/>
        <v>0</v>
      </c>
      <c r="Q45" s="6" t="str">
        <f t="shared" si="6"/>
        <v>10 VCU</v>
      </c>
    </row>
    <row r="46" spans="3:17">
      <c r="C46" s="97">
        <v>11</v>
      </c>
      <c r="D46" s="98" t="str">
        <f>Scoring!A41</f>
        <v>11 CHAR</v>
      </c>
      <c r="E46" s="93">
        <f>COUNTIF(Scoring!$F$4:M$35,$D46)</f>
        <v>1</v>
      </c>
      <c r="F46" s="99">
        <f t="shared" si="5"/>
        <v>6</v>
      </c>
      <c r="G46" s="95">
        <f>COUNTIF(Scoring!$F$36:M$51,$D46)</f>
        <v>0</v>
      </c>
      <c r="H46" s="99">
        <f t="shared" si="0"/>
        <v>0</v>
      </c>
      <c r="I46" s="95">
        <f>COUNTIF(Scoring!$F$52:M$59,$D46)</f>
        <v>0</v>
      </c>
      <c r="J46" s="99">
        <f t="shared" si="1"/>
        <v>0</v>
      </c>
      <c r="K46" s="95">
        <f>COUNTIF(Scoring!$F$60:M$63,$D46)</f>
        <v>0</v>
      </c>
      <c r="L46" s="99">
        <f t="shared" si="2"/>
        <v>0</v>
      </c>
      <c r="M46" s="95">
        <f>COUNTIF(Scoring!$F$64:M$65,$D46)</f>
        <v>0</v>
      </c>
      <c r="N46" s="99">
        <f t="shared" si="3"/>
        <v>0</v>
      </c>
      <c r="O46" s="95">
        <f>COUNTIF(Scoring!$F$66:M$66,$D46)</f>
        <v>0</v>
      </c>
      <c r="P46" s="100">
        <f t="shared" si="4"/>
        <v>0</v>
      </c>
      <c r="Q46" s="6" t="str">
        <f t="shared" si="6"/>
        <v>11 CHAR</v>
      </c>
    </row>
    <row r="47" spans="3:17">
      <c r="C47" s="97">
        <v>11</v>
      </c>
      <c r="D47" s="98" t="str">
        <f>Scoring!A42</f>
        <v>11 MSU</v>
      </c>
      <c r="E47" s="93">
        <f>COUNTIF(Scoring!$F$4:M$35,$D47)</f>
        <v>0</v>
      </c>
      <c r="F47" s="99">
        <f t="shared" si="5"/>
        <v>0</v>
      </c>
      <c r="G47" s="95">
        <f>COUNTIF(Scoring!$F$36:M$51,$D47)</f>
        <v>0</v>
      </c>
      <c r="H47" s="99">
        <f t="shared" si="0"/>
        <v>0</v>
      </c>
      <c r="I47" s="95">
        <f>COUNTIF(Scoring!$F$52:M$59,$D47)</f>
        <v>0</v>
      </c>
      <c r="J47" s="99">
        <f t="shared" si="1"/>
        <v>0</v>
      </c>
      <c r="K47" s="95">
        <f>COUNTIF(Scoring!$F$60:M$63,$D47)</f>
        <v>0</v>
      </c>
      <c r="L47" s="99">
        <f t="shared" si="2"/>
        <v>0</v>
      </c>
      <c r="M47" s="95">
        <f>COUNTIF(Scoring!$F$64:M$65,$D47)</f>
        <v>0</v>
      </c>
      <c r="N47" s="99">
        <f t="shared" si="3"/>
        <v>0</v>
      </c>
      <c r="O47" s="95">
        <f>COUNTIF(Scoring!$F$66:M$66,$D47)</f>
        <v>0</v>
      </c>
      <c r="P47" s="100">
        <f t="shared" si="4"/>
        <v>0</v>
      </c>
      <c r="Q47" s="6" t="str">
        <f t="shared" si="6"/>
        <v>11 MSU</v>
      </c>
    </row>
    <row r="48" spans="3:17">
      <c r="C48" s="97">
        <v>11</v>
      </c>
      <c r="D48" s="98" t="str">
        <f>Scoring!A43</f>
        <v>11 UGA</v>
      </c>
      <c r="E48" s="93">
        <f>COUNTIF(Scoring!$F$4:M$35,$D48)</f>
        <v>1</v>
      </c>
      <c r="F48" s="99">
        <f t="shared" si="5"/>
        <v>6</v>
      </c>
      <c r="G48" s="95">
        <f>COUNTIF(Scoring!$F$36:M$51,$D48)</f>
        <v>0</v>
      </c>
      <c r="H48" s="99">
        <f t="shared" si="0"/>
        <v>0</v>
      </c>
      <c r="I48" s="95">
        <f>COUNTIF(Scoring!$F$52:M$59,$D48)</f>
        <v>0</v>
      </c>
      <c r="J48" s="99">
        <f t="shared" si="1"/>
        <v>0</v>
      </c>
      <c r="K48" s="95">
        <f>COUNTIF(Scoring!$F$60:M$63,$D48)</f>
        <v>0</v>
      </c>
      <c r="L48" s="99">
        <f t="shared" si="2"/>
        <v>0</v>
      </c>
      <c r="M48" s="95">
        <f>COUNTIF(Scoring!$F$64:M$65,$D48)</f>
        <v>0</v>
      </c>
      <c r="N48" s="99">
        <f t="shared" si="3"/>
        <v>0</v>
      </c>
      <c r="O48" s="95">
        <f>COUNTIF(Scoring!$F$66:M$66,$D48)</f>
        <v>0</v>
      </c>
      <c r="P48" s="100">
        <f t="shared" si="4"/>
        <v>0</v>
      </c>
      <c r="Q48" s="6" t="str">
        <f t="shared" si="6"/>
        <v>11 UGA</v>
      </c>
    </row>
    <row r="49" spans="3:17">
      <c r="C49" s="97">
        <v>11</v>
      </c>
      <c r="D49" s="98" t="str">
        <f>Scoring!A44</f>
        <v>11 UWGB</v>
      </c>
      <c r="E49" s="93">
        <f>COUNTIF(Scoring!$F$4:M$35,$D49)</f>
        <v>0</v>
      </c>
      <c r="F49" s="99">
        <f t="shared" si="5"/>
        <v>0</v>
      </c>
      <c r="G49" s="95">
        <f>COUNTIF(Scoring!$F$36:M$51,$D49)</f>
        <v>0</v>
      </c>
      <c r="H49" s="99">
        <f t="shared" si="0"/>
        <v>0</v>
      </c>
      <c r="I49" s="95">
        <f>COUNTIF(Scoring!$F$52:M$59,$D49)</f>
        <v>0</v>
      </c>
      <c r="J49" s="99">
        <f t="shared" si="1"/>
        <v>0</v>
      </c>
      <c r="K49" s="95">
        <f>COUNTIF(Scoring!$F$60:M$63,$D49)</f>
        <v>0</v>
      </c>
      <c r="L49" s="99">
        <f t="shared" si="2"/>
        <v>0</v>
      </c>
      <c r="M49" s="95">
        <f>COUNTIF(Scoring!$F$64:M$65,$D49)</f>
        <v>0</v>
      </c>
      <c r="N49" s="99">
        <f t="shared" si="3"/>
        <v>0</v>
      </c>
      <c r="O49" s="95">
        <f>COUNTIF(Scoring!$F$66:M$66,$D49)</f>
        <v>0</v>
      </c>
      <c r="P49" s="100">
        <f t="shared" si="4"/>
        <v>0</v>
      </c>
      <c r="Q49" s="6" t="str">
        <f t="shared" si="6"/>
        <v>11 UWGB</v>
      </c>
    </row>
    <row r="50" spans="3:17">
      <c r="C50" s="97">
        <v>12</v>
      </c>
      <c r="D50" s="98" t="str">
        <f>Scoring!A45</f>
        <v>12 BALL</v>
      </c>
      <c r="E50" s="93">
        <f>COUNTIF(Scoring!$F$4:M$35,$D50)</f>
        <v>0</v>
      </c>
      <c r="F50" s="99">
        <f t="shared" si="5"/>
        <v>0</v>
      </c>
      <c r="G50" s="95">
        <f>COUNTIF(Scoring!$F$36:M$51,$D50)</f>
        <v>0</v>
      </c>
      <c r="H50" s="99">
        <f t="shared" si="0"/>
        <v>0</v>
      </c>
      <c r="I50" s="95">
        <f>COUNTIF(Scoring!$F$52:M$59,$D50)</f>
        <v>0</v>
      </c>
      <c r="J50" s="99">
        <f t="shared" si="1"/>
        <v>0</v>
      </c>
      <c r="K50" s="95">
        <f>COUNTIF(Scoring!$F$60:M$63,$D50)</f>
        <v>0</v>
      </c>
      <c r="L50" s="99">
        <f t="shared" si="2"/>
        <v>0</v>
      </c>
      <c r="M50" s="95">
        <f>COUNTIF(Scoring!$F$64:M$65,$D50)</f>
        <v>0</v>
      </c>
      <c r="N50" s="99">
        <f t="shared" si="3"/>
        <v>0</v>
      </c>
      <c r="O50" s="95">
        <f>COUNTIF(Scoring!$F$66:M$66,$D50)</f>
        <v>0</v>
      </c>
      <c r="P50" s="100">
        <f t="shared" si="4"/>
        <v>0</v>
      </c>
      <c r="Q50" s="6" t="str">
        <f t="shared" si="6"/>
        <v>12 BALL</v>
      </c>
    </row>
    <row r="51" spans="3:17">
      <c r="C51" s="97">
        <v>12</v>
      </c>
      <c r="D51" s="98" t="str">
        <f>Scoring!A46</f>
        <v>12 DREX</v>
      </c>
      <c r="E51" s="93">
        <f>COUNTIF(Scoring!$F$4:M$35,$D51)</f>
        <v>0</v>
      </c>
      <c r="F51" s="99">
        <f t="shared" si="5"/>
        <v>0</v>
      </c>
      <c r="G51" s="95">
        <f>COUNTIF(Scoring!$F$36:M$51,$D51)</f>
        <v>0</v>
      </c>
      <c r="H51" s="99">
        <f t="shared" si="0"/>
        <v>0</v>
      </c>
      <c r="I51" s="95">
        <f>COUNTIF(Scoring!$F$52:M$59,$D51)</f>
        <v>0</v>
      </c>
      <c r="J51" s="99">
        <f t="shared" si="1"/>
        <v>0</v>
      </c>
      <c r="K51" s="95">
        <f>COUNTIF(Scoring!$F$60:M$63,$D51)</f>
        <v>0</v>
      </c>
      <c r="L51" s="99">
        <f t="shared" si="2"/>
        <v>0</v>
      </c>
      <c r="M51" s="95">
        <f>COUNTIF(Scoring!$F$64:M$65,$D51)</f>
        <v>0</v>
      </c>
      <c r="N51" s="99">
        <f t="shared" si="3"/>
        <v>0</v>
      </c>
      <c r="O51" s="95">
        <f>COUNTIF(Scoring!$F$66:M$66,$D51)</f>
        <v>0</v>
      </c>
      <c r="P51" s="100">
        <f t="shared" si="4"/>
        <v>0</v>
      </c>
      <c r="Q51" s="6" t="str">
        <f t="shared" si="6"/>
        <v>12 DREX</v>
      </c>
    </row>
    <row r="52" spans="3:17">
      <c r="C52" s="97">
        <v>12</v>
      </c>
      <c r="D52" s="98" t="str">
        <f>Scoring!A47</f>
        <v>12 GONZ</v>
      </c>
      <c r="E52" s="93">
        <f>COUNTIF(Scoring!$F$4:M$35,$D52)</f>
        <v>2</v>
      </c>
      <c r="F52" s="99">
        <f t="shared" si="5"/>
        <v>5</v>
      </c>
      <c r="G52" s="95">
        <f>COUNTIF(Scoring!$F$36:M$51,$D52)</f>
        <v>0</v>
      </c>
      <c r="H52" s="99">
        <f t="shared" si="0"/>
        <v>0</v>
      </c>
      <c r="I52" s="95">
        <f>COUNTIF(Scoring!$F$52:M$59,$D52)</f>
        <v>0</v>
      </c>
      <c r="J52" s="99">
        <f t="shared" si="1"/>
        <v>0</v>
      </c>
      <c r="K52" s="95">
        <f>COUNTIF(Scoring!$F$60:M$63,$D52)</f>
        <v>0</v>
      </c>
      <c r="L52" s="99">
        <f t="shared" si="2"/>
        <v>0</v>
      </c>
      <c r="M52" s="95">
        <f>COUNTIF(Scoring!$F$64:M$65,$D52)</f>
        <v>0</v>
      </c>
      <c r="N52" s="99">
        <f t="shared" si="3"/>
        <v>0</v>
      </c>
      <c r="O52" s="95">
        <f>COUNTIF(Scoring!$F$66:M$66,$D52)</f>
        <v>0</v>
      </c>
      <c r="P52" s="100">
        <f t="shared" si="4"/>
        <v>0</v>
      </c>
      <c r="Q52" s="6" t="str">
        <f t="shared" si="6"/>
        <v>12 GONZ</v>
      </c>
    </row>
    <row r="53" spans="3:17">
      <c r="C53" s="97">
        <v>12</v>
      </c>
      <c r="D53" s="98" t="str">
        <f>Scoring!A48</f>
        <v>12 MRST</v>
      </c>
      <c r="E53" s="93">
        <f>COUNTIF(Scoring!$F$4:M$35,$D53)</f>
        <v>1</v>
      </c>
      <c r="F53" s="99">
        <f t="shared" si="5"/>
        <v>6</v>
      </c>
      <c r="G53" s="95">
        <f>COUNTIF(Scoring!$F$36:M$51,$D53)</f>
        <v>1</v>
      </c>
      <c r="H53" s="99">
        <f t="shared" si="0"/>
        <v>9</v>
      </c>
      <c r="I53" s="95">
        <f>COUNTIF(Scoring!$F$52:M$59,$D53)</f>
        <v>0</v>
      </c>
      <c r="J53" s="99">
        <f t="shared" si="1"/>
        <v>0</v>
      </c>
      <c r="K53" s="95">
        <f>COUNTIF(Scoring!$F$60:M$63,$D53)</f>
        <v>0</v>
      </c>
      <c r="L53" s="99">
        <f t="shared" si="2"/>
        <v>0</v>
      </c>
      <c r="M53" s="95">
        <f>COUNTIF(Scoring!$F$64:M$65,$D53)</f>
        <v>0</v>
      </c>
      <c r="N53" s="99">
        <f t="shared" si="3"/>
        <v>0</v>
      </c>
      <c r="O53" s="95">
        <f>COUNTIF(Scoring!$F$66:M$66,$D53)</f>
        <v>0</v>
      </c>
      <c r="P53" s="100">
        <f t="shared" si="4"/>
        <v>0</v>
      </c>
      <c r="Q53" s="6" t="str">
        <f t="shared" si="6"/>
        <v>12 MRST</v>
      </c>
    </row>
    <row r="54" spans="3:17">
      <c r="C54" s="97">
        <v>13</v>
      </c>
      <c r="D54" s="98" t="str">
        <f>Scoring!A49</f>
        <v>13 ETSU</v>
      </c>
      <c r="E54" s="93">
        <f>COUNTIF(Scoring!$F$4:M$35,$D54)</f>
        <v>0</v>
      </c>
      <c r="F54" s="99">
        <f t="shared" si="5"/>
        <v>0</v>
      </c>
      <c r="G54" s="95">
        <f>COUNTIF(Scoring!$F$36:M$51,$D54)</f>
        <v>0</v>
      </c>
      <c r="H54" s="99">
        <f t="shared" si="0"/>
        <v>0</v>
      </c>
      <c r="I54" s="95">
        <f>COUNTIF(Scoring!$F$52:M$59,$D54)</f>
        <v>0</v>
      </c>
      <c r="J54" s="99">
        <f t="shared" si="1"/>
        <v>0</v>
      </c>
      <c r="K54" s="95">
        <f>COUNTIF(Scoring!$F$60:M$63,$D54)</f>
        <v>0</v>
      </c>
      <c r="L54" s="99">
        <f t="shared" si="2"/>
        <v>0</v>
      </c>
      <c r="M54" s="95">
        <f>COUNTIF(Scoring!$F$64:M$65,$D54)</f>
        <v>0</v>
      </c>
      <c r="N54" s="99">
        <f t="shared" si="3"/>
        <v>0</v>
      </c>
      <c r="O54" s="95">
        <f>COUNTIF(Scoring!$F$66:M$66,$D54)</f>
        <v>0</v>
      </c>
      <c r="P54" s="100">
        <f t="shared" si="4"/>
        <v>0</v>
      </c>
      <c r="Q54" s="6" t="str">
        <f t="shared" si="6"/>
        <v>13 ETSU</v>
      </c>
    </row>
    <row r="55" spans="3:17">
      <c r="C55" s="97">
        <v>13</v>
      </c>
      <c r="D55" s="98" t="str">
        <f>Scoring!A50</f>
        <v>13 FRES</v>
      </c>
      <c r="E55" s="93">
        <f>COUNTIF(Scoring!$F$4:M$35,$D55)</f>
        <v>0</v>
      </c>
      <c r="F55" s="99">
        <f t="shared" si="5"/>
        <v>0</v>
      </c>
      <c r="G55" s="95">
        <f>COUNTIF(Scoring!$F$36:M$51,$D55)</f>
        <v>0</v>
      </c>
      <c r="H55" s="99">
        <f t="shared" si="0"/>
        <v>0</v>
      </c>
      <c r="I55" s="95">
        <f>COUNTIF(Scoring!$F$52:M$59,$D55)</f>
        <v>0</v>
      </c>
      <c r="J55" s="99">
        <f t="shared" si="1"/>
        <v>0</v>
      </c>
      <c r="K55" s="95">
        <f>COUNTIF(Scoring!$F$60:M$63,$D55)</f>
        <v>0</v>
      </c>
      <c r="L55" s="99">
        <f t="shared" si="2"/>
        <v>0</v>
      </c>
      <c r="M55" s="95">
        <f>COUNTIF(Scoring!$F$64:M$65,$D55)</f>
        <v>0</v>
      </c>
      <c r="N55" s="99">
        <f t="shared" si="3"/>
        <v>0</v>
      </c>
      <c r="O55" s="95">
        <f>COUNTIF(Scoring!$F$66:M$66,$D55)</f>
        <v>0</v>
      </c>
      <c r="P55" s="100">
        <f t="shared" si="4"/>
        <v>0</v>
      </c>
      <c r="Q55" s="6" t="str">
        <f t="shared" si="6"/>
        <v>13 FRES</v>
      </c>
    </row>
    <row r="56" spans="3:17">
      <c r="C56" s="97">
        <v>13</v>
      </c>
      <c r="D56" s="98" t="str">
        <f>Scoring!A51</f>
        <v>13 MONT</v>
      </c>
      <c r="E56" s="93">
        <f>COUNTIF(Scoring!$F$4:M$35,$D56)</f>
        <v>0</v>
      </c>
      <c r="F56" s="99">
        <f t="shared" si="5"/>
        <v>0</v>
      </c>
      <c r="G56" s="95">
        <f>COUNTIF(Scoring!$F$36:M$51,$D56)</f>
        <v>0</v>
      </c>
      <c r="H56" s="99">
        <f t="shared" si="0"/>
        <v>0</v>
      </c>
      <c r="I56" s="95">
        <f>COUNTIF(Scoring!$F$52:M$59,$D56)</f>
        <v>0</v>
      </c>
      <c r="J56" s="99">
        <f t="shared" si="1"/>
        <v>0</v>
      </c>
      <c r="K56" s="95">
        <f>COUNTIF(Scoring!$F$60:M$63,$D56)</f>
        <v>0</v>
      </c>
      <c r="L56" s="99">
        <f t="shared" si="2"/>
        <v>0</v>
      </c>
      <c r="M56" s="95">
        <f>COUNTIF(Scoring!$F$64:M$65,$D56)</f>
        <v>0</v>
      </c>
      <c r="N56" s="99">
        <f t="shared" si="3"/>
        <v>0</v>
      </c>
      <c r="O56" s="95">
        <f>COUNTIF(Scoring!$F$66:M$66,$D56)</f>
        <v>0</v>
      </c>
      <c r="P56" s="100">
        <f t="shared" si="4"/>
        <v>0</v>
      </c>
      <c r="Q56" s="6" t="str">
        <f t="shared" si="6"/>
        <v>13 MONT</v>
      </c>
    </row>
    <row r="57" spans="3:17">
      <c r="C57" s="97">
        <v>13</v>
      </c>
      <c r="D57" s="98" t="str">
        <f>Scoring!A52</f>
        <v>13 WCU</v>
      </c>
      <c r="E57" s="93">
        <f>COUNTIF(Scoring!$F$4:M$35,$D57)</f>
        <v>0</v>
      </c>
      <c r="F57" s="99">
        <f t="shared" si="5"/>
        <v>0</v>
      </c>
      <c r="G57" s="95">
        <f>COUNTIF(Scoring!$F$36:M$51,$D57)</f>
        <v>0</v>
      </c>
      <c r="H57" s="99">
        <f t="shared" si="0"/>
        <v>0</v>
      </c>
      <c r="I57" s="95">
        <f>COUNTIF(Scoring!$F$52:M$59,$D57)</f>
        <v>0</v>
      </c>
      <c r="J57" s="99">
        <f t="shared" si="1"/>
        <v>0</v>
      </c>
      <c r="K57" s="95">
        <f>COUNTIF(Scoring!$F$60:M$63,$D57)</f>
        <v>0</v>
      </c>
      <c r="L57" s="99">
        <f t="shared" si="2"/>
        <v>0</v>
      </c>
      <c r="M57" s="95">
        <f>COUNTIF(Scoring!$F$64:M$65,$D57)</f>
        <v>0</v>
      </c>
      <c r="N57" s="99">
        <f t="shared" si="3"/>
        <v>0</v>
      </c>
      <c r="O57" s="95">
        <f>COUNTIF(Scoring!$F$66:M$66,$D57)</f>
        <v>0</v>
      </c>
      <c r="P57" s="100">
        <f t="shared" si="4"/>
        <v>0</v>
      </c>
      <c r="Q57" s="6" t="str">
        <f t="shared" si="6"/>
        <v>13 WCU</v>
      </c>
    </row>
    <row r="58" spans="3:17">
      <c r="C58" s="97">
        <v>14</v>
      </c>
      <c r="D58" s="98" t="str">
        <f>Scoring!A53</f>
        <v>14 LIB</v>
      </c>
      <c r="E58" s="93">
        <f>COUNTIF(Scoring!$F$4:M$35,$D58)</f>
        <v>0</v>
      </c>
      <c r="F58" s="99">
        <f t="shared" si="5"/>
        <v>0</v>
      </c>
      <c r="G58" s="95">
        <f>COUNTIF(Scoring!$F$36:M$51,$D58)</f>
        <v>0</v>
      </c>
      <c r="H58" s="99">
        <f t="shared" si="0"/>
        <v>0</v>
      </c>
      <c r="I58" s="95">
        <f>COUNTIF(Scoring!$F$52:M$59,$D58)</f>
        <v>0</v>
      </c>
      <c r="J58" s="99">
        <f t="shared" si="1"/>
        <v>0</v>
      </c>
      <c r="K58" s="95">
        <f>COUNTIF(Scoring!$F$60:M$63,$D58)</f>
        <v>0</v>
      </c>
      <c r="L58" s="99">
        <f t="shared" si="2"/>
        <v>0</v>
      </c>
      <c r="M58" s="95">
        <f>COUNTIF(Scoring!$F$64:M$65,$D58)</f>
        <v>0</v>
      </c>
      <c r="N58" s="99">
        <f t="shared" si="3"/>
        <v>0</v>
      </c>
      <c r="O58" s="95">
        <f>COUNTIF(Scoring!$F$66:M$66,$D58)</f>
        <v>0</v>
      </c>
      <c r="P58" s="100">
        <f t="shared" si="4"/>
        <v>0</v>
      </c>
      <c r="Q58" s="6" t="str">
        <f t="shared" si="6"/>
        <v>14 LIB</v>
      </c>
    </row>
    <row r="59" spans="3:17">
      <c r="C59" s="97">
        <v>14</v>
      </c>
      <c r="D59" s="98" t="str">
        <f>Scoring!A54</f>
        <v>14 NCAT</v>
      </c>
      <c r="E59" s="93">
        <f>COUNTIF(Scoring!$F$4:M$35,$D59)</f>
        <v>0</v>
      </c>
      <c r="F59" s="99">
        <f t="shared" si="5"/>
        <v>0</v>
      </c>
      <c r="G59" s="95">
        <f>COUNTIF(Scoring!$F$36:M$51,$D59)</f>
        <v>0</v>
      </c>
      <c r="H59" s="99">
        <f t="shared" si="0"/>
        <v>0</v>
      </c>
      <c r="I59" s="95">
        <f>COUNTIF(Scoring!$F$52:M$59,$D59)</f>
        <v>0</v>
      </c>
      <c r="J59" s="99">
        <f t="shared" si="1"/>
        <v>0</v>
      </c>
      <c r="K59" s="95">
        <f>COUNTIF(Scoring!$F$60:M$63,$D59)</f>
        <v>0</v>
      </c>
      <c r="L59" s="99">
        <f t="shared" si="2"/>
        <v>0</v>
      </c>
      <c r="M59" s="95">
        <f>COUNTIF(Scoring!$F$64:M$65,$D59)</f>
        <v>0</v>
      </c>
      <c r="N59" s="99">
        <f t="shared" si="3"/>
        <v>0</v>
      </c>
      <c r="O59" s="95">
        <f>COUNTIF(Scoring!$F$66:M$66,$D59)</f>
        <v>0</v>
      </c>
      <c r="P59" s="100">
        <f t="shared" si="4"/>
        <v>0</v>
      </c>
      <c r="Q59" s="6" t="str">
        <f t="shared" si="6"/>
        <v>14 NCAT</v>
      </c>
    </row>
    <row r="60" spans="3:17">
      <c r="C60" s="97">
        <v>14</v>
      </c>
      <c r="D60" s="98" t="str">
        <f>Scoring!A55</f>
        <v>14 SHU</v>
      </c>
      <c r="E60" s="93">
        <f>COUNTIF(Scoring!$F$4:M$35,$D60)</f>
        <v>0</v>
      </c>
      <c r="F60" s="99">
        <f t="shared" si="5"/>
        <v>0</v>
      </c>
      <c r="G60" s="95">
        <f>COUNTIF(Scoring!$F$36:M$51,$D60)</f>
        <v>0</v>
      </c>
      <c r="H60" s="99">
        <f t="shared" si="0"/>
        <v>0</v>
      </c>
      <c r="I60" s="95">
        <f>COUNTIF(Scoring!$F$52:M$59,$D60)</f>
        <v>0</v>
      </c>
      <c r="J60" s="99">
        <f t="shared" si="1"/>
        <v>0</v>
      </c>
      <c r="K60" s="95">
        <f>COUNTIF(Scoring!$F$60:M$63,$D60)</f>
        <v>0</v>
      </c>
      <c r="L60" s="99">
        <f t="shared" si="2"/>
        <v>0</v>
      </c>
      <c r="M60" s="95">
        <f>COUNTIF(Scoring!$F$64:M$65,$D60)</f>
        <v>0</v>
      </c>
      <c r="N60" s="99">
        <f t="shared" si="3"/>
        <v>0</v>
      </c>
      <c r="O60" s="95">
        <f>COUNTIF(Scoring!$F$66:M$66,$D60)</f>
        <v>0</v>
      </c>
      <c r="P60" s="100">
        <f t="shared" si="4"/>
        <v>0</v>
      </c>
      <c r="Q60" s="6" t="str">
        <f t="shared" si="6"/>
        <v>14 SHU</v>
      </c>
    </row>
    <row r="61" spans="3:17">
      <c r="C61" s="97">
        <v>14</v>
      </c>
      <c r="D61" s="98" t="str">
        <f>Scoring!A56</f>
        <v>14 UCF</v>
      </c>
      <c r="E61" s="93">
        <f>COUNTIF(Scoring!$F$4:M$35,$D61)</f>
        <v>0</v>
      </c>
      <c r="F61" s="99">
        <f t="shared" si="5"/>
        <v>0</v>
      </c>
      <c r="G61" s="95">
        <f>COUNTIF(Scoring!$F$36:M$51,$D61)</f>
        <v>0</v>
      </c>
      <c r="H61" s="99">
        <f t="shared" si="0"/>
        <v>0</v>
      </c>
      <c r="I61" s="95">
        <f>COUNTIF(Scoring!$F$52:M$59,$D61)</f>
        <v>0</v>
      </c>
      <c r="J61" s="99">
        <f t="shared" si="1"/>
        <v>0</v>
      </c>
      <c r="K61" s="95">
        <f>COUNTIF(Scoring!$F$60:M$63,$D61)</f>
        <v>0</v>
      </c>
      <c r="L61" s="99">
        <f t="shared" si="2"/>
        <v>0</v>
      </c>
      <c r="M61" s="95">
        <f>COUNTIF(Scoring!$F$64:M$65,$D61)</f>
        <v>0</v>
      </c>
      <c r="N61" s="99">
        <f t="shared" si="3"/>
        <v>0</v>
      </c>
      <c r="O61" s="95">
        <f>COUNTIF(Scoring!$F$66:M$66,$D61)</f>
        <v>0</v>
      </c>
      <c r="P61" s="100">
        <f t="shared" si="4"/>
        <v>0</v>
      </c>
      <c r="Q61" s="6" t="str">
        <f t="shared" si="6"/>
        <v>14 UCF</v>
      </c>
    </row>
    <row r="62" spans="3:17">
      <c r="C62" s="97">
        <v>15</v>
      </c>
      <c r="D62" s="98" t="str">
        <f>Scoring!A57</f>
        <v>15 EVAN</v>
      </c>
      <c r="E62" s="93">
        <f>COUNTIF(Scoring!$F$4:M$35,$D62)</f>
        <v>0</v>
      </c>
      <c r="F62" s="99">
        <f t="shared" si="5"/>
        <v>0</v>
      </c>
      <c r="G62" s="95">
        <f>COUNTIF(Scoring!$F$36:M$51,$D62)</f>
        <v>0</v>
      </c>
      <c r="H62" s="99">
        <f t="shared" si="0"/>
        <v>0</v>
      </c>
      <c r="I62" s="95">
        <f>COUNTIF(Scoring!$F$52:M$59,$D62)</f>
        <v>0</v>
      </c>
      <c r="J62" s="99">
        <f t="shared" si="1"/>
        <v>0</v>
      </c>
      <c r="K62" s="95">
        <f>COUNTIF(Scoring!$F$60:M$63,$D62)</f>
        <v>0</v>
      </c>
      <c r="L62" s="99">
        <f t="shared" si="2"/>
        <v>0</v>
      </c>
      <c r="M62" s="95">
        <f>COUNTIF(Scoring!$F$64:M$65,$D62)</f>
        <v>0</v>
      </c>
      <c r="N62" s="99">
        <f t="shared" si="3"/>
        <v>0</v>
      </c>
      <c r="O62" s="95">
        <f>COUNTIF(Scoring!$F$66:M$66,$D62)</f>
        <v>0</v>
      </c>
      <c r="P62" s="100">
        <f t="shared" si="4"/>
        <v>0</v>
      </c>
      <c r="Q62" s="6" t="str">
        <f t="shared" si="6"/>
        <v>15 EVAN</v>
      </c>
    </row>
    <row r="63" spans="3:17">
      <c r="C63" s="97">
        <v>15</v>
      </c>
      <c r="D63" s="98" t="str">
        <f>Scoring!A58</f>
        <v>15 LEH</v>
      </c>
      <c r="E63" s="93">
        <f>COUNTIF(Scoring!$F$4:M$35,$D63)</f>
        <v>0</v>
      </c>
      <c r="F63" s="99">
        <f t="shared" si="5"/>
        <v>0</v>
      </c>
      <c r="G63" s="95">
        <f>COUNTIF(Scoring!$F$36:M$51,$D63)</f>
        <v>0</v>
      </c>
      <c r="H63" s="99">
        <f t="shared" si="0"/>
        <v>0</v>
      </c>
      <c r="I63" s="95">
        <f>COUNTIF(Scoring!$F$52:M$59,$D63)</f>
        <v>0</v>
      </c>
      <c r="J63" s="99">
        <f t="shared" si="1"/>
        <v>0</v>
      </c>
      <c r="K63" s="95">
        <f>COUNTIF(Scoring!$F$60:M$63,$D63)</f>
        <v>0</v>
      </c>
      <c r="L63" s="99">
        <f t="shared" si="2"/>
        <v>0</v>
      </c>
      <c r="M63" s="95">
        <f>COUNTIF(Scoring!$F$64:M$65,$D63)</f>
        <v>0</v>
      </c>
      <c r="N63" s="99">
        <f t="shared" si="3"/>
        <v>0</v>
      </c>
      <c r="O63" s="95">
        <f>COUNTIF(Scoring!$F$66:M$66,$D63)</f>
        <v>0</v>
      </c>
      <c r="P63" s="100">
        <f t="shared" si="4"/>
        <v>0</v>
      </c>
      <c r="Q63" s="6" t="str">
        <f t="shared" si="6"/>
        <v>15 LEH</v>
      </c>
    </row>
    <row r="64" spans="3:17">
      <c r="C64" s="97">
        <v>15</v>
      </c>
      <c r="D64" s="98" t="str">
        <f>Scoring!A59</f>
        <v>15 UCSB</v>
      </c>
      <c r="E64" s="93">
        <f>COUNTIF(Scoring!$F$4:M$35,$D64)</f>
        <v>0</v>
      </c>
      <c r="F64" s="99">
        <f t="shared" si="5"/>
        <v>0</v>
      </c>
      <c r="G64" s="95">
        <f>COUNTIF(Scoring!$F$36:M$51,$D64)</f>
        <v>0</v>
      </c>
      <c r="H64" s="99">
        <f t="shared" si="0"/>
        <v>0</v>
      </c>
      <c r="I64" s="95">
        <f>COUNTIF(Scoring!$F$52:M$59,$D64)</f>
        <v>0</v>
      </c>
      <c r="J64" s="99">
        <f t="shared" si="1"/>
        <v>0</v>
      </c>
      <c r="K64" s="95">
        <f>COUNTIF(Scoring!$F$60:M$63,$D64)</f>
        <v>0</v>
      </c>
      <c r="L64" s="99">
        <f t="shared" si="2"/>
        <v>0</v>
      </c>
      <c r="M64" s="95">
        <f>COUNTIF(Scoring!$F$64:M$65,$D64)</f>
        <v>0</v>
      </c>
      <c r="N64" s="99">
        <f t="shared" si="3"/>
        <v>0</v>
      </c>
      <c r="O64" s="95">
        <f>COUNTIF(Scoring!$F$66:M$66,$D64)</f>
        <v>0</v>
      </c>
      <c r="P64" s="100">
        <f t="shared" si="4"/>
        <v>0</v>
      </c>
      <c r="Q64" s="6" t="str">
        <f t="shared" si="6"/>
        <v>15 UCSB</v>
      </c>
    </row>
    <row r="65" spans="3:17">
      <c r="C65" s="97">
        <v>15</v>
      </c>
      <c r="D65" s="98" t="str">
        <f>Scoring!A60</f>
        <v>15 UTSA</v>
      </c>
      <c r="E65" s="93">
        <f>COUNTIF(Scoring!$F$4:M$35,$D65)</f>
        <v>0</v>
      </c>
      <c r="F65" s="99">
        <f t="shared" si="5"/>
        <v>0</v>
      </c>
      <c r="G65" s="95">
        <f>COUNTIF(Scoring!$F$36:M$51,$D65)</f>
        <v>0</v>
      </c>
      <c r="H65" s="99">
        <f t="shared" si="0"/>
        <v>0</v>
      </c>
      <c r="I65" s="95">
        <f>COUNTIF(Scoring!$F$52:M$59,$D65)</f>
        <v>0</v>
      </c>
      <c r="J65" s="99">
        <f t="shared" si="1"/>
        <v>0</v>
      </c>
      <c r="K65" s="95">
        <f>COUNTIF(Scoring!$F$60:M$63,$D65)</f>
        <v>0</v>
      </c>
      <c r="L65" s="99">
        <f t="shared" si="2"/>
        <v>0</v>
      </c>
      <c r="M65" s="95">
        <f>COUNTIF(Scoring!$F$64:M$65,$D65)</f>
        <v>0</v>
      </c>
      <c r="N65" s="99">
        <f t="shared" si="3"/>
        <v>0</v>
      </c>
      <c r="O65" s="95">
        <f>COUNTIF(Scoring!$F$66:M$66,$D65)</f>
        <v>0</v>
      </c>
      <c r="P65" s="100">
        <f t="shared" si="4"/>
        <v>0</v>
      </c>
      <c r="Q65" s="6" t="str">
        <f t="shared" si="6"/>
        <v>15 UTSA</v>
      </c>
    </row>
    <row r="66" spans="3:17">
      <c r="C66" s="97">
        <v>16</v>
      </c>
      <c r="D66" s="98" t="str">
        <f>Scoring!A61</f>
        <v>16 APSU</v>
      </c>
      <c r="E66" s="93">
        <f>COUNTIF(Scoring!$F$4:M$35,$D66)</f>
        <v>0</v>
      </c>
      <c r="F66" s="99">
        <f t="shared" si="5"/>
        <v>0</v>
      </c>
      <c r="G66" s="95">
        <f>COUNTIF(Scoring!$F$36:M$51,$D66)</f>
        <v>0</v>
      </c>
      <c r="H66" s="99">
        <f t="shared" si="0"/>
        <v>0</v>
      </c>
      <c r="I66" s="95">
        <f>COUNTIF(Scoring!$F$52:M$59,$D66)</f>
        <v>0</v>
      </c>
      <c r="J66" s="99">
        <f t="shared" si="1"/>
        <v>0</v>
      </c>
      <c r="K66" s="95">
        <f>COUNTIF(Scoring!$F$60:M$63,$D66)</f>
        <v>0</v>
      </c>
      <c r="L66" s="99">
        <f t="shared" si="2"/>
        <v>0</v>
      </c>
      <c r="M66" s="95">
        <f>COUNTIF(Scoring!$F$64:M$65,$D66)</f>
        <v>0</v>
      </c>
      <c r="N66" s="99">
        <f t="shared" si="3"/>
        <v>0</v>
      </c>
      <c r="O66" s="95">
        <f>COUNTIF(Scoring!$F$66:M$66,$D66)</f>
        <v>0</v>
      </c>
      <c r="P66" s="100">
        <f t="shared" si="4"/>
        <v>0</v>
      </c>
      <c r="Q66" s="6" t="str">
        <f t="shared" si="6"/>
        <v>16 APSU</v>
      </c>
    </row>
    <row r="67" spans="3:17">
      <c r="C67" s="97">
        <v>16</v>
      </c>
      <c r="D67" s="98" t="str">
        <f>Scoring!A62</f>
        <v>16 DART</v>
      </c>
      <c r="E67" s="93">
        <f>COUNTIF(Scoring!$F$4:M$35,$D67)</f>
        <v>0</v>
      </c>
      <c r="F67" s="99">
        <f t="shared" si="5"/>
        <v>0</v>
      </c>
      <c r="G67" s="95">
        <f>COUNTIF(Scoring!$F$36:M$51,$D67)</f>
        <v>0</v>
      </c>
      <c r="H67" s="99">
        <f t="shared" si="0"/>
        <v>0</v>
      </c>
      <c r="I67" s="95">
        <f>COUNTIF(Scoring!$F$52:M$59,$D67)</f>
        <v>0</v>
      </c>
      <c r="J67" s="99">
        <f t="shared" si="1"/>
        <v>0</v>
      </c>
      <c r="K67" s="95">
        <f>COUNTIF(Scoring!$F$60:M$63,$D67)</f>
        <v>0</v>
      </c>
      <c r="L67" s="99">
        <f t="shared" si="2"/>
        <v>0</v>
      </c>
      <c r="M67" s="95">
        <f>COUNTIF(Scoring!$F$64:M$65,$D67)</f>
        <v>0</v>
      </c>
      <c r="N67" s="99">
        <f t="shared" si="3"/>
        <v>0</v>
      </c>
      <c r="O67" s="95">
        <f>COUNTIF(Scoring!$F$66:M$66,$D67)</f>
        <v>0</v>
      </c>
      <c r="P67" s="100">
        <f t="shared" si="4"/>
        <v>0</v>
      </c>
      <c r="Q67" s="6" t="str">
        <f t="shared" si="6"/>
        <v>16 DART</v>
      </c>
    </row>
    <row r="68" spans="3:17">
      <c r="C68" s="97">
        <v>16</v>
      </c>
      <c r="D68" s="98" t="str">
        <f>Scoring!A63</f>
        <v>16 PV</v>
      </c>
      <c r="E68" s="93">
        <f>COUNTIF(Scoring!$F$4:M$35,$D68)</f>
        <v>0</v>
      </c>
      <c r="F68" s="99">
        <f t="shared" si="5"/>
        <v>0</v>
      </c>
      <c r="G68" s="95">
        <f>COUNTIF(Scoring!$F$36:M$51,$D68)</f>
        <v>0</v>
      </c>
      <c r="H68" s="99">
        <f t="shared" si="0"/>
        <v>0</v>
      </c>
      <c r="I68" s="95">
        <f>COUNTIF(Scoring!$F$52:M$59,$D68)</f>
        <v>0</v>
      </c>
      <c r="J68" s="99">
        <f t="shared" si="1"/>
        <v>0</v>
      </c>
      <c r="K68" s="95">
        <f>COUNTIF(Scoring!$F$60:M$63,$D68)</f>
        <v>0</v>
      </c>
      <c r="L68" s="99">
        <f t="shared" si="2"/>
        <v>0</v>
      </c>
      <c r="M68" s="95">
        <f>COUNTIF(Scoring!$F$64:M$65,$D68)</f>
        <v>0</v>
      </c>
      <c r="N68" s="99">
        <f t="shared" si="3"/>
        <v>0</v>
      </c>
      <c r="O68" s="95">
        <f>COUNTIF(Scoring!$F$66:M$66,$D68)</f>
        <v>0</v>
      </c>
      <c r="P68" s="100">
        <f t="shared" si="4"/>
        <v>0</v>
      </c>
      <c r="Q68" s="6" t="str">
        <f t="shared" si="6"/>
        <v>16 PV</v>
      </c>
    </row>
    <row r="69" spans="3:17" ht="13.8" thickBot="1">
      <c r="C69" s="97">
        <v>16</v>
      </c>
      <c r="D69" s="98" t="str">
        <f>Scoring!A64</f>
        <v>16 UVM</v>
      </c>
      <c r="E69" s="93">
        <f>COUNTIF(Scoring!$F$4:M$35,$D69)</f>
        <v>0</v>
      </c>
      <c r="F69" s="102">
        <f t="shared" si="5"/>
        <v>0</v>
      </c>
      <c r="G69" s="95">
        <f>COUNTIF(Scoring!$F$36:M$51,$D69)</f>
        <v>0</v>
      </c>
      <c r="H69" s="102">
        <f t="shared" si="0"/>
        <v>0</v>
      </c>
      <c r="I69" s="95">
        <f>COUNTIF(Scoring!$F$52:M$59,$D69)</f>
        <v>0</v>
      </c>
      <c r="J69" s="102">
        <f t="shared" si="1"/>
        <v>0</v>
      </c>
      <c r="K69" s="95">
        <f>COUNTIF(Scoring!$F$60:M$63,$D69)</f>
        <v>0</v>
      </c>
      <c r="L69" s="102">
        <f t="shared" si="2"/>
        <v>0</v>
      </c>
      <c r="M69" s="95">
        <f>COUNTIF(Scoring!$F$64:M$65,$D69)</f>
        <v>0</v>
      </c>
      <c r="N69" s="102">
        <f t="shared" si="3"/>
        <v>0</v>
      </c>
      <c r="O69" s="95">
        <f>COUNTIF(Scoring!$F$66:M$66,$D69)</f>
        <v>0</v>
      </c>
      <c r="P69" s="103">
        <f t="shared" si="4"/>
        <v>0</v>
      </c>
      <c r="Q69" s="6" t="str">
        <f t="shared" si="6"/>
        <v>16 UVM</v>
      </c>
    </row>
    <row r="70" spans="3:17">
      <c r="E70" s="93">
        <f>SUM(E6:E69)</f>
        <v>224</v>
      </c>
      <c r="G70" s="93">
        <f>SUM(G6:G69)</f>
        <v>112</v>
      </c>
      <c r="I70" s="93">
        <f>SUM(I6:I69)</f>
        <v>56</v>
      </c>
      <c r="K70" s="93">
        <f>SUM(K6:K69)</f>
        <v>28</v>
      </c>
      <c r="M70" s="93">
        <f>SUM(M6:M69)</f>
        <v>14</v>
      </c>
      <c r="O70" s="93">
        <f>SUM(O6:O69)</f>
        <v>7</v>
      </c>
    </row>
  </sheetData>
  <mergeCells count="6">
    <mergeCell ref="O4:P4"/>
    <mergeCell ref="E4:F4"/>
    <mergeCell ref="G4:H4"/>
    <mergeCell ref="I4:J4"/>
    <mergeCell ref="K4:L4"/>
    <mergeCell ref="M4:N4"/>
  </mergeCells>
  <conditionalFormatting sqref="I6:I70 G6:G70 M6:M70 K6:K70 O6:O70 E6:E70">
    <cfRule type="cellIs" dxfId="308" priority="31" stopIfTrue="1" operator="greaterThan">
      <formula>0</formula>
    </cfRule>
    <cfRule type="cellIs" dxfId="307" priority="32" stopIfTrue="1" operator="equal">
      <formula>0</formula>
    </cfRule>
  </conditionalFormatting>
  <conditionalFormatting sqref="F6:F69 H6:H69 J6:J69 L6:L69 N6:N69 P6:P69">
    <cfRule type="cellIs" dxfId="306" priority="29" stopIfTrue="1" operator="greaterThan">
      <formula>0</formula>
    </cfRule>
    <cfRule type="cellIs" dxfId="305" priority="30" stopIfTrue="1" operator="equal">
      <formula>0</formula>
    </cfRule>
  </conditionalFormatting>
  <conditionalFormatting sqref="I6:I70 G6:G70 M6:M70 K6:K70 O6:O70 E6:E70">
    <cfRule type="cellIs" dxfId="304" priority="27" stopIfTrue="1" operator="greaterThan">
      <formula>0</formula>
    </cfRule>
    <cfRule type="cellIs" dxfId="303" priority="28" stopIfTrue="1" operator="equal">
      <formula>0</formula>
    </cfRule>
  </conditionalFormatting>
  <conditionalFormatting sqref="F6:F69 H6:H69 J6:J69 L6:L69 N6:N69 P6:P69">
    <cfRule type="cellIs" dxfId="302" priority="25" stopIfTrue="1" operator="greaterThan">
      <formula>0</formula>
    </cfRule>
    <cfRule type="cellIs" dxfId="301" priority="26" stopIfTrue="1" operator="equal">
      <formula>0</formula>
    </cfRule>
  </conditionalFormatting>
  <conditionalFormatting sqref="I6:I70 G6:G70 M6:M70 K6:K70 O6:O70 E6:E70">
    <cfRule type="cellIs" dxfId="300" priority="23" stopIfTrue="1" operator="greaterThan">
      <formula>0</formula>
    </cfRule>
    <cfRule type="cellIs" dxfId="299" priority="24" stopIfTrue="1" operator="equal">
      <formula>0</formula>
    </cfRule>
  </conditionalFormatting>
  <conditionalFormatting sqref="F6:F69 H6:H69 J6:J69 L6:L69 N6:N69 P6:P69">
    <cfRule type="cellIs" dxfId="298" priority="21" stopIfTrue="1" operator="greaterThan">
      <formula>0</formula>
    </cfRule>
    <cfRule type="cellIs" dxfId="297" priority="22" stopIfTrue="1" operator="equal">
      <formula>0</formula>
    </cfRule>
  </conditionalFormatting>
  <conditionalFormatting sqref="I6:I70 G6:G70 M6:M70 K6:K70 O6:O70 E6:E70">
    <cfRule type="cellIs" dxfId="296" priority="19" stopIfTrue="1" operator="greaterThan">
      <formula>0</formula>
    </cfRule>
    <cfRule type="cellIs" dxfId="295" priority="20" stopIfTrue="1" operator="equal">
      <formula>0</formula>
    </cfRule>
  </conditionalFormatting>
  <conditionalFormatting sqref="F6:F69 H6:H69 J6:J69 L6:L69 N6:N69 P6:P69">
    <cfRule type="cellIs" dxfId="294" priority="17" stopIfTrue="1" operator="greaterThan">
      <formula>0</formula>
    </cfRule>
    <cfRule type="cellIs" dxfId="293" priority="18" stopIfTrue="1" operator="equal">
      <formula>0</formula>
    </cfRule>
  </conditionalFormatting>
  <conditionalFormatting sqref="I6:I70 G6:G70 M6:M70 K6:K70 O6:O70 E6:E70">
    <cfRule type="cellIs" dxfId="292" priority="15" stopIfTrue="1" operator="greaterThan">
      <formula>0</formula>
    </cfRule>
    <cfRule type="cellIs" dxfId="291" priority="16" stopIfTrue="1" operator="equal">
      <formula>0</formula>
    </cfRule>
  </conditionalFormatting>
  <conditionalFormatting sqref="F6:F69 H6:H69 J6:J69 L6:L69 N6:N69 P6:P69">
    <cfRule type="cellIs" dxfId="290" priority="13" stopIfTrue="1" operator="greaterThan">
      <formula>0</formula>
    </cfRule>
    <cfRule type="cellIs" dxfId="289" priority="14" stopIfTrue="1" operator="equal">
      <formula>0</formula>
    </cfRule>
  </conditionalFormatting>
  <conditionalFormatting sqref="I6:I70 G6:G70 M6:M70 K6:K70 O6:O70 E6:E70">
    <cfRule type="cellIs" dxfId="288" priority="11" stopIfTrue="1" operator="greaterThan">
      <formula>0</formula>
    </cfRule>
    <cfRule type="cellIs" dxfId="287" priority="12" stopIfTrue="1" operator="equal">
      <formula>0</formula>
    </cfRule>
  </conditionalFormatting>
  <conditionalFormatting sqref="F6:F69 H6:H69 J6:J69 L6:L69 N6:N69 P6:P69">
    <cfRule type="cellIs" dxfId="286" priority="9" stopIfTrue="1" operator="greaterThan">
      <formula>0</formula>
    </cfRule>
    <cfRule type="cellIs" dxfId="285" priority="10" stopIfTrue="1" operator="equal">
      <formula>0</formula>
    </cfRule>
  </conditionalFormatting>
  <conditionalFormatting sqref="I6:I70 G6:G70 M6:M70 K6:K70 O6:O70 E6:E70">
    <cfRule type="cellIs" dxfId="284" priority="7" stopIfTrue="1" operator="greaterThan">
      <formula>0</formula>
    </cfRule>
    <cfRule type="cellIs" dxfId="283" priority="8" stopIfTrue="1" operator="equal">
      <formula>0</formula>
    </cfRule>
  </conditionalFormatting>
  <conditionalFormatting sqref="F6:F69 H6:H69 J6:J69 L6:L69 N6:N69 P6:P69">
    <cfRule type="cellIs" dxfId="282" priority="5" stopIfTrue="1" operator="greaterThan">
      <formula>0</formula>
    </cfRule>
    <cfRule type="cellIs" dxfId="281" priority="6" stopIfTrue="1" operator="equal">
      <formula>0</formula>
    </cfRule>
  </conditionalFormatting>
  <conditionalFormatting sqref="I6:I70 G6:G70 M6:M70 K6:K70 O6:O70 E6:E70">
    <cfRule type="cellIs" dxfId="280" priority="3" stopIfTrue="1" operator="greaterThan">
      <formula>0</formula>
    </cfRule>
    <cfRule type="cellIs" dxfId="279" priority="4" stopIfTrue="1" operator="equal">
      <formula>0</formula>
    </cfRule>
  </conditionalFormatting>
  <conditionalFormatting sqref="F6:F69 H6:H69 J6:J69 L6:L69 N6:N69 P6:P69">
    <cfRule type="cellIs" dxfId="278" priority="1" stopIfTrue="1" operator="greaterThan">
      <formula>0</formula>
    </cfRule>
    <cfRule type="cellIs" dxfId="277" priority="2" stopIfTrue="1" operator="equal">
      <formula>0</formula>
    </cfRule>
  </conditionalFormatting>
  <pageMargins left="0.75" right="0.75" top="1" bottom="1" header="0.5" footer="0.5"/>
  <pageSetup scale="59" orientation="portrait" r:id="rId1"/>
  <headerFooter alignWithMargins="0"/>
</worksheet>
</file>

<file path=xl/worksheets/sheet3.xml><?xml version="1.0" encoding="utf-8"?>
<worksheet xmlns="http://schemas.openxmlformats.org/spreadsheetml/2006/main" xmlns:r="http://schemas.openxmlformats.org/officeDocument/2006/relationships">
  <sheetPr codeName="Sheet44">
    <pageSetUpPr fitToPage="1"/>
  </sheetPr>
  <dimension ref="A1:AW65"/>
  <sheetViews>
    <sheetView zoomScale="75" zoomScaleNormal="75" workbookViewId="0">
      <pane ySplit="1" topLeftCell="A35" activePane="bottomLeft" state="frozen"/>
      <selection pane="bottomLeft" activeCell="J65" sqref="J65"/>
    </sheetView>
  </sheetViews>
  <sheetFormatPr defaultColWidth="10.5546875" defaultRowHeight="13.2"/>
  <cols>
    <col min="1" max="1" width="10.5546875" style="84" customWidth="1"/>
    <col min="2" max="8" width="10.5546875" style="107" customWidth="1"/>
    <col min="9" max="10" width="10.5546875" style="10" customWidth="1"/>
    <col min="11" max="13" width="10.5546875" style="6" hidden="1" customWidth="1"/>
    <col min="14" max="15" width="10.5546875" style="1" hidden="1" customWidth="1"/>
    <col min="16" max="256" width="10.5546875" style="1"/>
    <col min="257" max="266" width="10.5546875" style="1" customWidth="1"/>
    <col min="267" max="271" width="0" style="1" hidden="1" customWidth="1"/>
    <col min="272" max="512" width="10.5546875" style="1"/>
    <col min="513" max="522" width="10.5546875" style="1" customWidth="1"/>
    <col min="523" max="527" width="0" style="1" hidden="1" customWidth="1"/>
    <col min="528" max="768" width="10.5546875" style="1"/>
    <col min="769" max="778" width="10.5546875" style="1" customWidth="1"/>
    <col min="779" max="783" width="0" style="1" hidden="1" customWidth="1"/>
    <col min="784" max="1024" width="10.5546875" style="1"/>
    <col min="1025" max="1034" width="10.5546875" style="1" customWidth="1"/>
    <col min="1035" max="1039" width="0" style="1" hidden="1" customWidth="1"/>
    <col min="1040" max="1280" width="10.5546875" style="1"/>
    <col min="1281" max="1290" width="10.5546875" style="1" customWidth="1"/>
    <col min="1291" max="1295" width="0" style="1" hidden="1" customWidth="1"/>
    <col min="1296" max="1536" width="10.5546875" style="1"/>
    <col min="1537" max="1546" width="10.5546875" style="1" customWidth="1"/>
    <col min="1547" max="1551" width="0" style="1" hidden="1" customWidth="1"/>
    <col min="1552" max="1792" width="10.5546875" style="1"/>
    <col min="1793" max="1802" width="10.5546875" style="1" customWidth="1"/>
    <col min="1803" max="1807" width="0" style="1" hidden="1" customWidth="1"/>
    <col min="1808" max="2048" width="10.5546875" style="1"/>
    <col min="2049" max="2058" width="10.5546875" style="1" customWidth="1"/>
    <col min="2059" max="2063" width="0" style="1" hidden="1" customWidth="1"/>
    <col min="2064" max="2304" width="10.5546875" style="1"/>
    <col min="2305" max="2314" width="10.5546875" style="1" customWidth="1"/>
    <col min="2315" max="2319" width="0" style="1" hidden="1" customWidth="1"/>
    <col min="2320" max="2560" width="10.5546875" style="1"/>
    <col min="2561" max="2570" width="10.5546875" style="1" customWidth="1"/>
    <col min="2571" max="2575" width="0" style="1" hidden="1" customWidth="1"/>
    <col min="2576" max="2816" width="10.5546875" style="1"/>
    <col min="2817" max="2826" width="10.5546875" style="1" customWidth="1"/>
    <col min="2827" max="2831" width="0" style="1" hidden="1" customWidth="1"/>
    <col min="2832" max="3072" width="10.5546875" style="1"/>
    <col min="3073" max="3082" width="10.5546875" style="1" customWidth="1"/>
    <col min="3083" max="3087" width="0" style="1" hidden="1" customWidth="1"/>
    <col min="3088" max="3328" width="10.5546875" style="1"/>
    <col min="3329" max="3338" width="10.5546875" style="1" customWidth="1"/>
    <col min="3339" max="3343" width="0" style="1" hidden="1" customWidth="1"/>
    <col min="3344" max="3584" width="10.5546875" style="1"/>
    <col min="3585" max="3594" width="10.5546875" style="1" customWidth="1"/>
    <col min="3595" max="3599" width="0" style="1" hidden="1" customWidth="1"/>
    <col min="3600" max="3840" width="10.5546875" style="1"/>
    <col min="3841" max="3850" width="10.5546875" style="1" customWidth="1"/>
    <col min="3851" max="3855" width="0" style="1" hidden="1" customWidth="1"/>
    <col min="3856" max="4096" width="10.5546875" style="1"/>
    <col min="4097" max="4106" width="10.5546875" style="1" customWidth="1"/>
    <col min="4107" max="4111" width="0" style="1" hidden="1" customWidth="1"/>
    <col min="4112" max="4352" width="10.5546875" style="1"/>
    <col min="4353" max="4362" width="10.5546875" style="1" customWidth="1"/>
    <col min="4363" max="4367" width="0" style="1" hidden="1" customWidth="1"/>
    <col min="4368" max="4608" width="10.5546875" style="1"/>
    <col min="4609" max="4618" width="10.5546875" style="1" customWidth="1"/>
    <col min="4619" max="4623" width="0" style="1" hidden="1" customWidth="1"/>
    <col min="4624" max="4864" width="10.5546875" style="1"/>
    <col min="4865" max="4874" width="10.5546875" style="1" customWidth="1"/>
    <col min="4875" max="4879" width="0" style="1" hidden="1" customWidth="1"/>
    <col min="4880" max="5120" width="10.5546875" style="1"/>
    <col min="5121" max="5130" width="10.5546875" style="1" customWidth="1"/>
    <col min="5131" max="5135" width="0" style="1" hidden="1" customWidth="1"/>
    <col min="5136" max="5376" width="10.5546875" style="1"/>
    <col min="5377" max="5386" width="10.5546875" style="1" customWidth="1"/>
    <col min="5387" max="5391" width="0" style="1" hidden="1" customWidth="1"/>
    <col min="5392" max="5632" width="10.5546875" style="1"/>
    <col min="5633" max="5642" width="10.5546875" style="1" customWidth="1"/>
    <col min="5643" max="5647" width="0" style="1" hidden="1" customWidth="1"/>
    <col min="5648" max="5888" width="10.5546875" style="1"/>
    <col min="5889" max="5898" width="10.5546875" style="1" customWidth="1"/>
    <col min="5899" max="5903" width="0" style="1" hidden="1" customWidth="1"/>
    <col min="5904" max="6144" width="10.5546875" style="1"/>
    <col min="6145" max="6154" width="10.5546875" style="1" customWidth="1"/>
    <col min="6155" max="6159" width="0" style="1" hidden="1" customWidth="1"/>
    <col min="6160" max="6400" width="10.5546875" style="1"/>
    <col min="6401" max="6410" width="10.5546875" style="1" customWidth="1"/>
    <col min="6411" max="6415" width="0" style="1" hidden="1" customWidth="1"/>
    <col min="6416" max="6656" width="10.5546875" style="1"/>
    <col min="6657" max="6666" width="10.5546875" style="1" customWidth="1"/>
    <col min="6667" max="6671" width="0" style="1" hidden="1" customWidth="1"/>
    <col min="6672" max="6912" width="10.5546875" style="1"/>
    <col min="6913" max="6922" width="10.5546875" style="1" customWidth="1"/>
    <col min="6923" max="6927" width="0" style="1" hidden="1" customWidth="1"/>
    <col min="6928" max="7168" width="10.5546875" style="1"/>
    <col min="7169" max="7178" width="10.5546875" style="1" customWidth="1"/>
    <col min="7179" max="7183" width="0" style="1" hidden="1" customWidth="1"/>
    <col min="7184" max="7424" width="10.5546875" style="1"/>
    <col min="7425" max="7434" width="10.5546875" style="1" customWidth="1"/>
    <col min="7435" max="7439" width="0" style="1" hidden="1" customWidth="1"/>
    <col min="7440" max="7680" width="10.5546875" style="1"/>
    <col min="7681" max="7690" width="10.5546875" style="1" customWidth="1"/>
    <col min="7691" max="7695" width="0" style="1" hidden="1" customWidth="1"/>
    <col min="7696" max="7936" width="10.5546875" style="1"/>
    <col min="7937" max="7946" width="10.5546875" style="1" customWidth="1"/>
    <col min="7947" max="7951" width="0" style="1" hidden="1" customWidth="1"/>
    <col min="7952" max="8192" width="10.5546875" style="1"/>
    <col min="8193" max="8202" width="10.5546875" style="1" customWidth="1"/>
    <col min="8203" max="8207" width="0" style="1" hidden="1" customWidth="1"/>
    <col min="8208" max="8448" width="10.5546875" style="1"/>
    <col min="8449" max="8458" width="10.5546875" style="1" customWidth="1"/>
    <col min="8459" max="8463" width="0" style="1" hidden="1" customWidth="1"/>
    <col min="8464" max="8704" width="10.5546875" style="1"/>
    <col min="8705" max="8714" width="10.5546875" style="1" customWidth="1"/>
    <col min="8715" max="8719" width="0" style="1" hidden="1" customWidth="1"/>
    <col min="8720" max="8960" width="10.5546875" style="1"/>
    <col min="8961" max="8970" width="10.5546875" style="1" customWidth="1"/>
    <col min="8971" max="8975" width="0" style="1" hidden="1" customWidth="1"/>
    <col min="8976" max="9216" width="10.5546875" style="1"/>
    <col min="9217" max="9226" width="10.5546875" style="1" customWidth="1"/>
    <col min="9227" max="9231" width="0" style="1" hidden="1" customWidth="1"/>
    <col min="9232" max="9472" width="10.5546875" style="1"/>
    <col min="9473" max="9482" width="10.5546875" style="1" customWidth="1"/>
    <col min="9483" max="9487" width="0" style="1" hidden="1" customWidth="1"/>
    <col min="9488" max="9728" width="10.5546875" style="1"/>
    <col min="9729" max="9738" width="10.5546875" style="1" customWidth="1"/>
    <col min="9739" max="9743" width="0" style="1" hidden="1" customWidth="1"/>
    <col min="9744" max="9984" width="10.5546875" style="1"/>
    <col min="9985" max="9994" width="10.5546875" style="1" customWidth="1"/>
    <col min="9995" max="9999" width="0" style="1" hidden="1" customWidth="1"/>
    <col min="10000" max="10240" width="10.5546875" style="1"/>
    <col min="10241" max="10250" width="10.5546875" style="1" customWidth="1"/>
    <col min="10251" max="10255" width="0" style="1" hidden="1" customWidth="1"/>
    <col min="10256" max="10496" width="10.5546875" style="1"/>
    <col min="10497" max="10506" width="10.5546875" style="1" customWidth="1"/>
    <col min="10507" max="10511" width="0" style="1" hidden="1" customWidth="1"/>
    <col min="10512" max="10752" width="10.5546875" style="1"/>
    <col min="10753" max="10762" width="10.5546875" style="1" customWidth="1"/>
    <col min="10763" max="10767" width="0" style="1" hidden="1" customWidth="1"/>
    <col min="10768" max="11008" width="10.5546875" style="1"/>
    <col min="11009" max="11018" width="10.5546875" style="1" customWidth="1"/>
    <col min="11019" max="11023" width="0" style="1" hidden="1" customWidth="1"/>
    <col min="11024" max="11264" width="10.5546875" style="1"/>
    <col min="11265" max="11274" width="10.5546875" style="1" customWidth="1"/>
    <col min="11275" max="11279" width="0" style="1" hidden="1" customWidth="1"/>
    <col min="11280" max="11520" width="10.5546875" style="1"/>
    <col min="11521" max="11530" width="10.5546875" style="1" customWidth="1"/>
    <col min="11531" max="11535" width="0" style="1" hidden="1" customWidth="1"/>
    <col min="11536" max="11776" width="10.5546875" style="1"/>
    <col min="11777" max="11786" width="10.5546875" style="1" customWidth="1"/>
    <col min="11787" max="11791" width="0" style="1" hidden="1" customWidth="1"/>
    <col min="11792" max="12032" width="10.5546875" style="1"/>
    <col min="12033" max="12042" width="10.5546875" style="1" customWidth="1"/>
    <col min="12043" max="12047" width="0" style="1" hidden="1" customWidth="1"/>
    <col min="12048" max="12288" width="10.5546875" style="1"/>
    <col min="12289" max="12298" width="10.5546875" style="1" customWidth="1"/>
    <col min="12299" max="12303" width="0" style="1" hidden="1" customWidth="1"/>
    <col min="12304" max="12544" width="10.5546875" style="1"/>
    <col min="12545" max="12554" width="10.5546875" style="1" customWidth="1"/>
    <col min="12555" max="12559" width="0" style="1" hidden="1" customWidth="1"/>
    <col min="12560" max="12800" width="10.5546875" style="1"/>
    <col min="12801" max="12810" width="10.5546875" style="1" customWidth="1"/>
    <col min="12811" max="12815" width="0" style="1" hidden="1" customWidth="1"/>
    <col min="12816" max="13056" width="10.5546875" style="1"/>
    <col min="13057" max="13066" width="10.5546875" style="1" customWidth="1"/>
    <col min="13067" max="13071" width="0" style="1" hidden="1" customWidth="1"/>
    <col min="13072" max="13312" width="10.5546875" style="1"/>
    <col min="13313" max="13322" width="10.5546875" style="1" customWidth="1"/>
    <col min="13323" max="13327" width="0" style="1" hidden="1" customWidth="1"/>
    <col min="13328" max="13568" width="10.5546875" style="1"/>
    <col min="13569" max="13578" width="10.5546875" style="1" customWidth="1"/>
    <col min="13579" max="13583" width="0" style="1" hidden="1" customWidth="1"/>
    <col min="13584" max="13824" width="10.5546875" style="1"/>
    <col min="13825" max="13834" width="10.5546875" style="1" customWidth="1"/>
    <col min="13835" max="13839" width="0" style="1" hidden="1" customWidth="1"/>
    <col min="13840" max="14080" width="10.5546875" style="1"/>
    <col min="14081" max="14090" width="10.5546875" style="1" customWidth="1"/>
    <col min="14091" max="14095" width="0" style="1" hidden="1" customWidth="1"/>
    <col min="14096" max="14336" width="10.5546875" style="1"/>
    <col min="14337" max="14346" width="10.5546875" style="1" customWidth="1"/>
    <col min="14347" max="14351" width="0" style="1" hidden="1" customWidth="1"/>
    <col min="14352" max="14592" width="10.5546875" style="1"/>
    <col min="14593" max="14602" width="10.5546875" style="1" customWidth="1"/>
    <col min="14603" max="14607" width="0" style="1" hidden="1" customWidth="1"/>
    <col min="14608" max="14848" width="10.5546875" style="1"/>
    <col min="14849" max="14858" width="10.5546875" style="1" customWidth="1"/>
    <col min="14859" max="14863" width="0" style="1" hidden="1" customWidth="1"/>
    <col min="14864" max="15104" width="10.5546875" style="1"/>
    <col min="15105" max="15114" width="10.5546875" style="1" customWidth="1"/>
    <col min="15115" max="15119" width="0" style="1" hidden="1" customWidth="1"/>
    <col min="15120" max="15360" width="10.5546875" style="1"/>
    <col min="15361" max="15370" width="10.5546875" style="1" customWidth="1"/>
    <col min="15371" max="15375" width="0" style="1" hidden="1" customWidth="1"/>
    <col min="15376" max="15616" width="10.5546875" style="1"/>
    <col min="15617" max="15626" width="10.5546875" style="1" customWidth="1"/>
    <col min="15627" max="15631" width="0" style="1" hidden="1" customWidth="1"/>
    <col min="15632" max="15872" width="10.5546875" style="1"/>
    <col min="15873" max="15882" width="10.5546875" style="1" customWidth="1"/>
    <col min="15883" max="15887" width="0" style="1" hidden="1" customWidth="1"/>
    <col min="15888" max="16128" width="10.5546875" style="1"/>
    <col min="16129" max="16138" width="10.5546875" style="1" customWidth="1"/>
    <col min="16139" max="16143" width="0" style="1" hidden="1" customWidth="1"/>
    <col min="16144" max="16384" width="10.5546875" style="1"/>
  </cols>
  <sheetData>
    <row r="1" spans="1:14" s="4" customFormat="1" ht="13.8" thickBot="1">
      <c r="A1" s="104"/>
      <c r="B1" s="4" t="str">
        <f>Scoring!F1</f>
        <v>AnthonyP</v>
      </c>
      <c r="C1" s="4" t="str">
        <f>Scoring!G1</f>
        <v>ChrisR</v>
      </c>
      <c r="D1" s="4" t="str">
        <f>Scoring!H1</f>
        <v>EricP</v>
      </c>
      <c r="E1" s="4" t="str">
        <f>Scoring!I1</f>
        <v>JoeG</v>
      </c>
      <c r="F1" s="4" t="str">
        <f>Scoring!J1</f>
        <v>JohnP</v>
      </c>
      <c r="G1" s="4" t="str">
        <f>Scoring!K1</f>
        <v>JoshF</v>
      </c>
      <c r="H1" s="4" t="str">
        <f>Scoring!L1</f>
        <v>ScottP</v>
      </c>
      <c r="I1" s="105"/>
      <c r="J1" s="105"/>
      <c r="K1" s="106" t="s">
        <v>9</v>
      </c>
      <c r="L1" s="106" t="s">
        <v>9</v>
      </c>
      <c r="M1" s="106" t="s">
        <v>9</v>
      </c>
    </row>
    <row r="2" spans="1:14" ht="13.8" thickBot="1">
      <c r="K2" s="108" t="s">
        <v>19</v>
      </c>
      <c r="L2" s="108" t="s">
        <v>20</v>
      </c>
      <c r="M2" s="27" t="s">
        <v>21</v>
      </c>
      <c r="N2" s="5" t="s">
        <v>22</v>
      </c>
    </row>
    <row r="3" spans="1:14" ht="18" customHeight="1">
      <c r="A3" s="146" t="s">
        <v>272</v>
      </c>
      <c r="B3" s="109" t="str">
        <f>Scoring!F4</f>
        <v>1 CONN</v>
      </c>
      <c r="C3" s="109" t="str">
        <f>Scoring!G4</f>
        <v>1 CONN</v>
      </c>
      <c r="D3" s="109" t="str">
        <f>Scoring!H4</f>
        <v>1 CONN</v>
      </c>
      <c r="E3" s="109" t="str">
        <f>Scoring!I4</f>
        <v>1 CONN</v>
      </c>
      <c r="F3" s="109" t="str">
        <f>Scoring!J4</f>
        <v>1 CONN</v>
      </c>
      <c r="G3" s="109" t="str">
        <f>Scoring!K4</f>
        <v>1 CONN</v>
      </c>
      <c r="H3" s="109" t="str">
        <f>Scoring!L4</f>
        <v>1 CONN</v>
      </c>
      <c r="K3" s="29" t="str">
        <f ca="1">Scoring!R4</f>
        <v>1 CONN</v>
      </c>
      <c r="L3" s="20" t="str">
        <f ca="1">Scoring!S4</f>
        <v>16 UVM</v>
      </c>
      <c r="M3" s="76" t="str">
        <f ca="1">Scoring!T4</f>
        <v>1 CONN</v>
      </c>
      <c r="N3" s="1" t="str">
        <f ca="1">IF(M3="","",IF(K3=M3,L3,K3))</f>
        <v>16 UVM</v>
      </c>
    </row>
    <row r="4" spans="1:14">
      <c r="A4" s="147"/>
      <c r="B4" s="110" t="str">
        <f>Scoring!F5</f>
        <v>8 FLA</v>
      </c>
      <c r="C4" s="110" t="str">
        <f>Scoring!G5</f>
        <v>8 FLA</v>
      </c>
      <c r="D4" s="110" t="str">
        <f>Scoring!H5</f>
        <v>9 TEM</v>
      </c>
      <c r="E4" s="110" t="str">
        <f>Scoring!I5</f>
        <v>8 FLA</v>
      </c>
      <c r="F4" s="110" t="str">
        <f>Scoring!J5</f>
        <v>8 FLA</v>
      </c>
      <c r="G4" s="110" t="str">
        <f>Scoring!K5</f>
        <v>8 FLA</v>
      </c>
      <c r="H4" s="110" t="str">
        <f>Scoring!L5</f>
        <v>9 TEM</v>
      </c>
      <c r="K4" s="38" t="str">
        <f ca="1">Scoring!R5</f>
        <v>8 FLA</v>
      </c>
      <c r="L4" s="36" t="str">
        <f ca="1">Scoring!S5</f>
        <v>9 TEM</v>
      </c>
      <c r="M4" s="77" t="str">
        <f ca="1">Scoring!T5</f>
        <v>8 FLA</v>
      </c>
      <c r="N4" s="1" t="str">
        <f t="shared" ref="N4:N65" ca="1" si="0">IF(M4="","",IF(K4=M4,L4,K4))</f>
        <v>9 TEM</v>
      </c>
    </row>
    <row r="5" spans="1:14">
      <c r="A5" s="147"/>
      <c r="B5" s="110" t="str">
        <f>Scoring!F6</f>
        <v>4 CAL</v>
      </c>
      <c r="C5" s="110" t="str">
        <f>Scoring!G6</f>
        <v>4 CAL</v>
      </c>
      <c r="D5" s="110" t="str">
        <f>Scoring!H6</f>
        <v>4 CAL</v>
      </c>
      <c r="E5" s="110" t="str">
        <f>Scoring!I6</f>
        <v>4 CAL</v>
      </c>
      <c r="F5" s="110" t="str">
        <f>Scoring!J6</f>
        <v>4 CAL</v>
      </c>
      <c r="G5" s="110" t="str">
        <f>Scoring!K6</f>
        <v>4 CAL</v>
      </c>
      <c r="H5" s="110" t="str">
        <f>Scoring!L6</f>
        <v>4 CAL</v>
      </c>
      <c r="K5" s="38" t="str">
        <f ca="1">Scoring!R6</f>
        <v>4 CAL</v>
      </c>
      <c r="L5" s="36" t="str">
        <f ca="1">Scoring!S6</f>
        <v>13 FRES</v>
      </c>
      <c r="M5" s="77" t="str">
        <f ca="1">Scoring!T6</f>
        <v>4 CAL</v>
      </c>
      <c r="N5" s="1" t="str">
        <f t="shared" ca="1" si="0"/>
        <v>13 FRES</v>
      </c>
    </row>
    <row r="6" spans="1:14">
      <c r="A6" s="147"/>
      <c r="B6" s="110" t="str">
        <f>Scoring!F7</f>
        <v>12 MRST</v>
      </c>
      <c r="C6" s="110" t="str">
        <f>Scoring!G7</f>
        <v>5 UVA</v>
      </c>
      <c r="D6" s="110" t="str">
        <f>Scoring!H7</f>
        <v>5 UVA</v>
      </c>
      <c r="E6" s="110" t="str">
        <f>Scoring!I7</f>
        <v>5 UVA</v>
      </c>
      <c r="F6" s="110" t="str">
        <f>Scoring!J7</f>
        <v>5 UVA</v>
      </c>
      <c r="G6" s="110" t="str">
        <f>Scoring!K7</f>
        <v>5 UVA</v>
      </c>
      <c r="H6" s="110" t="str">
        <f>Scoring!L7</f>
        <v>5 UVA</v>
      </c>
      <c r="K6" s="38" t="str">
        <f ca="1">Scoring!R7</f>
        <v>5 UVA</v>
      </c>
      <c r="L6" s="36" t="str">
        <f ca="1">Scoring!S7</f>
        <v>12 MRST</v>
      </c>
      <c r="M6" s="77" t="str">
        <f ca="1">Scoring!T7</f>
        <v>5 UVA</v>
      </c>
      <c r="N6" s="1" t="str">
        <f t="shared" ca="1" si="0"/>
        <v>12 MRST</v>
      </c>
    </row>
    <row r="7" spans="1:14">
      <c r="A7" s="147"/>
      <c r="B7" s="110" t="str">
        <f>Scoring!F8</f>
        <v>2 A&amp;M</v>
      </c>
      <c r="C7" s="110" t="str">
        <f>Scoring!G8</f>
        <v>2 A&amp;M</v>
      </c>
      <c r="D7" s="110" t="str">
        <f>Scoring!H8</f>
        <v>2 A&amp;M</v>
      </c>
      <c r="E7" s="110" t="str">
        <f>Scoring!I8</f>
        <v>2 A&amp;M</v>
      </c>
      <c r="F7" s="110" t="str">
        <f>Scoring!J8</f>
        <v>2 A&amp;M</v>
      </c>
      <c r="G7" s="110" t="str">
        <f>Scoring!K8</f>
        <v>2 A&amp;M</v>
      </c>
      <c r="H7" s="110" t="str">
        <f>Scoring!L8</f>
        <v>2 A&amp;M</v>
      </c>
      <c r="K7" s="38" t="str">
        <f ca="1">Scoring!R8</f>
        <v>2 A&amp;M</v>
      </c>
      <c r="L7" s="36" t="str">
        <f ca="1">Scoring!S8</f>
        <v>15 EVAN</v>
      </c>
      <c r="M7" s="77" t="str">
        <f ca="1">Scoring!T8</f>
        <v>2 A&amp;M</v>
      </c>
      <c r="N7" s="1" t="str">
        <f t="shared" ca="1" si="0"/>
        <v>15 EVAN</v>
      </c>
    </row>
    <row r="8" spans="1:14">
      <c r="A8" s="147"/>
      <c r="B8" s="110" t="str">
        <f>Scoring!F9</f>
        <v>7 ND</v>
      </c>
      <c r="C8" s="110" t="str">
        <f>Scoring!G9</f>
        <v>7 ND</v>
      </c>
      <c r="D8" s="110" t="str">
        <f>Scoring!H9</f>
        <v>10 MINN</v>
      </c>
      <c r="E8" s="110" t="str">
        <f>Scoring!I9</f>
        <v>7 ND</v>
      </c>
      <c r="F8" s="110" t="str">
        <f>Scoring!J9</f>
        <v>10 MINN</v>
      </c>
      <c r="G8" s="110" t="str">
        <f>Scoring!K9</f>
        <v>10 MINN</v>
      </c>
      <c r="H8" s="110" t="str">
        <f>Scoring!L9</f>
        <v>10 MINN</v>
      </c>
      <c r="K8" s="38" t="str">
        <f ca="1">Scoring!R9</f>
        <v>7 ND</v>
      </c>
      <c r="L8" s="36" t="str">
        <f ca="1">Scoring!S9</f>
        <v>10 MINN</v>
      </c>
      <c r="M8" s="77" t="str">
        <f ca="1">Scoring!T9</f>
        <v>10 MINN</v>
      </c>
      <c r="N8" s="1" t="str">
        <f t="shared" ca="1" si="0"/>
        <v>7 ND</v>
      </c>
    </row>
    <row r="9" spans="1:14">
      <c r="A9" s="147"/>
      <c r="B9" s="110" t="str">
        <f>Scoring!F10</f>
        <v>3 FSU</v>
      </c>
      <c r="C9" s="110" t="str">
        <f>Scoring!G10</f>
        <v>3 FSU</v>
      </c>
      <c r="D9" s="110" t="str">
        <f>Scoring!H10</f>
        <v>3 FSU</v>
      </c>
      <c r="E9" s="110" t="str">
        <f>Scoring!I10</f>
        <v>3 FSU</v>
      </c>
      <c r="F9" s="110" t="str">
        <f>Scoring!J10</f>
        <v>3 FSU</v>
      </c>
      <c r="G9" s="110" t="str">
        <f>Scoring!K10</f>
        <v>3 FSU</v>
      </c>
      <c r="H9" s="110" t="str">
        <f>Scoring!L10</f>
        <v>3 FSU</v>
      </c>
      <c r="K9" s="38" t="str">
        <f ca="1">Scoring!R10</f>
        <v>3 FSU</v>
      </c>
      <c r="L9" s="36" t="str">
        <f ca="1">Scoring!S10</f>
        <v>14 NCAT</v>
      </c>
      <c r="M9" s="77" t="str">
        <f ca="1">Scoring!T10</f>
        <v>3 FSU</v>
      </c>
      <c r="N9" s="1" t="str">
        <f t="shared" ca="1" si="0"/>
        <v>14 NCAT</v>
      </c>
    </row>
    <row r="10" spans="1:14">
      <c r="A10" s="147"/>
      <c r="B10" s="110" t="str">
        <f>Scoring!F11</f>
        <v>6 ASU</v>
      </c>
      <c r="C10" s="110" t="str">
        <f>Scoring!G11</f>
        <v>6 ASU</v>
      </c>
      <c r="D10" s="110" t="str">
        <f>Scoring!H11</f>
        <v>6 ASU</v>
      </c>
      <c r="E10" s="110" t="str">
        <f>Scoring!I11</f>
        <v>6 ASU</v>
      </c>
      <c r="F10" s="110" t="str">
        <f>Scoring!J11</f>
        <v>6 ASU</v>
      </c>
      <c r="G10" s="110" t="str">
        <f>Scoring!K11</f>
        <v>11 UGA</v>
      </c>
      <c r="H10" s="110" t="str">
        <f>Scoring!L11</f>
        <v>6 ASU</v>
      </c>
      <c r="K10" s="38" t="str">
        <f ca="1">Scoring!R11</f>
        <v>6 ASU</v>
      </c>
      <c r="L10" s="36" t="str">
        <f ca="1">Scoring!S11</f>
        <v>11 UGA</v>
      </c>
      <c r="M10" s="77" t="str">
        <f ca="1">Scoring!T11</f>
        <v>6 ASU</v>
      </c>
      <c r="N10" s="1" t="str">
        <f t="shared" ca="1" si="0"/>
        <v>11 UGA</v>
      </c>
    </row>
    <row r="11" spans="1:14">
      <c r="A11" s="147"/>
      <c r="B11" s="110" t="str">
        <f>Scoring!F12</f>
        <v>1 DUKE</v>
      </c>
      <c r="C11" s="110" t="str">
        <f>Scoring!G12</f>
        <v>1 DUKE</v>
      </c>
      <c r="D11" s="110" t="str">
        <f>Scoring!H12</f>
        <v>1 DUKE</v>
      </c>
      <c r="E11" s="110" t="str">
        <f>Scoring!I12</f>
        <v>1 DUKE</v>
      </c>
      <c r="F11" s="110" t="str">
        <f>Scoring!J12</f>
        <v>1 DUKE</v>
      </c>
      <c r="G11" s="110" t="str">
        <f>Scoring!K12</f>
        <v>1 DUKE</v>
      </c>
      <c r="H11" s="110" t="str">
        <f>Scoring!L12</f>
        <v>1 DUKE</v>
      </c>
      <c r="K11" s="38" t="str">
        <f ca="1">Scoring!R12</f>
        <v>1 DUKE</v>
      </c>
      <c r="L11" s="36" t="str">
        <f ca="1">Scoring!S12</f>
        <v>16 APSU</v>
      </c>
      <c r="M11" s="77" t="str">
        <f ca="1">Scoring!T12</f>
        <v>1 DUKE</v>
      </c>
      <c r="N11" s="1" t="str">
        <f t="shared" ca="1" si="0"/>
        <v>16 APSU</v>
      </c>
    </row>
    <row r="12" spans="1:14">
      <c r="A12" s="147"/>
      <c r="B12" s="110" t="str">
        <f>Scoring!F13</f>
        <v>9 MSU</v>
      </c>
      <c r="C12" s="110" t="str">
        <f>Scoring!G13</f>
        <v>9 MSU</v>
      </c>
      <c r="D12" s="110" t="str">
        <f>Scoring!H13</f>
        <v>9 MSU</v>
      </c>
      <c r="E12" s="110" t="str">
        <f>Scoring!I13</f>
        <v>8 MTSU</v>
      </c>
      <c r="F12" s="110" t="str">
        <f>Scoring!J13</f>
        <v>9 MSU</v>
      </c>
      <c r="G12" s="110" t="str">
        <f>Scoring!K13</f>
        <v>9 MSU</v>
      </c>
      <c r="H12" s="110" t="str">
        <f>Scoring!L13</f>
        <v>9 MSU</v>
      </c>
      <c r="K12" s="38" t="str">
        <f ca="1">Scoring!R13</f>
        <v>8 MTSU</v>
      </c>
      <c r="L12" s="36" t="str">
        <f ca="1">Scoring!S13</f>
        <v>9 MSU</v>
      </c>
      <c r="M12" s="77" t="str">
        <f ca="1">Scoring!T13</f>
        <v>9 MSU</v>
      </c>
      <c r="N12" s="1" t="str">
        <f t="shared" ca="1" si="0"/>
        <v>8 MTSU</v>
      </c>
    </row>
    <row r="13" spans="1:14">
      <c r="A13" s="147"/>
      <c r="B13" s="110" t="str">
        <f>Scoring!F14</f>
        <v>4 ISU</v>
      </c>
      <c r="C13" s="110" t="str">
        <f>Scoring!G14</f>
        <v>4 ISU</v>
      </c>
      <c r="D13" s="110" t="str">
        <f>Scoring!H14</f>
        <v>4 ISU</v>
      </c>
      <c r="E13" s="110" t="str">
        <f>Scoring!I14</f>
        <v>4 ISU</v>
      </c>
      <c r="F13" s="110" t="str">
        <f>Scoring!J14</f>
        <v>4 ISU</v>
      </c>
      <c r="G13" s="110" t="str">
        <f>Scoring!K14</f>
        <v>4 ISU</v>
      </c>
      <c r="H13" s="110" t="str">
        <f>Scoring!L14</f>
        <v>4 ISU</v>
      </c>
      <c r="K13" s="38" t="str">
        <f ca="1">Scoring!R14</f>
        <v>4 ISU</v>
      </c>
      <c r="L13" s="36" t="str">
        <f ca="1">Scoring!S14</f>
        <v>13 ETSU</v>
      </c>
      <c r="M13" s="77" t="str">
        <f ca="1">Scoring!T14</f>
        <v>4 ISU</v>
      </c>
      <c r="N13" s="1" t="str">
        <f t="shared" ca="1" si="0"/>
        <v>13 ETSU</v>
      </c>
    </row>
    <row r="14" spans="1:14">
      <c r="A14" s="147"/>
      <c r="B14" s="110" t="str">
        <f>Scoring!F15</f>
        <v>5 TENN</v>
      </c>
      <c r="C14" s="110" t="str">
        <f>Scoring!G15</f>
        <v>5 TENN</v>
      </c>
      <c r="D14" s="110" t="str">
        <f>Scoring!H15</f>
        <v>5 TENN</v>
      </c>
      <c r="E14" s="110" t="str">
        <f>Scoring!I15</f>
        <v>5 TENN</v>
      </c>
      <c r="F14" s="110" t="str">
        <f>Scoring!J15</f>
        <v>5 TENN</v>
      </c>
      <c r="G14" s="110" t="str">
        <f>Scoring!K15</f>
        <v>5 TENN</v>
      </c>
      <c r="H14" s="110" t="str">
        <f>Scoring!L15</f>
        <v>5 TENN</v>
      </c>
      <c r="K14" s="38" t="str">
        <f ca="1">Scoring!R15</f>
        <v>5 TENN</v>
      </c>
      <c r="L14" s="36" t="str">
        <f ca="1">Scoring!S15</f>
        <v>12 BALL</v>
      </c>
      <c r="M14" s="77" t="str">
        <f ca="1">Scoring!T15</f>
        <v>12 BALL</v>
      </c>
      <c r="N14" s="1" t="str">
        <f t="shared" ca="1" si="0"/>
        <v>5 TENN</v>
      </c>
    </row>
    <row r="15" spans="1:14">
      <c r="A15" s="147"/>
      <c r="B15" s="110" t="str">
        <f>Scoring!F16</f>
        <v>2 STAN</v>
      </c>
      <c r="C15" s="110" t="str">
        <f>Scoring!G16</f>
        <v>2 STAN</v>
      </c>
      <c r="D15" s="110" t="str">
        <f>Scoring!H16</f>
        <v>2 STAN</v>
      </c>
      <c r="E15" s="110" t="str">
        <f>Scoring!I16</f>
        <v>2 STAN</v>
      </c>
      <c r="F15" s="110" t="str">
        <f>Scoring!J16</f>
        <v>2 STAN</v>
      </c>
      <c r="G15" s="110" t="str">
        <f>Scoring!K16</f>
        <v>2 STAN</v>
      </c>
      <c r="H15" s="110" t="str">
        <f>Scoring!L16</f>
        <v>2 STAN</v>
      </c>
      <c r="K15" s="38" t="str">
        <f ca="1">Scoring!R16</f>
        <v>2 STAN</v>
      </c>
      <c r="L15" s="36" t="str">
        <f ca="1">Scoring!S16</f>
        <v>15 UCSB</v>
      </c>
      <c r="M15" s="77" t="str">
        <f ca="1">Scoring!T16</f>
        <v>2 STAN</v>
      </c>
      <c r="N15" s="1" t="str">
        <f t="shared" ca="1" si="0"/>
        <v>15 UCSB</v>
      </c>
    </row>
    <row r="16" spans="1:14">
      <c r="A16" s="147"/>
      <c r="B16" s="110" t="str">
        <f>Scoring!F17</f>
        <v>7 DEP</v>
      </c>
      <c r="C16" s="110" t="str">
        <f>Scoring!G17</f>
        <v>7 DEP</v>
      </c>
      <c r="D16" s="110" t="str">
        <f>Scoring!H17</f>
        <v>10 SDSU</v>
      </c>
      <c r="E16" s="110" t="str">
        <f>Scoring!I17</f>
        <v>7 DEP</v>
      </c>
      <c r="F16" s="110" t="str">
        <f>Scoring!J17</f>
        <v>10 SDSU</v>
      </c>
      <c r="G16" s="110" t="str">
        <f>Scoring!K17</f>
        <v>10 SDSU</v>
      </c>
      <c r="H16" s="110" t="str">
        <f>Scoring!L17</f>
        <v>7 DEP</v>
      </c>
      <c r="K16" s="38" t="str">
        <f ca="1">Scoring!R17</f>
        <v>7 DEP</v>
      </c>
      <c r="L16" s="36" t="str">
        <f ca="1">Scoring!S17</f>
        <v>10 SDSU</v>
      </c>
      <c r="M16" s="77" t="str">
        <f ca="1">Scoring!T17</f>
        <v>10 SDSU</v>
      </c>
      <c r="N16" s="1" t="str">
        <f t="shared" ca="1" si="0"/>
        <v>7 DEP</v>
      </c>
    </row>
    <row r="17" spans="1:49">
      <c r="A17" s="147"/>
      <c r="B17" s="110" t="str">
        <f>Scoring!F18</f>
        <v>3 OSU</v>
      </c>
      <c r="C17" s="110" t="str">
        <f>Scoring!G18</f>
        <v>3 OSU</v>
      </c>
      <c r="D17" s="110" t="str">
        <f>Scoring!H18</f>
        <v>3 OSU</v>
      </c>
      <c r="E17" s="110" t="str">
        <f>Scoring!I18</f>
        <v>3 OSU</v>
      </c>
      <c r="F17" s="110" t="str">
        <f>Scoring!J18</f>
        <v>3 OSU</v>
      </c>
      <c r="G17" s="110" t="str">
        <f>Scoring!K18</f>
        <v>3 OSU</v>
      </c>
      <c r="H17" s="110" t="str">
        <f>Scoring!L18</f>
        <v>3 OSU</v>
      </c>
      <c r="K17" s="38" t="str">
        <f ca="1">Scoring!R18</f>
        <v>3 OSU</v>
      </c>
      <c r="L17" s="36" t="str">
        <f ca="1">Scoring!S18</f>
        <v>14 SHU</v>
      </c>
      <c r="M17" s="77" t="str">
        <f ca="1">Scoring!T18</f>
        <v>3 OSU</v>
      </c>
      <c r="N17" s="1" t="str">
        <f t="shared" ca="1" si="0"/>
        <v>14 SHU</v>
      </c>
    </row>
    <row r="18" spans="1:49">
      <c r="A18" s="147"/>
      <c r="B18" s="110" t="str">
        <f>Scoring!F19</f>
        <v>6 TEX</v>
      </c>
      <c r="C18" s="110" t="str">
        <f>Scoring!G19</f>
        <v>6 TEX</v>
      </c>
      <c r="D18" s="110" t="str">
        <f>Scoring!H19</f>
        <v>6 TEX</v>
      </c>
      <c r="E18" s="110" t="str">
        <f>Scoring!I19</f>
        <v>6 TEX</v>
      </c>
      <c r="F18" s="110" t="str">
        <f>Scoring!J19</f>
        <v>6 TEX</v>
      </c>
      <c r="G18" s="110" t="str">
        <f>Scoring!K19</f>
        <v>6 TEX</v>
      </c>
      <c r="H18" s="110" t="str">
        <f>Scoring!L19</f>
        <v>6 TEX</v>
      </c>
      <c r="K18" s="38" t="str">
        <f ca="1">Scoring!R19</f>
        <v>6 TEX</v>
      </c>
      <c r="L18" s="36" t="str">
        <f ca="1">Scoring!S19</f>
        <v>11 MSU</v>
      </c>
      <c r="M18" s="77" t="str">
        <f ca="1">Scoring!T19</f>
        <v>11 MSU</v>
      </c>
      <c r="N18" s="1" t="str">
        <f t="shared" ca="1" si="0"/>
        <v>6 TEX</v>
      </c>
    </row>
    <row r="19" spans="1:49">
      <c r="A19" s="147"/>
      <c r="B19" s="110" t="str">
        <f>Scoring!F20</f>
        <v>1 MD</v>
      </c>
      <c r="C19" s="110" t="str">
        <f>Scoring!G20</f>
        <v>1 MD</v>
      </c>
      <c r="D19" s="110" t="str">
        <f>Scoring!H20</f>
        <v>1 MD</v>
      </c>
      <c r="E19" s="110" t="str">
        <f>Scoring!I20</f>
        <v>1 MD</v>
      </c>
      <c r="F19" s="110" t="str">
        <f>Scoring!J20</f>
        <v>1 MD</v>
      </c>
      <c r="G19" s="110" t="str">
        <f>Scoring!K20</f>
        <v>1 MD</v>
      </c>
      <c r="H19" s="110" t="str">
        <f>Scoring!L20</f>
        <v>1 MD</v>
      </c>
      <c r="K19" s="38" t="str">
        <f ca="1">Scoring!R20</f>
        <v>1 MD</v>
      </c>
      <c r="L19" s="36" t="str">
        <f ca="1">Scoring!S20</f>
        <v>16 DART</v>
      </c>
      <c r="M19" s="77" t="str">
        <f ca="1">Scoring!T20</f>
        <v>1 MD</v>
      </c>
      <c r="N19" s="1" t="str">
        <f t="shared" ca="1" si="0"/>
        <v>16 DART</v>
      </c>
    </row>
    <row r="20" spans="1:49">
      <c r="A20" s="147"/>
      <c r="B20" s="110" t="str">
        <f>Scoring!F21</f>
        <v>8 VILL</v>
      </c>
      <c r="C20" s="110" t="str">
        <f>Scoring!G21</f>
        <v>8 VILL</v>
      </c>
      <c r="D20" s="110" t="str">
        <f>Scoring!H21</f>
        <v>8 VILL</v>
      </c>
      <c r="E20" s="110" t="str">
        <f>Scoring!I21</f>
        <v>8 VILL</v>
      </c>
      <c r="F20" s="110" t="str">
        <f>Scoring!J21</f>
        <v>9 UTAH</v>
      </c>
      <c r="G20" s="110" t="str">
        <f>Scoring!K21</f>
        <v>8 VILL</v>
      </c>
      <c r="H20" s="110" t="str">
        <f>Scoring!L21</f>
        <v>9 UTAH</v>
      </c>
      <c r="K20" s="38" t="str">
        <f ca="1">Scoring!R21</f>
        <v>8 VILL</v>
      </c>
      <c r="L20" s="36" t="str">
        <f ca="1">Scoring!S21</f>
        <v>9 UTAH</v>
      </c>
      <c r="M20" s="77" t="str">
        <f ca="1">Scoring!T21</f>
        <v>9 UTAH</v>
      </c>
      <c r="N20" s="1" t="str">
        <f t="shared" ca="1" si="0"/>
        <v>8 VILL</v>
      </c>
    </row>
    <row r="21" spans="1:49">
      <c r="A21" s="147"/>
      <c r="B21" s="110" t="str">
        <f>Scoring!F22</f>
        <v>4 VAN</v>
      </c>
      <c r="C21" s="110" t="str">
        <f>Scoring!G22</f>
        <v>4 VAN</v>
      </c>
      <c r="D21" s="110" t="str">
        <f>Scoring!H22</f>
        <v>4 VAN</v>
      </c>
      <c r="E21" s="110" t="str">
        <f>Scoring!I22</f>
        <v>4 VAN</v>
      </c>
      <c r="F21" s="110" t="str">
        <f>Scoring!J22</f>
        <v>4 VAN</v>
      </c>
      <c r="G21" s="110" t="str">
        <f>Scoring!K22</f>
        <v>4 VAN</v>
      </c>
      <c r="H21" s="110" t="str">
        <f>Scoring!L22</f>
        <v>4 VAN</v>
      </c>
      <c r="K21" s="38" t="str">
        <f ca="1">Scoring!R22</f>
        <v>4 VAN</v>
      </c>
      <c r="L21" s="36" t="str">
        <f ca="1">Scoring!S22</f>
        <v>13 WCU</v>
      </c>
      <c r="M21" s="77" t="str">
        <f ca="1">Scoring!T22</f>
        <v>4 VAN</v>
      </c>
      <c r="N21" s="1" t="str">
        <f t="shared" ca="1" si="0"/>
        <v>13 WCU</v>
      </c>
    </row>
    <row r="22" spans="1:49">
      <c r="A22" s="147"/>
      <c r="B22" s="110" t="str">
        <f>Scoring!F23</f>
        <v>5 KSU</v>
      </c>
      <c r="C22" s="110" t="str">
        <f>Scoring!G23</f>
        <v>5 KSU</v>
      </c>
      <c r="D22" s="110" t="str">
        <f>Scoring!H23</f>
        <v>5 KSU</v>
      </c>
      <c r="E22" s="110" t="str">
        <f>Scoring!I23</f>
        <v>5 KSU</v>
      </c>
      <c r="F22" s="110" t="str">
        <f>Scoring!J23</f>
        <v>5 KSU</v>
      </c>
      <c r="G22" s="110" t="str">
        <f>Scoring!K23</f>
        <v>5 KSU</v>
      </c>
      <c r="H22" s="110" t="str">
        <f>Scoring!L23</f>
        <v>5 KSU</v>
      </c>
      <c r="K22" s="38" t="str">
        <f ca="1">Scoring!R23</f>
        <v>5 KSU</v>
      </c>
      <c r="L22" s="36" t="str">
        <f ca="1">Scoring!S23</f>
        <v>12 DREX</v>
      </c>
      <c r="M22" s="77" t="str">
        <f ca="1">Scoring!T23</f>
        <v>5 KSU</v>
      </c>
      <c r="N22" s="1" t="str">
        <f t="shared" ca="1" si="0"/>
        <v>12 DREX</v>
      </c>
    </row>
    <row r="23" spans="1:49">
      <c r="A23" s="147"/>
      <c r="B23" s="110" t="str">
        <f>Scoring!F24</f>
        <v>2 BAY</v>
      </c>
      <c r="C23" s="110" t="str">
        <f>Scoring!G24</f>
        <v>2 BAY</v>
      </c>
      <c r="D23" s="110" t="str">
        <f>Scoring!H24</f>
        <v>2 BAY</v>
      </c>
      <c r="E23" s="110" t="str">
        <f>Scoring!I24</f>
        <v>2 BAY</v>
      </c>
      <c r="F23" s="110" t="str">
        <f>Scoring!J24</f>
        <v>2 BAY</v>
      </c>
      <c r="G23" s="110" t="str">
        <f>Scoring!K24</f>
        <v>2 BAY</v>
      </c>
      <c r="H23" s="110" t="str">
        <f>Scoring!L24</f>
        <v>2 BAY</v>
      </c>
      <c r="K23" s="38" t="str">
        <f ca="1">Scoring!R24</f>
        <v>2 BAY</v>
      </c>
      <c r="L23" s="36" t="str">
        <f ca="1">Scoring!S24</f>
        <v>15 UTSA</v>
      </c>
      <c r="M23" s="77" t="str">
        <f ca="1">Scoring!T24</f>
        <v>2 BAY</v>
      </c>
      <c r="N23" s="1" t="str">
        <f t="shared" ca="1" si="0"/>
        <v>15 UTSA</v>
      </c>
    </row>
    <row r="24" spans="1:49">
      <c r="A24" s="147"/>
      <c r="B24" s="110" t="str">
        <f>Scoring!F25</f>
        <v>10 TCU</v>
      </c>
      <c r="C24" s="110" t="str">
        <f>Scoring!G25</f>
        <v>7 SDS</v>
      </c>
      <c r="D24" s="110" t="str">
        <f>Scoring!H25</f>
        <v>10 TCU</v>
      </c>
      <c r="E24" s="110" t="str">
        <f>Scoring!I25</f>
        <v>7 SDS</v>
      </c>
      <c r="F24" s="110" t="str">
        <f>Scoring!J25</f>
        <v>10 TCU</v>
      </c>
      <c r="G24" s="110" t="str">
        <f>Scoring!K25</f>
        <v>10 TCU</v>
      </c>
      <c r="H24" s="110" t="str">
        <f>Scoring!L25</f>
        <v>7 SDS</v>
      </c>
      <c r="K24" s="38" t="str">
        <f ca="1">Scoring!R25</f>
        <v>7 SDS</v>
      </c>
      <c r="L24" s="36" t="str">
        <f ca="1">Scoring!S25</f>
        <v>10 TCU</v>
      </c>
      <c r="M24" s="77" t="str">
        <f ca="1">Scoring!T25</f>
        <v>7 SDS</v>
      </c>
      <c r="N24" s="1" t="str">
        <f t="shared" ca="1" si="0"/>
        <v>10 TCU</v>
      </c>
    </row>
    <row r="25" spans="1:49">
      <c r="A25" s="147"/>
      <c r="B25" s="110" t="str">
        <f>Scoring!F26</f>
        <v>3 UL</v>
      </c>
      <c r="C25" s="110" t="str">
        <f>Scoring!G26</f>
        <v>3 UL</v>
      </c>
      <c r="D25" s="110" t="str">
        <f>Scoring!H26</f>
        <v>3 UL</v>
      </c>
      <c r="E25" s="110" t="str">
        <f>Scoring!I26</f>
        <v>3 UL</v>
      </c>
      <c r="F25" s="110" t="str">
        <f>Scoring!J26</f>
        <v>3 UL</v>
      </c>
      <c r="G25" s="110" t="str">
        <f>Scoring!K26</f>
        <v>3 UL</v>
      </c>
      <c r="H25" s="110" t="str">
        <f>Scoring!L26</f>
        <v>3 UL</v>
      </c>
      <c r="K25" s="38" t="str">
        <f ca="1">Scoring!R26</f>
        <v>3 UL</v>
      </c>
      <c r="L25" s="36" t="str">
        <f ca="1">Scoring!S26</f>
        <v>14 LIB</v>
      </c>
      <c r="M25" s="77" t="str">
        <f ca="1">Scoring!T26</f>
        <v>3 UL</v>
      </c>
      <c r="N25" s="1" t="str">
        <f t="shared" ca="1" si="0"/>
        <v>14 LIB</v>
      </c>
    </row>
    <row r="26" spans="1:49">
      <c r="A26" s="147"/>
      <c r="B26" s="110" t="str">
        <f>Scoring!F27</f>
        <v>6 LSU</v>
      </c>
      <c r="C26" s="110" t="str">
        <f>Scoring!G27</f>
        <v>6 LSU</v>
      </c>
      <c r="D26" s="110" t="str">
        <f>Scoring!H27</f>
        <v>6 LSU</v>
      </c>
      <c r="E26" s="110" t="str">
        <f>Scoring!I27</f>
        <v>6 LSU</v>
      </c>
      <c r="F26" s="110" t="str">
        <f>Scoring!J27</f>
        <v>6 LSU</v>
      </c>
      <c r="G26" s="110" t="str">
        <f>Scoring!K27</f>
        <v>6 LSU</v>
      </c>
      <c r="H26" s="110" t="str">
        <f>Scoring!L27</f>
        <v>6 LSU</v>
      </c>
      <c r="K26" s="38" t="str">
        <f ca="1">Scoring!R27</f>
        <v>6 LSU</v>
      </c>
      <c r="L26" s="36" t="str">
        <f ca="1">Scoring!S27</f>
        <v>11 UWGB</v>
      </c>
      <c r="M26" s="77" t="str">
        <f ca="1">Scoring!T27</f>
        <v>6 LSU</v>
      </c>
      <c r="N26" s="1" t="str">
        <f t="shared" ca="1" si="0"/>
        <v>11 UWGB</v>
      </c>
    </row>
    <row r="27" spans="1:49">
      <c r="A27" s="147"/>
      <c r="B27" s="110" t="str">
        <f>Scoring!F28</f>
        <v>1 OKLA</v>
      </c>
      <c r="C27" s="110" t="str">
        <f>Scoring!G28</f>
        <v>1 OKLA</v>
      </c>
      <c r="D27" s="110" t="str">
        <f>Scoring!H28</f>
        <v>1 OKLA</v>
      </c>
      <c r="E27" s="110" t="str">
        <f>Scoring!I28</f>
        <v>1 OKLA</v>
      </c>
      <c r="F27" s="110" t="str">
        <f>Scoring!J28</f>
        <v>1 OKLA</v>
      </c>
      <c r="G27" s="110" t="str">
        <f>Scoring!K28</f>
        <v>1 OKLA</v>
      </c>
      <c r="H27" s="110" t="str">
        <f>Scoring!L28</f>
        <v>1 OKLA</v>
      </c>
      <c r="K27" s="38" t="str">
        <f ca="1">Scoring!R28</f>
        <v>1 OKLA</v>
      </c>
      <c r="L27" s="36" t="str">
        <f ca="1">Scoring!S28</f>
        <v>16 PV</v>
      </c>
      <c r="M27" s="77" t="str">
        <f ca="1">Scoring!T28</f>
        <v>1 OKLA</v>
      </c>
      <c r="N27" s="1" t="str">
        <f t="shared" ca="1" si="0"/>
        <v>16 PV</v>
      </c>
    </row>
    <row r="28" spans="1:49">
      <c r="A28" s="147"/>
      <c r="B28" s="110" t="str">
        <f>Scoring!F29</f>
        <v>8 IOWA</v>
      </c>
      <c r="C28" s="110" t="str">
        <f>Scoring!G29</f>
        <v>9 GT</v>
      </c>
      <c r="D28" s="110" t="str">
        <f>Scoring!H29</f>
        <v>9 GT</v>
      </c>
      <c r="E28" s="110" t="str">
        <f>Scoring!I29</f>
        <v>8 IOWA</v>
      </c>
      <c r="F28" s="110" t="str">
        <f>Scoring!J29</f>
        <v>8 IOWA</v>
      </c>
      <c r="G28" s="110" t="str">
        <f>Scoring!K29</f>
        <v>9 GT</v>
      </c>
      <c r="H28" s="110" t="str">
        <f>Scoring!L29</f>
        <v>9 GT</v>
      </c>
      <c r="K28" s="38" t="str">
        <f ca="1">Scoring!R29</f>
        <v>8 IOWA</v>
      </c>
      <c r="L28" s="36" t="str">
        <f ca="1">Scoring!S29</f>
        <v>9 GT</v>
      </c>
      <c r="M28" s="77" t="str">
        <f ca="1">Scoring!T29</f>
        <v>9 GT</v>
      </c>
      <c r="N28" s="1" t="str">
        <f t="shared" ca="1" si="0"/>
        <v>8 IOWA</v>
      </c>
    </row>
    <row r="29" spans="1:49">
      <c r="A29" s="147"/>
      <c r="B29" s="110" t="str">
        <f>Scoring!F30</f>
        <v>4 PITT</v>
      </c>
      <c r="C29" s="110" t="str">
        <f>Scoring!G30</f>
        <v>4 PITT</v>
      </c>
      <c r="D29" s="110" t="str">
        <f>Scoring!H30</f>
        <v>4 PITT</v>
      </c>
      <c r="E29" s="110" t="str">
        <f>Scoring!I30</f>
        <v>4 PITT</v>
      </c>
      <c r="F29" s="110" t="str">
        <f>Scoring!J30</f>
        <v>4 PITT</v>
      </c>
      <c r="G29" s="110" t="str">
        <f>Scoring!K30</f>
        <v>4 PITT</v>
      </c>
      <c r="H29" s="110" t="str">
        <f>Scoring!L30</f>
        <v>4 PITT</v>
      </c>
      <c r="K29" s="38" t="str">
        <f ca="1">Scoring!R30</f>
        <v>4 PITT</v>
      </c>
      <c r="L29" s="36" t="str">
        <f ca="1">Scoring!S30</f>
        <v>13 MONT</v>
      </c>
      <c r="M29" s="77" t="str">
        <f ca="1">Scoring!T30</f>
        <v>4 PITT</v>
      </c>
      <c r="N29" s="1" t="str">
        <f t="shared" ca="1" si="0"/>
        <v>13 MONT</v>
      </c>
    </row>
    <row r="30" spans="1:49">
      <c r="A30" s="147"/>
      <c r="B30" s="110" t="str">
        <f>Scoring!F31</f>
        <v>5 XAV</v>
      </c>
      <c r="C30" s="110" t="str">
        <f>Scoring!G31</f>
        <v>5 XAV</v>
      </c>
      <c r="D30" s="110" t="str">
        <f>Scoring!H31</f>
        <v>12 GONZ</v>
      </c>
      <c r="E30" s="110" t="str">
        <f>Scoring!I31</f>
        <v>5 XAV</v>
      </c>
      <c r="F30" s="110" t="str">
        <f>Scoring!J31</f>
        <v>5 XAV</v>
      </c>
      <c r="G30" s="110" t="str">
        <f>Scoring!K31</f>
        <v>12 GONZ</v>
      </c>
      <c r="H30" s="110" t="str">
        <f>Scoring!L31</f>
        <v>5 XAV</v>
      </c>
      <c r="K30" s="38" t="str">
        <f ca="1">Scoring!R31</f>
        <v>5 XAV</v>
      </c>
      <c r="L30" s="36" t="str">
        <f ca="1">Scoring!S31</f>
        <v>12 GONZ</v>
      </c>
      <c r="M30" s="77" t="str">
        <f ca="1">Scoring!T31</f>
        <v>12 GONZ</v>
      </c>
      <c r="N30" s="1" t="str">
        <f t="shared" ca="1" si="0"/>
        <v>5 XAV</v>
      </c>
      <c r="P30" s="11"/>
      <c r="Q30" s="11"/>
      <c r="R30" s="11"/>
      <c r="S30" s="11"/>
      <c r="T30" s="11"/>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c r="AU30" s="11"/>
      <c r="AV30" s="11"/>
      <c r="AW30" s="11"/>
    </row>
    <row r="31" spans="1:49">
      <c r="A31" s="147"/>
      <c r="B31" s="110" t="str">
        <f>Scoring!F32</f>
        <v>2 AUB</v>
      </c>
      <c r="C31" s="110" t="str">
        <f>Scoring!G32</f>
        <v>2 AUB</v>
      </c>
      <c r="D31" s="110" t="str">
        <f>Scoring!H32</f>
        <v>2 AUB</v>
      </c>
      <c r="E31" s="110" t="str">
        <f>Scoring!I32</f>
        <v>2 AUB</v>
      </c>
      <c r="F31" s="110" t="str">
        <f>Scoring!J32</f>
        <v>2 AUB</v>
      </c>
      <c r="G31" s="110" t="str">
        <f>Scoring!K32</f>
        <v>2 AUB</v>
      </c>
      <c r="H31" s="110" t="str">
        <f>Scoring!L32</f>
        <v>2 AUB</v>
      </c>
      <c r="K31" s="38" t="str">
        <f ca="1">Scoring!R32</f>
        <v>2 AUB</v>
      </c>
      <c r="L31" s="36" t="str">
        <f ca="1">Scoring!S32</f>
        <v>15 LEH</v>
      </c>
      <c r="M31" s="77" t="str">
        <f ca="1">Scoring!T32</f>
        <v>2 AUB</v>
      </c>
      <c r="N31" s="1" t="str">
        <f t="shared" ca="1" si="0"/>
        <v>15 LEH</v>
      </c>
    </row>
    <row r="32" spans="1:49">
      <c r="A32" s="147"/>
      <c r="B32" s="110" t="str">
        <f>Scoring!F33</f>
        <v>7 RUT</v>
      </c>
      <c r="C32" s="110" t="str">
        <f>Scoring!G33</f>
        <v>7 RUT</v>
      </c>
      <c r="D32" s="110" t="str">
        <f>Scoring!H33</f>
        <v>7 RUT</v>
      </c>
      <c r="E32" s="110" t="str">
        <f>Scoring!I33</f>
        <v>7 RUT</v>
      </c>
      <c r="F32" s="110" t="str">
        <f>Scoring!J33</f>
        <v>10 VCU</v>
      </c>
      <c r="G32" s="110" t="str">
        <f>Scoring!K33</f>
        <v>7 RUT</v>
      </c>
      <c r="H32" s="110" t="str">
        <f>Scoring!L33</f>
        <v>7 RUT</v>
      </c>
      <c r="K32" s="38" t="str">
        <f ca="1">Scoring!R33</f>
        <v>7 RUT</v>
      </c>
      <c r="L32" s="36" t="str">
        <f ca="1">Scoring!S33</f>
        <v>10 VCU</v>
      </c>
      <c r="M32" s="77" t="str">
        <f ca="1">Scoring!T33</f>
        <v>7 RUT</v>
      </c>
      <c r="N32" s="1" t="str">
        <f t="shared" ca="1" si="0"/>
        <v>10 VCU</v>
      </c>
    </row>
    <row r="33" spans="1:49">
      <c r="A33" s="147"/>
      <c r="B33" s="110" t="str">
        <f>Scoring!F34</f>
        <v>3 UNC</v>
      </c>
      <c r="C33" s="110" t="str">
        <f>Scoring!G34</f>
        <v>3 UNC</v>
      </c>
      <c r="D33" s="110" t="str">
        <f>Scoring!H34</f>
        <v>3 UNC</v>
      </c>
      <c r="E33" s="110" t="str">
        <f>Scoring!I34</f>
        <v>3 UNC</v>
      </c>
      <c r="F33" s="110" t="str">
        <f>Scoring!J34</f>
        <v>3 UNC</v>
      </c>
      <c r="G33" s="110" t="str">
        <f>Scoring!K34</f>
        <v>3 UNC</v>
      </c>
      <c r="H33" s="110" t="str">
        <f>Scoring!L34</f>
        <v>3 UNC</v>
      </c>
      <c r="K33" s="38" t="str">
        <f ca="1">Scoring!R34</f>
        <v>3 UNC</v>
      </c>
      <c r="L33" s="36" t="str">
        <f ca="1">Scoring!S34</f>
        <v>14 UCF</v>
      </c>
      <c r="M33" s="77" t="str">
        <f ca="1">Scoring!T34</f>
        <v>3 UNC</v>
      </c>
      <c r="N33" s="1" t="str">
        <f t="shared" ca="1" si="0"/>
        <v>14 UCF</v>
      </c>
    </row>
    <row r="34" spans="1:49" ht="13.8" thickBot="1">
      <c r="A34" s="148"/>
      <c r="B34" s="111" t="str">
        <f>Scoring!F35</f>
        <v>6 PUR</v>
      </c>
      <c r="C34" s="111" t="str">
        <f>Scoring!G35</f>
        <v>6 PUR</v>
      </c>
      <c r="D34" s="111" t="str">
        <f>Scoring!H35</f>
        <v>6 PUR</v>
      </c>
      <c r="E34" s="111" t="str">
        <f>Scoring!I35</f>
        <v>6 PUR</v>
      </c>
      <c r="F34" s="111" t="str">
        <f>Scoring!J35</f>
        <v>11 CHAR</v>
      </c>
      <c r="G34" s="111" t="str">
        <f>Scoring!K35</f>
        <v>6 PUR</v>
      </c>
      <c r="H34" s="111" t="str">
        <f>Scoring!L35</f>
        <v>6 PUR</v>
      </c>
      <c r="K34" s="51" t="str">
        <f ca="1">Scoring!R35</f>
        <v>6 PUR</v>
      </c>
      <c r="L34" s="49" t="str">
        <f ca="1">Scoring!S35</f>
        <v>11 CHAR</v>
      </c>
      <c r="M34" s="112" t="str">
        <f ca="1">Scoring!T35</f>
        <v>6 PUR</v>
      </c>
      <c r="N34" s="1" t="str">
        <f t="shared" ca="1" si="0"/>
        <v>11 CHAR</v>
      </c>
    </row>
    <row r="35" spans="1:49" s="11" customFormat="1" ht="18" customHeight="1">
      <c r="A35" s="149" t="s">
        <v>273</v>
      </c>
      <c r="B35" s="110" t="str">
        <f>Scoring!F36</f>
        <v>1 CONN</v>
      </c>
      <c r="C35" s="110" t="str">
        <f>Scoring!G36</f>
        <v>1 CONN</v>
      </c>
      <c r="D35" s="110" t="str">
        <f>Scoring!H36</f>
        <v>1 CONN</v>
      </c>
      <c r="E35" s="110" t="str">
        <f>Scoring!I36</f>
        <v>1 CONN</v>
      </c>
      <c r="F35" s="110" t="str">
        <f>Scoring!J36</f>
        <v>1 CONN</v>
      </c>
      <c r="G35" s="110" t="str">
        <f>Scoring!K36</f>
        <v>1 CONN</v>
      </c>
      <c r="H35" s="110" t="str">
        <f>Scoring!L36</f>
        <v>1 CONN</v>
      </c>
      <c r="I35" s="10"/>
      <c r="J35" s="10"/>
      <c r="K35" s="38" t="str">
        <f ca="1">Scoring!R36</f>
        <v>1 CONN</v>
      </c>
      <c r="L35" s="36" t="str">
        <f ca="1">Scoring!S36</f>
        <v>8 FLA</v>
      </c>
      <c r="M35" s="42" t="str">
        <f ca="1">Scoring!T36</f>
        <v>1 CONN</v>
      </c>
      <c r="N35" s="1" t="str">
        <f t="shared" ca="1" si="0"/>
        <v>8 FLA</v>
      </c>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row>
    <row r="36" spans="1:49">
      <c r="A36" s="150"/>
      <c r="B36" s="110" t="str">
        <f>Scoring!F37</f>
        <v>12 MRST</v>
      </c>
      <c r="C36" s="110" t="str">
        <f>Scoring!G37</f>
        <v>4 CAL</v>
      </c>
      <c r="D36" s="110" t="str">
        <f>Scoring!H37</f>
        <v>4 CAL</v>
      </c>
      <c r="E36" s="110" t="str">
        <f>Scoring!I37</f>
        <v>4 CAL</v>
      </c>
      <c r="F36" s="110" t="str">
        <f>Scoring!J37</f>
        <v>5 UVA</v>
      </c>
      <c r="G36" s="110" t="str">
        <f>Scoring!K37</f>
        <v>5 UVA</v>
      </c>
      <c r="H36" s="110" t="str">
        <f>Scoring!L37</f>
        <v>4 CAL</v>
      </c>
      <c r="K36" s="38" t="str">
        <f ca="1">Scoring!R37</f>
        <v>4 CAL</v>
      </c>
      <c r="L36" s="36" t="str">
        <f ca="1">Scoring!S37</f>
        <v>5 UVA</v>
      </c>
      <c r="M36" s="42" t="str">
        <f ca="1">Scoring!T37</f>
        <v>4 CAL</v>
      </c>
      <c r="N36" s="1" t="str">
        <f t="shared" ca="1" si="0"/>
        <v>5 UVA</v>
      </c>
    </row>
    <row r="37" spans="1:49">
      <c r="A37" s="150"/>
      <c r="B37" s="110" t="str">
        <f>Scoring!F38</f>
        <v>2 A&amp;M</v>
      </c>
      <c r="C37" s="110" t="str">
        <f>Scoring!G38</f>
        <v>2 A&amp;M</v>
      </c>
      <c r="D37" s="110" t="str">
        <f>Scoring!H38</f>
        <v>2 A&amp;M</v>
      </c>
      <c r="E37" s="110" t="str">
        <f>Scoring!I38</f>
        <v>2 A&amp;M</v>
      </c>
      <c r="F37" s="110" t="str">
        <f>Scoring!J38</f>
        <v>2 A&amp;M</v>
      </c>
      <c r="G37" s="110" t="str">
        <f>Scoring!K38</f>
        <v>2 A&amp;M</v>
      </c>
      <c r="H37" s="110" t="str">
        <f>Scoring!L38</f>
        <v>2 A&amp;M</v>
      </c>
      <c r="K37" s="38" t="str">
        <f ca="1">Scoring!R38</f>
        <v>2 A&amp;M</v>
      </c>
      <c r="L37" s="36" t="str">
        <f ca="1">Scoring!S38</f>
        <v>10 MINN</v>
      </c>
      <c r="M37" s="42" t="str">
        <f ca="1">Scoring!T38</f>
        <v>2 A&amp;M</v>
      </c>
      <c r="N37" s="1" t="str">
        <f t="shared" ca="1" si="0"/>
        <v>10 MINN</v>
      </c>
    </row>
    <row r="38" spans="1:49">
      <c r="A38" s="150"/>
      <c r="B38" s="110" t="str">
        <f>Scoring!F39</f>
        <v>3 FSU</v>
      </c>
      <c r="C38" s="110" t="str">
        <f>Scoring!G39</f>
        <v>3 FSU</v>
      </c>
      <c r="D38" s="110" t="str">
        <f>Scoring!H39</f>
        <v>3 FSU</v>
      </c>
      <c r="E38" s="110" t="str">
        <f>Scoring!I39</f>
        <v>3 FSU</v>
      </c>
      <c r="F38" s="110" t="str">
        <f>Scoring!J39</f>
        <v>3 FSU</v>
      </c>
      <c r="G38" s="110" t="str">
        <f>Scoring!K39</f>
        <v>3 FSU</v>
      </c>
      <c r="H38" s="110" t="str">
        <f>Scoring!L39</f>
        <v>3 FSU</v>
      </c>
      <c r="K38" s="38" t="str">
        <f ca="1">Scoring!R39</f>
        <v>3 FSU</v>
      </c>
      <c r="L38" s="36" t="str">
        <f ca="1">Scoring!S39</f>
        <v>6 ASU</v>
      </c>
      <c r="M38" s="42" t="str">
        <f ca="1">Scoring!T39</f>
        <v>6 ASU</v>
      </c>
      <c r="N38" s="1" t="str">
        <f t="shared" ca="1" si="0"/>
        <v>3 FSU</v>
      </c>
    </row>
    <row r="39" spans="1:49">
      <c r="A39" s="150"/>
      <c r="B39" s="110" t="str">
        <f>Scoring!F40</f>
        <v>1 DUKE</v>
      </c>
      <c r="C39" s="110" t="str">
        <f>Scoring!G40</f>
        <v>1 DUKE</v>
      </c>
      <c r="D39" s="110" t="str">
        <f>Scoring!H40</f>
        <v>1 DUKE</v>
      </c>
      <c r="E39" s="110" t="str">
        <f>Scoring!I40</f>
        <v>1 DUKE</v>
      </c>
      <c r="F39" s="110" t="str">
        <f>Scoring!J40</f>
        <v>1 DUKE</v>
      </c>
      <c r="G39" s="110" t="str">
        <f>Scoring!K40</f>
        <v>1 DUKE</v>
      </c>
      <c r="H39" s="110" t="str">
        <f>Scoring!L40</f>
        <v>1 DUKE</v>
      </c>
      <c r="K39" s="38" t="str">
        <f ca="1">Scoring!R40</f>
        <v>1 DUKE</v>
      </c>
      <c r="L39" s="36" t="str">
        <f ca="1">Scoring!S40</f>
        <v>9 MSU</v>
      </c>
      <c r="M39" s="42" t="str">
        <f ca="1">Scoring!T40</f>
        <v>9 MSU</v>
      </c>
      <c r="N39" s="1" t="str">
        <f t="shared" ca="1" si="0"/>
        <v>1 DUKE</v>
      </c>
    </row>
    <row r="40" spans="1:49">
      <c r="A40" s="150"/>
      <c r="B40" s="110" t="str">
        <f>Scoring!F41</f>
        <v>5 TENN</v>
      </c>
      <c r="C40" s="110" t="str">
        <f>Scoring!G41</f>
        <v>5 TENN</v>
      </c>
      <c r="D40" s="110" t="str">
        <f>Scoring!H41</f>
        <v>5 TENN</v>
      </c>
      <c r="E40" s="110" t="str">
        <f>Scoring!I41</f>
        <v>4 ISU</v>
      </c>
      <c r="F40" s="110" t="str">
        <f>Scoring!J41</f>
        <v>5 TENN</v>
      </c>
      <c r="G40" s="110" t="str">
        <f>Scoring!K41</f>
        <v>5 TENN</v>
      </c>
      <c r="H40" s="110" t="str">
        <f>Scoring!L41</f>
        <v>5 TENN</v>
      </c>
      <c r="K40" s="38" t="str">
        <f ca="1">Scoring!R41</f>
        <v>4 ISU</v>
      </c>
      <c r="L40" s="36" t="str">
        <f ca="1">Scoring!S41</f>
        <v>12 BALL</v>
      </c>
      <c r="M40" s="42" t="str">
        <f ca="1">Scoring!T41</f>
        <v>4 ISU</v>
      </c>
      <c r="N40" s="1" t="str">
        <f t="shared" ca="1" si="0"/>
        <v>12 BALL</v>
      </c>
    </row>
    <row r="41" spans="1:49">
      <c r="A41" s="150"/>
      <c r="B41" s="110" t="str">
        <f>Scoring!F42</f>
        <v>2 STAN</v>
      </c>
      <c r="C41" s="110" t="str">
        <f>Scoring!G42</f>
        <v>2 STAN</v>
      </c>
      <c r="D41" s="110" t="str">
        <f>Scoring!H42</f>
        <v>2 STAN</v>
      </c>
      <c r="E41" s="110" t="str">
        <f>Scoring!I42</f>
        <v>2 STAN</v>
      </c>
      <c r="F41" s="110" t="str">
        <f>Scoring!J42</f>
        <v>2 STAN</v>
      </c>
      <c r="G41" s="110" t="str">
        <f>Scoring!K42</f>
        <v>2 STAN</v>
      </c>
      <c r="H41" s="110" t="str">
        <f>Scoring!L42</f>
        <v>2 STAN</v>
      </c>
      <c r="K41" s="38" t="str">
        <f ca="1">Scoring!R42</f>
        <v>2 STAN</v>
      </c>
      <c r="L41" s="36" t="str">
        <f ca="1">Scoring!S42</f>
        <v>10 SDSU</v>
      </c>
      <c r="M41" s="42" t="str">
        <f ca="1">Scoring!T42</f>
        <v>2 STAN</v>
      </c>
      <c r="N41" s="1" t="str">
        <f t="shared" ca="1" si="0"/>
        <v>10 SDSU</v>
      </c>
    </row>
    <row r="42" spans="1:49">
      <c r="A42" s="150"/>
      <c r="B42" s="110" t="str">
        <f>Scoring!F43</f>
        <v>3 OSU</v>
      </c>
      <c r="C42" s="110" t="str">
        <f>Scoring!G43</f>
        <v>3 OSU</v>
      </c>
      <c r="D42" s="110" t="str">
        <f>Scoring!H43</f>
        <v>6 TEX</v>
      </c>
      <c r="E42" s="110" t="str">
        <f>Scoring!I43</f>
        <v>3 OSU</v>
      </c>
      <c r="F42" s="110" t="str">
        <f>Scoring!J43</f>
        <v>3 OSU</v>
      </c>
      <c r="G42" s="110" t="str">
        <f>Scoring!K43</f>
        <v>6 TEX</v>
      </c>
      <c r="H42" s="110" t="str">
        <f>Scoring!L43</f>
        <v>3 OSU</v>
      </c>
      <c r="K42" s="38" t="str">
        <f ca="1">Scoring!R43</f>
        <v>3 OSU</v>
      </c>
      <c r="L42" s="36" t="str">
        <f ca="1">Scoring!S43</f>
        <v>11 MSU</v>
      </c>
      <c r="M42" s="42" t="str">
        <f ca="1">Scoring!T43</f>
        <v>3 OSU</v>
      </c>
      <c r="N42" s="1" t="str">
        <f t="shared" ca="1" si="0"/>
        <v>11 MSU</v>
      </c>
    </row>
    <row r="43" spans="1:49">
      <c r="A43" s="150"/>
      <c r="B43" s="110" t="str">
        <f>Scoring!F44</f>
        <v>1 MD</v>
      </c>
      <c r="C43" s="110" t="str">
        <f>Scoring!G44</f>
        <v>1 MD</v>
      </c>
      <c r="D43" s="110" t="str">
        <f>Scoring!H44</f>
        <v>1 MD</v>
      </c>
      <c r="E43" s="110" t="str">
        <f>Scoring!I44</f>
        <v>1 MD</v>
      </c>
      <c r="F43" s="110" t="str">
        <f>Scoring!J44</f>
        <v>1 MD</v>
      </c>
      <c r="G43" s="110" t="str">
        <f>Scoring!K44</f>
        <v>1 MD</v>
      </c>
      <c r="H43" s="110" t="str">
        <f>Scoring!L44</f>
        <v>1 MD</v>
      </c>
      <c r="K43" s="38" t="str">
        <f ca="1">Scoring!R44</f>
        <v>1 MD</v>
      </c>
      <c r="L43" s="36" t="str">
        <f ca="1">Scoring!S44</f>
        <v>9 UTAH</v>
      </c>
      <c r="M43" s="42" t="str">
        <f ca="1">Scoring!T44</f>
        <v>1 MD</v>
      </c>
      <c r="N43" s="1" t="str">
        <f t="shared" ca="1" si="0"/>
        <v>9 UTAH</v>
      </c>
    </row>
    <row r="44" spans="1:49">
      <c r="A44" s="150"/>
      <c r="B44" s="110" t="str">
        <f>Scoring!F45</f>
        <v>4 VAN</v>
      </c>
      <c r="C44" s="110" t="str">
        <f>Scoring!G45</f>
        <v>4 VAN</v>
      </c>
      <c r="D44" s="110" t="str">
        <f>Scoring!H45</f>
        <v>4 VAN</v>
      </c>
      <c r="E44" s="110" t="str">
        <f>Scoring!I45</f>
        <v>4 VAN</v>
      </c>
      <c r="F44" s="110" t="str">
        <f>Scoring!J45</f>
        <v>4 VAN</v>
      </c>
      <c r="G44" s="110" t="str">
        <f>Scoring!K45</f>
        <v>5 KSU</v>
      </c>
      <c r="H44" s="110" t="str">
        <f>Scoring!L45</f>
        <v>4 VAN</v>
      </c>
      <c r="K44" s="38" t="str">
        <f ca="1">Scoring!R45</f>
        <v>4 VAN</v>
      </c>
      <c r="L44" s="36" t="str">
        <f ca="1">Scoring!S45</f>
        <v>5 KSU</v>
      </c>
      <c r="M44" s="42" t="str">
        <f ca="1">Scoring!T45</f>
        <v>4 VAN</v>
      </c>
      <c r="N44" s="1" t="str">
        <f t="shared" ca="1" si="0"/>
        <v>5 KSU</v>
      </c>
    </row>
    <row r="45" spans="1:49">
      <c r="A45" s="150"/>
      <c r="B45" s="110" t="str">
        <f>Scoring!F46</f>
        <v>2 BAY</v>
      </c>
      <c r="C45" s="110" t="str">
        <f>Scoring!G46</f>
        <v>2 BAY</v>
      </c>
      <c r="D45" s="110" t="str">
        <f>Scoring!H46</f>
        <v>2 BAY</v>
      </c>
      <c r="E45" s="110" t="str">
        <f>Scoring!I46</f>
        <v>2 BAY</v>
      </c>
      <c r="F45" s="110" t="str">
        <f>Scoring!J46</f>
        <v>2 BAY</v>
      </c>
      <c r="G45" s="110" t="str">
        <f>Scoring!K46</f>
        <v>2 BAY</v>
      </c>
      <c r="H45" s="110" t="str">
        <f>Scoring!L46</f>
        <v>2 BAY</v>
      </c>
      <c r="K45" s="38" t="str">
        <f ca="1">Scoring!R46</f>
        <v>2 BAY</v>
      </c>
      <c r="L45" s="36" t="str">
        <f ca="1">Scoring!S46</f>
        <v>7 SDS</v>
      </c>
      <c r="M45" s="42" t="str">
        <f ca="1">Scoring!T46</f>
        <v>2 BAY</v>
      </c>
      <c r="N45" s="1" t="str">
        <f t="shared" ca="1" si="0"/>
        <v>7 SDS</v>
      </c>
    </row>
    <row r="46" spans="1:49">
      <c r="A46" s="150"/>
      <c r="B46" s="110" t="str">
        <f>Scoring!F47</f>
        <v>6 LSU</v>
      </c>
      <c r="C46" s="110" t="str">
        <f>Scoring!G47</f>
        <v>6 LSU</v>
      </c>
      <c r="D46" s="110" t="str">
        <f>Scoring!H47</f>
        <v>6 LSU</v>
      </c>
      <c r="E46" s="110" t="str">
        <f>Scoring!I47</f>
        <v>3 UL</v>
      </c>
      <c r="F46" s="110" t="str">
        <f>Scoring!J47</f>
        <v>3 UL</v>
      </c>
      <c r="G46" s="110" t="str">
        <f>Scoring!K47</f>
        <v>6 LSU</v>
      </c>
      <c r="H46" s="110" t="str">
        <f>Scoring!L47</f>
        <v>3 UL</v>
      </c>
      <c r="K46" s="38" t="str">
        <f ca="1">Scoring!R47</f>
        <v>3 UL</v>
      </c>
      <c r="L46" s="36" t="str">
        <f ca="1">Scoring!S47</f>
        <v>6 LSU</v>
      </c>
      <c r="M46" s="42" t="str">
        <f ca="1">Scoring!T47</f>
        <v>3 UL</v>
      </c>
      <c r="N46" s="1" t="str">
        <f t="shared" ca="1" si="0"/>
        <v>6 LSU</v>
      </c>
    </row>
    <row r="47" spans="1:49">
      <c r="A47" s="150"/>
      <c r="B47" s="110" t="str">
        <f>Scoring!F48</f>
        <v>1 OKLA</v>
      </c>
      <c r="C47" s="110" t="str">
        <f>Scoring!G48</f>
        <v>1 OKLA</v>
      </c>
      <c r="D47" s="110" t="str">
        <f>Scoring!H48</f>
        <v>1 OKLA</v>
      </c>
      <c r="E47" s="110" t="str">
        <f>Scoring!I48</f>
        <v>1 OKLA</v>
      </c>
      <c r="F47" s="110" t="str">
        <f>Scoring!J48</f>
        <v>1 OKLA</v>
      </c>
      <c r="G47" s="110" t="str">
        <f>Scoring!K48</f>
        <v>1 OKLA</v>
      </c>
      <c r="H47" s="110" t="str">
        <f>Scoring!L48</f>
        <v>1 OKLA</v>
      </c>
      <c r="K47" s="38" t="str">
        <f ca="1">Scoring!R48</f>
        <v>1 OKLA</v>
      </c>
      <c r="L47" s="36" t="str">
        <f ca="1">Scoring!S48</f>
        <v>9 GT</v>
      </c>
      <c r="M47" s="42" t="str">
        <f ca="1">Scoring!T48</f>
        <v>1 OKLA</v>
      </c>
      <c r="N47" s="1" t="str">
        <f t="shared" ca="1" si="0"/>
        <v>9 GT</v>
      </c>
    </row>
    <row r="48" spans="1:49">
      <c r="A48" s="150"/>
      <c r="B48" s="110" t="str">
        <f>Scoring!F49</f>
        <v>4 PITT</v>
      </c>
      <c r="C48" s="110" t="str">
        <f>Scoring!G49</f>
        <v>5 XAV</v>
      </c>
      <c r="D48" s="110" t="str">
        <f>Scoring!H49</f>
        <v>4 PITT</v>
      </c>
      <c r="E48" s="110" t="str">
        <f>Scoring!I49</f>
        <v>4 PITT</v>
      </c>
      <c r="F48" s="110" t="str">
        <f>Scoring!J49</f>
        <v>5 XAV</v>
      </c>
      <c r="G48" s="110" t="str">
        <f>Scoring!K49</f>
        <v>4 PITT</v>
      </c>
      <c r="H48" s="110" t="str">
        <f>Scoring!L49</f>
        <v>4 PITT</v>
      </c>
      <c r="K48" s="38" t="str">
        <f ca="1">Scoring!R49</f>
        <v>4 PITT</v>
      </c>
      <c r="L48" s="36" t="str">
        <f ca="1">Scoring!S49</f>
        <v>12 GONZ</v>
      </c>
      <c r="M48" s="42" t="str">
        <f ca="1">Scoring!T49</f>
        <v>4 PITT</v>
      </c>
      <c r="N48" s="1" t="str">
        <f t="shared" ca="1" si="0"/>
        <v>12 GONZ</v>
      </c>
    </row>
    <row r="49" spans="1:14">
      <c r="A49" s="150"/>
      <c r="B49" s="110" t="str">
        <f>Scoring!F50</f>
        <v>7 RUT</v>
      </c>
      <c r="C49" s="110" t="str">
        <f>Scoring!G50</f>
        <v>2 AUB</v>
      </c>
      <c r="D49" s="110" t="str">
        <f>Scoring!H50</f>
        <v>2 AUB</v>
      </c>
      <c r="E49" s="110" t="str">
        <f>Scoring!I50</f>
        <v>2 AUB</v>
      </c>
      <c r="F49" s="110" t="str">
        <f>Scoring!J50</f>
        <v>2 AUB</v>
      </c>
      <c r="G49" s="110" t="str">
        <f>Scoring!K50</f>
        <v>2 AUB</v>
      </c>
      <c r="H49" s="110" t="str">
        <f>Scoring!L50</f>
        <v>2 AUB</v>
      </c>
      <c r="K49" s="38" t="str">
        <f ca="1">Scoring!R50</f>
        <v>2 AUB</v>
      </c>
      <c r="L49" s="36" t="str">
        <f ca="1">Scoring!S50</f>
        <v>7 RUT</v>
      </c>
      <c r="M49" s="42" t="str">
        <f ca="1">Scoring!T50</f>
        <v>7 RUT</v>
      </c>
      <c r="N49" s="1" t="str">
        <f t="shared" ca="1" si="0"/>
        <v>2 AUB</v>
      </c>
    </row>
    <row r="50" spans="1:14" ht="13.8" thickBot="1">
      <c r="A50" s="151"/>
      <c r="B50" s="110" t="str">
        <f>Scoring!F51</f>
        <v>6 PUR</v>
      </c>
      <c r="C50" s="110" t="str">
        <f>Scoring!G51</f>
        <v>3 UNC</v>
      </c>
      <c r="D50" s="110" t="str">
        <f>Scoring!H51</f>
        <v>6 PUR</v>
      </c>
      <c r="E50" s="110" t="str">
        <f>Scoring!I51</f>
        <v>3 UNC</v>
      </c>
      <c r="F50" s="110" t="str">
        <f>Scoring!J51</f>
        <v>3 UNC</v>
      </c>
      <c r="G50" s="110" t="str">
        <f>Scoring!K51</f>
        <v>3 UNC</v>
      </c>
      <c r="H50" s="110" t="str">
        <f>Scoring!L51</f>
        <v>3 UNC</v>
      </c>
      <c r="K50" s="51" t="str">
        <f ca="1">Scoring!R51</f>
        <v>3 UNC</v>
      </c>
      <c r="L50" s="49" t="str">
        <f ca="1">Scoring!S51</f>
        <v>6 PUR</v>
      </c>
      <c r="M50" s="113" t="str">
        <f ca="1">Scoring!T51</f>
        <v>6 PUR</v>
      </c>
      <c r="N50" s="1" t="str">
        <f t="shared" ca="1" si="0"/>
        <v>3 UNC</v>
      </c>
    </row>
    <row r="51" spans="1:14" ht="18" customHeight="1">
      <c r="A51" s="152" t="s">
        <v>274</v>
      </c>
      <c r="B51" s="109" t="str">
        <f>Scoring!F52</f>
        <v>1 CONN</v>
      </c>
      <c r="C51" s="109" t="str">
        <f>Scoring!G52</f>
        <v>1 CONN</v>
      </c>
      <c r="D51" s="109" t="str">
        <f>Scoring!H52</f>
        <v>1 CONN</v>
      </c>
      <c r="E51" s="109" t="str">
        <f>Scoring!I52</f>
        <v>1 CONN</v>
      </c>
      <c r="F51" s="109" t="str">
        <f>Scoring!J52</f>
        <v>1 CONN</v>
      </c>
      <c r="G51" s="109" t="str">
        <f>Scoring!K52</f>
        <v>1 CONN</v>
      </c>
      <c r="H51" s="109" t="str">
        <f>Scoring!L52</f>
        <v>1 CONN</v>
      </c>
      <c r="K51" s="29" t="str">
        <f ca="1">Scoring!R52</f>
        <v>1 CONN</v>
      </c>
      <c r="L51" s="20" t="str">
        <f ca="1">Scoring!S52</f>
        <v>4 CAL</v>
      </c>
      <c r="M51" s="43" t="str">
        <f ca="1">Scoring!T52</f>
        <v>1 CONN</v>
      </c>
      <c r="N51" s="1" t="str">
        <f t="shared" ca="1" si="0"/>
        <v>4 CAL</v>
      </c>
    </row>
    <row r="52" spans="1:14">
      <c r="A52" s="150"/>
      <c r="B52" s="110" t="str">
        <f>Scoring!F53</f>
        <v>2 A&amp;M</v>
      </c>
      <c r="C52" s="110" t="str">
        <f>Scoring!G53</f>
        <v>2 A&amp;M</v>
      </c>
      <c r="D52" s="110" t="str">
        <f>Scoring!H53</f>
        <v>3 FSU</v>
      </c>
      <c r="E52" s="110" t="str">
        <f>Scoring!I53</f>
        <v>2 A&amp;M</v>
      </c>
      <c r="F52" s="110" t="str">
        <f>Scoring!J53</f>
        <v>3 FSU</v>
      </c>
      <c r="G52" s="110" t="str">
        <f>Scoring!K53</f>
        <v>2 A&amp;M</v>
      </c>
      <c r="H52" s="110" t="str">
        <f>Scoring!L53</f>
        <v>2 A&amp;M</v>
      </c>
      <c r="K52" s="38" t="str">
        <f ca="1">Scoring!R53</f>
        <v>2 A&amp;M</v>
      </c>
      <c r="L52" s="36" t="str">
        <f ca="1">Scoring!S53</f>
        <v>6 ASU</v>
      </c>
      <c r="M52" s="43" t="str">
        <f ca="1">Scoring!T53</f>
        <v>2 A&amp;M</v>
      </c>
      <c r="N52" s="1" t="str">
        <f t="shared" ca="1" si="0"/>
        <v>6 ASU</v>
      </c>
    </row>
    <row r="53" spans="1:14">
      <c r="A53" s="150"/>
      <c r="B53" s="110" t="str">
        <f>Scoring!F54</f>
        <v>1 DUKE</v>
      </c>
      <c r="C53" s="110" t="str">
        <f>Scoring!G54</f>
        <v>1 DUKE</v>
      </c>
      <c r="D53" s="110" t="str">
        <f>Scoring!H54</f>
        <v>5 TENN</v>
      </c>
      <c r="E53" s="110" t="str">
        <f>Scoring!I54</f>
        <v>1 DUKE</v>
      </c>
      <c r="F53" s="110" t="str">
        <f>Scoring!J54</f>
        <v>1 DUKE</v>
      </c>
      <c r="G53" s="110" t="str">
        <f>Scoring!K54</f>
        <v>1 DUKE</v>
      </c>
      <c r="H53" s="110" t="str">
        <f>Scoring!L54</f>
        <v>1 DUKE</v>
      </c>
      <c r="K53" s="38" t="str">
        <f ca="1">Scoring!R54</f>
        <v>9 MSU</v>
      </c>
      <c r="L53" s="36" t="str">
        <f ca="1">Scoring!S54</f>
        <v>4 ISU</v>
      </c>
      <c r="M53" s="43" t="str">
        <f ca="1">Scoring!T54</f>
        <v>4 ISU</v>
      </c>
      <c r="N53" s="1" t="str">
        <f t="shared" ca="1" si="0"/>
        <v>9 MSU</v>
      </c>
    </row>
    <row r="54" spans="1:14">
      <c r="A54" s="150"/>
      <c r="B54" s="110" t="str">
        <f>Scoring!F55</f>
        <v>2 STAN</v>
      </c>
      <c r="C54" s="110" t="str">
        <f>Scoring!G55</f>
        <v>2 STAN</v>
      </c>
      <c r="D54" s="110" t="str">
        <f>Scoring!H55</f>
        <v>2 STAN</v>
      </c>
      <c r="E54" s="110" t="str">
        <f>Scoring!I55</f>
        <v>2 STAN</v>
      </c>
      <c r="F54" s="110" t="str">
        <f>Scoring!J55</f>
        <v>2 STAN</v>
      </c>
      <c r="G54" s="110" t="str">
        <f>Scoring!K55</f>
        <v>2 STAN</v>
      </c>
      <c r="H54" s="110" t="str">
        <f>Scoring!L55</f>
        <v>2 STAN</v>
      </c>
      <c r="K54" s="38" t="str">
        <f ca="1">Scoring!R55</f>
        <v>2 STAN</v>
      </c>
      <c r="L54" s="36" t="str">
        <f ca="1">Scoring!S55</f>
        <v>3 OSU</v>
      </c>
      <c r="M54" s="43" t="str">
        <f ca="1">Scoring!T55</f>
        <v>2 STAN</v>
      </c>
      <c r="N54" s="1" t="str">
        <f t="shared" ca="1" si="0"/>
        <v>3 OSU</v>
      </c>
    </row>
    <row r="55" spans="1:14">
      <c r="A55" s="150"/>
      <c r="B55" s="110" t="str">
        <f>Scoring!F56</f>
        <v>1 MD</v>
      </c>
      <c r="C55" s="110" t="str">
        <f>Scoring!G56</f>
        <v>1 MD</v>
      </c>
      <c r="D55" s="110" t="str">
        <f>Scoring!H56</f>
        <v>1 MD</v>
      </c>
      <c r="E55" s="110" t="str">
        <f>Scoring!I56</f>
        <v>1 MD</v>
      </c>
      <c r="F55" s="110" t="str">
        <f>Scoring!J56</f>
        <v>1 MD</v>
      </c>
      <c r="G55" s="110" t="str">
        <f>Scoring!K56</f>
        <v>1 MD</v>
      </c>
      <c r="H55" s="110" t="str">
        <f>Scoring!L56</f>
        <v>1 MD</v>
      </c>
      <c r="K55" s="38" t="str">
        <f ca="1">Scoring!R56</f>
        <v>1 MD</v>
      </c>
      <c r="L55" s="36" t="str">
        <f ca="1">Scoring!S56</f>
        <v>4 VAN</v>
      </c>
      <c r="M55" s="43" t="str">
        <f ca="1">Scoring!T56</f>
        <v>1 MD</v>
      </c>
      <c r="N55" s="1" t="str">
        <f t="shared" ca="1" si="0"/>
        <v>4 VAN</v>
      </c>
    </row>
    <row r="56" spans="1:14">
      <c r="A56" s="150"/>
      <c r="B56" s="110" t="str">
        <f>Scoring!F57</f>
        <v>2 BAY</v>
      </c>
      <c r="C56" s="110" t="str">
        <f>Scoring!G57</f>
        <v>2 BAY</v>
      </c>
      <c r="D56" s="110" t="str">
        <f>Scoring!H57</f>
        <v>2 BAY</v>
      </c>
      <c r="E56" s="110" t="str">
        <f>Scoring!I57</f>
        <v>2 BAY</v>
      </c>
      <c r="F56" s="110" t="str">
        <f>Scoring!J57</f>
        <v>2 BAY</v>
      </c>
      <c r="G56" s="110" t="str">
        <f>Scoring!K57</f>
        <v>6 LSU</v>
      </c>
      <c r="H56" s="110" t="str">
        <f>Scoring!L57</f>
        <v>2 BAY</v>
      </c>
      <c r="K56" s="38" t="str">
        <f ca="1">Scoring!R57</f>
        <v>2 BAY</v>
      </c>
      <c r="L56" s="36" t="str">
        <f ca="1">Scoring!S57</f>
        <v>3 UL</v>
      </c>
      <c r="M56" s="43" t="str">
        <f ca="1">Scoring!T57</f>
        <v>3 UL</v>
      </c>
      <c r="N56" s="1" t="str">
        <f t="shared" ca="1" si="0"/>
        <v>2 BAY</v>
      </c>
    </row>
    <row r="57" spans="1:14">
      <c r="A57" s="150"/>
      <c r="B57" s="110" t="str">
        <f>Scoring!F58</f>
        <v>1 OKLA</v>
      </c>
      <c r="C57" s="110" t="str">
        <f>Scoring!G58</f>
        <v>1 OKLA</v>
      </c>
      <c r="D57" s="110" t="str">
        <f>Scoring!H58</f>
        <v>1 OKLA</v>
      </c>
      <c r="E57" s="110" t="str">
        <f>Scoring!I58</f>
        <v>1 OKLA</v>
      </c>
      <c r="F57" s="110" t="str">
        <f>Scoring!J58</f>
        <v>1 OKLA</v>
      </c>
      <c r="G57" s="110" t="str">
        <f>Scoring!K58</f>
        <v>1 OKLA</v>
      </c>
      <c r="H57" s="110" t="str">
        <f>Scoring!L58</f>
        <v>1 OKLA</v>
      </c>
      <c r="K57" s="38" t="str">
        <f ca="1">Scoring!R58</f>
        <v>1 OKLA</v>
      </c>
      <c r="L57" s="36" t="str">
        <f ca="1">Scoring!S58</f>
        <v>4 PITT</v>
      </c>
      <c r="M57" s="43" t="str">
        <f ca="1">Scoring!T58</f>
        <v>1 OKLA</v>
      </c>
      <c r="N57" s="1" t="str">
        <f t="shared" ca="1" si="0"/>
        <v>4 PITT</v>
      </c>
    </row>
    <row r="58" spans="1:14" ht="13.8" thickBot="1">
      <c r="A58" s="151"/>
      <c r="B58" s="111" t="str">
        <f>Scoring!F59</f>
        <v>7 RUT</v>
      </c>
      <c r="C58" s="111" t="str">
        <f>Scoring!G59</f>
        <v>2 AUB</v>
      </c>
      <c r="D58" s="111" t="str">
        <f>Scoring!H59</f>
        <v>2 AUB</v>
      </c>
      <c r="E58" s="111" t="str">
        <f>Scoring!I59</f>
        <v>2 AUB</v>
      </c>
      <c r="F58" s="111" t="str">
        <f>Scoring!J59</f>
        <v>3 UNC</v>
      </c>
      <c r="G58" s="111" t="str">
        <f>Scoring!K59</f>
        <v>3 UNC</v>
      </c>
      <c r="H58" s="111" t="str">
        <f>Scoring!L59</f>
        <v>3 UNC</v>
      </c>
      <c r="K58" s="51" t="str">
        <f ca="1">Scoring!R59</f>
        <v>7 RUT</v>
      </c>
      <c r="L58" s="49" t="str">
        <f ca="1">Scoring!S59</f>
        <v>6 PUR</v>
      </c>
      <c r="M58" s="114" t="str">
        <f ca="1">Scoring!T59</f>
        <v>6 PUR</v>
      </c>
      <c r="N58" s="1" t="str">
        <f t="shared" ca="1" si="0"/>
        <v>7 RUT</v>
      </c>
    </row>
    <row r="59" spans="1:14" ht="18" customHeight="1">
      <c r="A59" s="153" t="s">
        <v>275</v>
      </c>
      <c r="B59" s="110" t="str">
        <f>Scoring!F60</f>
        <v>1 CONN</v>
      </c>
      <c r="C59" s="110" t="str">
        <f>Scoring!G60</f>
        <v>1 CONN</v>
      </c>
      <c r="D59" s="110" t="str">
        <f>Scoring!H60</f>
        <v>1 CONN</v>
      </c>
      <c r="E59" s="110" t="str">
        <f>Scoring!I60</f>
        <v>1 CONN</v>
      </c>
      <c r="F59" s="110" t="str">
        <f>Scoring!J60</f>
        <v>1 CONN</v>
      </c>
      <c r="G59" s="110" t="str">
        <f>Scoring!K60</f>
        <v>1 CONN</v>
      </c>
      <c r="H59" s="110" t="str">
        <f>Scoring!L60</f>
        <v>1 CONN</v>
      </c>
      <c r="K59" s="29" t="str">
        <f ca="1">Scoring!R60</f>
        <v>1 CONN</v>
      </c>
      <c r="L59" s="20" t="str">
        <f ca="1">Scoring!S60</f>
        <v>2 A&amp;M</v>
      </c>
      <c r="M59" s="45" t="str">
        <f ca="1">Scoring!T60</f>
        <v>1 CONN</v>
      </c>
      <c r="N59" s="1" t="str">
        <f t="shared" ca="1" si="0"/>
        <v>2 A&amp;M</v>
      </c>
    </row>
    <row r="60" spans="1:14">
      <c r="A60" s="150"/>
      <c r="B60" s="110" t="str">
        <f>Scoring!F61</f>
        <v>1 DUKE</v>
      </c>
      <c r="C60" s="110" t="str">
        <f>Scoring!G61</f>
        <v>1 DUKE</v>
      </c>
      <c r="D60" s="110" t="str">
        <f>Scoring!H61</f>
        <v>2 STAN</v>
      </c>
      <c r="E60" s="110" t="str">
        <f>Scoring!I61</f>
        <v>1 DUKE</v>
      </c>
      <c r="F60" s="110" t="str">
        <f>Scoring!J61</f>
        <v>1 DUKE</v>
      </c>
      <c r="G60" s="110" t="str">
        <f>Scoring!K61</f>
        <v>1 DUKE</v>
      </c>
      <c r="H60" s="110" t="str">
        <f>Scoring!L61</f>
        <v>1 DUKE</v>
      </c>
      <c r="K60" s="38" t="str">
        <f ca="1">Scoring!R61</f>
        <v>4 ISU</v>
      </c>
      <c r="L60" s="36" t="str">
        <f ca="1">Scoring!S61</f>
        <v>2 STAN</v>
      </c>
      <c r="M60" s="45" t="str">
        <f ca="1">Scoring!T61</f>
        <v>2 STAN</v>
      </c>
      <c r="N60" s="1" t="str">
        <f t="shared" ca="1" si="0"/>
        <v>4 ISU</v>
      </c>
    </row>
    <row r="61" spans="1:14">
      <c r="A61" s="150"/>
      <c r="B61" s="110" t="str">
        <f>Scoring!F62</f>
        <v>2 BAY</v>
      </c>
      <c r="C61" s="110" t="str">
        <f>Scoring!G62</f>
        <v>2 BAY</v>
      </c>
      <c r="D61" s="110" t="str">
        <f>Scoring!H62</f>
        <v>1 MD</v>
      </c>
      <c r="E61" s="110" t="str">
        <f>Scoring!I62</f>
        <v>1 MD</v>
      </c>
      <c r="F61" s="110" t="str">
        <f>Scoring!J62</f>
        <v>1 MD</v>
      </c>
      <c r="G61" s="110" t="str">
        <f>Scoring!K62</f>
        <v>1 MD</v>
      </c>
      <c r="H61" s="110" t="str">
        <f>Scoring!L62</f>
        <v>1 MD</v>
      </c>
      <c r="K61" s="38" t="str">
        <f ca="1">Scoring!R62</f>
        <v>1 MD</v>
      </c>
      <c r="L61" s="36" t="str">
        <f ca="1">Scoring!S62</f>
        <v>3 UL</v>
      </c>
      <c r="M61" s="45" t="str">
        <f ca="1">Scoring!T62</f>
        <v>3 UL</v>
      </c>
      <c r="N61" s="1" t="str">
        <f t="shared" ca="1" si="0"/>
        <v>1 MD</v>
      </c>
    </row>
    <row r="62" spans="1:14" ht="13.8" thickBot="1">
      <c r="A62" s="151"/>
      <c r="B62" s="111" t="str">
        <f>Scoring!F63</f>
        <v>1 OKLA</v>
      </c>
      <c r="C62" s="111" t="str">
        <f>Scoring!G63</f>
        <v>2 AUB</v>
      </c>
      <c r="D62" s="111" t="str">
        <f>Scoring!H63</f>
        <v>2 AUB</v>
      </c>
      <c r="E62" s="111" t="str">
        <f>Scoring!I63</f>
        <v>1 OKLA</v>
      </c>
      <c r="F62" s="111" t="str">
        <f>Scoring!J63</f>
        <v>3 UNC</v>
      </c>
      <c r="G62" s="111" t="str">
        <f>Scoring!K63</f>
        <v>1 OKLA</v>
      </c>
      <c r="H62" s="111" t="str">
        <f>Scoring!L63</f>
        <v>3 UNC</v>
      </c>
      <c r="K62" s="51" t="str">
        <f ca="1">Scoring!R63</f>
        <v>1 OKLA</v>
      </c>
      <c r="L62" s="49" t="str">
        <f ca="1">Scoring!S63</f>
        <v>6 PUR</v>
      </c>
      <c r="M62" s="115" t="str">
        <f ca="1">Scoring!T63</f>
        <v>1 OKLA</v>
      </c>
      <c r="N62" s="1" t="str">
        <f t="shared" ca="1" si="0"/>
        <v>6 PUR</v>
      </c>
    </row>
    <row r="63" spans="1:14">
      <c r="A63" s="154" t="s">
        <v>276</v>
      </c>
      <c r="B63" s="110" t="str">
        <f>Scoring!F64</f>
        <v>1 CONN</v>
      </c>
      <c r="C63" s="110" t="str">
        <f>Scoring!G64</f>
        <v>1 CONN</v>
      </c>
      <c r="D63" s="110" t="str">
        <f>Scoring!H64</f>
        <v>1 CONN</v>
      </c>
      <c r="E63" s="110" t="str">
        <f>Scoring!I64</f>
        <v>1 CONN</v>
      </c>
      <c r="F63" s="110" t="str">
        <f>Scoring!J64</f>
        <v>1 CONN</v>
      </c>
      <c r="G63" s="110" t="str">
        <f>Scoring!K64</f>
        <v>1 CONN</v>
      </c>
      <c r="H63" s="110" t="str">
        <f>Scoring!L64</f>
        <v>1 CONN</v>
      </c>
      <c r="K63" s="38" t="str">
        <f ca="1">Scoring!R64</f>
        <v>1 CONN</v>
      </c>
      <c r="L63" s="36" t="str">
        <f ca="1">Scoring!S64</f>
        <v>2 STAN</v>
      </c>
      <c r="M63" s="116" t="str">
        <f ca="1">Scoring!T64</f>
        <v>1 CONN</v>
      </c>
      <c r="N63" s="1" t="str">
        <f t="shared" ca="1" si="0"/>
        <v>2 STAN</v>
      </c>
    </row>
    <row r="64" spans="1:14" ht="13.8" thickBot="1">
      <c r="A64" s="151"/>
      <c r="B64" s="110" t="str">
        <f>Scoring!F65</f>
        <v>1 OKLA</v>
      </c>
      <c r="C64" s="110" t="str">
        <f>Scoring!G65</f>
        <v>2 AUB</v>
      </c>
      <c r="D64" s="110" t="str">
        <f>Scoring!H65</f>
        <v>1 MD</v>
      </c>
      <c r="E64" s="110" t="str">
        <f>Scoring!I65</f>
        <v>1 MD</v>
      </c>
      <c r="F64" s="110" t="str">
        <f>Scoring!J65</f>
        <v>1 MD</v>
      </c>
      <c r="G64" s="110" t="str">
        <f>Scoring!K65</f>
        <v>1 MD</v>
      </c>
      <c r="H64" s="110" t="str">
        <f>Scoring!L65</f>
        <v>1 MD</v>
      </c>
      <c r="K64" s="38" t="str">
        <f ca="1">Scoring!R65</f>
        <v>3 UL</v>
      </c>
      <c r="L64" s="36" t="str">
        <f ca="1">Scoring!S65</f>
        <v>1 OKLA</v>
      </c>
      <c r="M64" s="116" t="str">
        <f ca="1">Scoring!T65</f>
        <v>3 UL</v>
      </c>
      <c r="N64" s="1" t="str">
        <f t="shared" ca="1" si="0"/>
        <v>1 OKLA</v>
      </c>
    </row>
    <row r="65" spans="1:14" ht="13.8" thickBot="1">
      <c r="A65" s="117" t="s">
        <v>251</v>
      </c>
      <c r="B65" s="118" t="str">
        <f>Scoring!F66</f>
        <v>1 CONN</v>
      </c>
      <c r="C65" s="118" t="str">
        <f>Scoring!G66</f>
        <v>1 CONN</v>
      </c>
      <c r="D65" s="118" t="str">
        <f>Scoring!H66</f>
        <v>1 MD</v>
      </c>
      <c r="E65" s="118" t="str">
        <f>Scoring!I66</f>
        <v>1 CONN</v>
      </c>
      <c r="F65" s="118" t="str">
        <f>Scoring!J66</f>
        <v>1 CONN</v>
      </c>
      <c r="G65" s="118" t="str">
        <f>Scoring!K66</f>
        <v>1 CONN</v>
      </c>
      <c r="H65" s="118" t="str">
        <f>Scoring!L66</f>
        <v>1 CONN</v>
      </c>
      <c r="K65" s="18" t="str">
        <f ca="1">Scoring!R66</f>
        <v>1 CONN</v>
      </c>
      <c r="L65" s="21" t="str">
        <f ca="1">Scoring!S66</f>
        <v>3 UL</v>
      </c>
      <c r="M65" s="119" t="str">
        <f ca="1">Scoring!T66</f>
        <v/>
      </c>
      <c r="N65" s="1" t="str">
        <f t="shared" ca="1" si="0"/>
        <v/>
      </c>
    </row>
  </sheetData>
  <mergeCells count="5">
    <mergeCell ref="A3:A34"/>
    <mergeCell ref="A35:A50"/>
    <mergeCell ref="A51:A58"/>
    <mergeCell ref="A59:A62"/>
    <mergeCell ref="A63:A64"/>
  </mergeCells>
  <conditionalFormatting sqref="B3:DD34">
    <cfRule type="expression" dxfId="276" priority="220" stopIfTrue="1">
      <formula>COUNTIF($DG$3:$DG$34,B3)</formula>
    </cfRule>
    <cfRule type="expression" dxfId="275" priority="221" stopIfTrue="1">
      <formula>COUNTIF($DH$3:$DH$34,B3)</formula>
    </cfRule>
  </conditionalFormatting>
  <conditionalFormatting sqref="B65:DD65">
    <cfRule type="expression" dxfId="274" priority="217" stopIfTrue="1">
      <formula>COUNTIF($DG$65:$DG$65,B65)=1</formula>
    </cfRule>
    <cfRule type="expression" dxfId="273" priority="218" stopIfTrue="1">
      <formula>COUNTIF($DH$65:$DH$65,B65)=1</formula>
    </cfRule>
    <cfRule type="expression" dxfId="272" priority="219" stopIfTrue="1">
      <formula>COUNTIF($DJ$3:$DJ$64,B65)&gt;0</formula>
    </cfRule>
  </conditionalFormatting>
  <conditionalFormatting sqref="B35:DD50">
    <cfRule type="expression" dxfId="271" priority="214" stopIfTrue="1">
      <formula>COUNTIF($DG$35:$DG$50,B35)=1</formula>
    </cfRule>
    <cfRule type="expression" dxfId="270" priority="215" stopIfTrue="1">
      <formula>COUNTIF($DH$35:$DH$50,B35)=1</formula>
    </cfRule>
    <cfRule type="expression" dxfId="269" priority="216" stopIfTrue="1">
      <formula>COUNTIF($DJ$3:$DJ$34,B35)&gt;0</formula>
    </cfRule>
  </conditionalFormatting>
  <conditionalFormatting sqref="B51:DD58">
    <cfRule type="expression" dxfId="268" priority="211" stopIfTrue="1">
      <formula>COUNTIF($DG$51:$DG$58,B51)=1</formula>
    </cfRule>
    <cfRule type="expression" dxfId="267" priority="212" stopIfTrue="1">
      <formula>COUNTIF($DH$51:$DH$58,B51)=1</formula>
    </cfRule>
    <cfRule type="expression" dxfId="266" priority="213" stopIfTrue="1">
      <formula>COUNTIF($DJ$3:$DJ$50,B51)&gt;0</formula>
    </cfRule>
  </conditionalFormatting>
  <conditionalFormatting sqref="B59:DD62">
    <cfRule type="expression" dxfId="265" priority="208" stopIfTrue="1">
      <formula>COUNTIF($DG$59:$DG$62,B59)=1</formula>
    </cfRule>
    <cfRule type="expression" dxfId="264" priority="209" stopIfTrue="1">
      <formula>COUNTIF($DH$59:$DH$62,B59)=1</formula>
    </cfRule>
    <cfRule type="expression" dxfId="263" priority="210" stopIfTrue="1">
      <formula>COUNTIF($DJ$3:$DJ$58,B59)&gt;0</formula>
    </cfRule>
  </conditionalFormatting>
  <conditionalFormatting sqref="B63:DD64">
    <cfRule type="expression" dxfId="262" priority="205" stopIfTrue="1">
      <formula>COUNTIF($DG$63:$DG$64,B63)=1</formula>
    </cfRule>
    <cfRule type="expression" dxfId="261" priority="206" stopIfTrue="1">
      <formula>COUNTIF($DH$63:$DH$64,B63)=1</formula>
    </cfRule>
    <cfRule type="expression" dxfId="260" priority="207" stopIfTrue="1">
      <formula>COUNTIF($DJ$3:$DJ$62,B63)&gt;0</formula>
    </cfRule>
  </conditionalFormatting>
  <conditionalFormatting sqref="B3:CK34">
    <cfRule type="expression" dxfId="259" priority="203" stopIfTrue="1">
      <formula>COUNTIF($CN$3:$CN$34,B3)</formula>
    </cfRule>
    <cfRule type="expression" dxfId="258" priority="204" stopIfTrue="1">
      <formula>COUNTIF($CO$3:$CO$34,B3)</formula>
    </cfRule>
  </conditionalFormatting>
  <conditionalFormatting sqref="B65:CK65">
    <cfRule type="expression" dxfId="257" priority="200" stopIfTrue="1">
      <formula>COUNTIF($CN$65:$CN$65,B65)=1</formula>
    </cfRule>
    <cfRule type="expression" dxfId="256" priority="201" stopIfTrue="1">
      <formula>COUNTIF($CO$65:$CO$65,B65)=1</formula>
    </cfRule>
    <cfRule type="expression" dxfId="255" priority="202" stopIfTrue="1">
      <formula>COUNTIF($CQ$3:$CQ$64,B65)&gt;0</formula>
    </cfRule>
  </conditionalFormatting>
  <conditionalFormatting sqref="B35:CK50">
    <cfRule type="expression" dxfId="254" priority="197" stopIfTrue="1">
      <formula>COUNTIF($CN$35:$CN$50,B35)=1</formula>
    </cfRule>
    <cfRule type="expression" dxfId="253" priority="198" stopIfTrue="1">
      <formula>COUNTIF($CO$35:$CO$50,B35)=1</formula>
    </cfRule>
    <cfRule type="expression" dxfId="252" priority="199" stopIfTrue="1">
      <formula>COUNTIF($CQ$3:$CQ$34,B35)&gt;0</formula>
    </cfRule>
  </conditionalFormatting>
  <conditionalFormatting sqref="B51:CK58">
    <cfRule type="expression" dxfId="251" priority="194" stopIfTrue="1">
      <formula>COUNTIF($CN$51:$CN$58,B51)=1</formula>
    </cfRule>
    <cfRule type="expression" dxfId="250" priority="195" stopIfTrue="1">
      <formula>COUNTIF($CO$51:$CO$58,B51)=1</formula>
    </cfRule>
    <cfRule type="expression" dxfId="249" priority="196" stopIfTrue="1">
      <formula>COUNTIF($CQ$3:$CQ$50,B51)&gt;0</formula>
    </cfRule>
  </conditionalFormatting>
  <conditionalFormatting sqref="B59:CK62">
    <cfRule type="expression" dxfId="248" priority="191" stopIfTrue="1">
      <formula>COUNTIF($CN$59:$CN$62,B59)=1</formula>
    </cfRule>
    <cfRule type="expression" dxfId="247" priority="192" stopIfTrue="1">
      <formula>COUNTIF($CO$59:$CO$62,B59)=1</formula>
    </cfRule>
    <cfRule type="expression" dxfId="246" priority="193" stopIfTrue="1">
      <formula>COUNTIF($CQ$3:$CQ$58,B59)&gt;0</formula>
    </cfRule>
  </conditionalFormatting>
  <conditionalFormatting sqref="B63:CK64">
    <cfRule type="expression" dxfId="245" priority="188" stopIfTrue="1">
      <formula>COUNTIF($CN$63:$CN$64,B63)=1</formula>
    </cfRule>
    <cfRule type="expression" dxfId="244" priority="189" stopIfTrue="1">
      <formula>COUNTIF($CO$63:$CO$64,B63)=1</formula>
    </cfRule>
    <cfRule type="expression" dxfId="243" priority="190" stopIfTrue="1">
      <formula>COUNTIF($CQ$3:$CQ$62,B63)&gt;0</formula>
    </cfRule>
  </conditionalFormatting>
  <conditionalFormatting sqref="B3:CG34">
    <cfRule type="expression" dxfId="242" priority="186" stopIfTrue="1">
      <formula>COUNTIF($CJ$3:$CJ$34,B3)</formula>
    </cfRule>
    <cfRule type="expression" dxfId="241" priority="187" stopIfTrue="1">
      <formula>COUNTIF($CK$3:$CK$34,B3)</formula>
    </cfRule>
  </conditionalFormatting>
  <conditionalFormatting sqref="B65:CG65">
    <cfRule type="expression" dxfId="240" priority="183" stopIfTrue="1">
      <formula>COUNTIF($CJ$65:$CJ$65,B65)=1</formula>
    </cfRule>
    <cfRule type="expression" dxfId="239" priority="184" stopIfTrue="1">
      <formula>COUNTIF($CK$65:$CK$65,B65)=1</formula>
    </cfRule>
    <cfRule type="expression" dxfId="238" priority="185" stopIfTrue="1">
      <formula>COUNTIF($CM$3:$CM$64,B65)&gt;0</formula>
    </cfRule>
  </conditionalFormatting>
  <conditionalFormatting sqref="B35:CG50">
    <cfRule type="expression" dxfId="237" priority="180" stopIfTrue="1">
      <formula>COUNTIF($CJ$35:$CJ$50,B35)=1</formula>
    </cfRule>
    <cfRule type="expression" dxfId="236" priority="181" stopIfTrue="1">
      <formula>COUNTIF($CK$35:$CK$50,B35)=1</formula>
    </cfRule>
    <cfRule type="expression" dxfId="235" priority="182" stopIfTrue="1">
      <formula>COUNTIF($CM$3:$CM$34,B35)&gt;0</formula>
    </cfRule>
  </conditionalFormatting>
  <conditionalFormatting sqref="B51:CG58">
    <cfRule type="expression" dxfId="234" priority="177" stopIfTrue="1">
      <formula>COUNTIF($CJ$51:$CJ$58,B51)=1</formula>
    </cfRule>
    <cfRule type="expression" dxfId="233" priority="178" stopIfTrue="1">
      <formula>COUNTIF($CK$51:$CK$58,B51)=1</formula>
    </cfRule>
    <cfRule type="expression" dxfId="232" priority="179" stopIfTrue="1">
      <formula>COUNTIF($CM$3:$CM$50,B51)&gt;0</formula>
    </cfRule>
  </conditionalFormatting>
  <conditionalFormatting sqref="B59:CG62">
    <cfRule type="expression" dxfId="231" priority="174" stopIfTrue="1">
      <formula>COUNTIF($CJ$59:$CJ$62,B59)=1</formula>
    </cfRule>
    <cfRule type="expression" dxfId="230" priority="175" stopIfTrue="1">
      <formula>COUNTIF($CK$59:$CK$62,B59)=1</formula>
    </cfRule>
    <cfRule type="expression" dxfId="229" priority="176" stopIfTrue="1">
      <formula>COUNTIF($CM$3:$CM$58,B59)&gt;0</formula>
    </cfRule>
  </conditionalFormatting>
  <conditionalFormatting sqref="B63:CG64">
    <cfRule type="expression" dxfId="228" priority="171" stopIfTrue="1">
      <formula>COUNTIF($CJ$63:$CJ$64,B63)=1</formula>
    </cfRule>
    <cfRule type="expression" dxfId="227" priority="172" stopIfTrue="1">
      <formula>COUNTIF($CK$63:$CK$64,B63)=1</formula>
    </cfRule>
    <cfRule type="expression" dxfId="226" priority="173" stopIfTrue="1">
      <formula>COUNTIF($CM$3:$CM$62,B63)&gt;0</formula>
    </cfRule>
  </conditionalFormatting>
  <conditionalFormatting sqref="B3:CC34">
    <cfRule type="expression" dxfId="225" priority="169" stopIfTrue="1">
      <formula>COUNTIF($CF$3:$CF$34,B3)</formula>
    </cfRule>
    <cfRule type="expression" dxfId="224" priority="170" stopIfTrue="1">
      <formula>COUNTIF($CG$3:$CG$34,B3)</formula>
    </cfRule>
  </conditionalFormatting>
  <conditionalFormatting sqref="B65:CC65">
    <cfRule type="expression" dxfId="223" priority="166" stopIfTrue="1">
      <formula>COUNTIF($CF$65:$CF$65,B65)=1</formula>
    </cfRule>
    <cfRule type="expression" dxfId="222" priority="167" stopIfTrue="1">
      <formula>COUNTIF($CG$65:$CG$65,B65)=1</formula>
    </cfRule>
    <cfRule type="expression" dxfId="221" priority="168" stopIfTrue="1">
      <formula>COUNTIF($CI$3:$CI$64,B65)&gt;0</formula>
    </cfRule>
  </conditionalFormatting>
  <conditionalFormatting sqref="B35:CC50">
    <cfRule type="expression" dxfId="220" priority="163" stopIfTrue="1">
      <formula>COUNTIF($CF$35:$CF$50,B35)=1</formula>
    </cfRule>
    <cfRule type="expression" dxfId="219" priority="164" stopIfTrue="1">
      <formula>COUNTIF($CG$35:$CG$50,B35)=1</formula>
    </cfRule>
    <cfRule type="expression" dxfId="218" priority="165" stopIfTrue="1">
      <formula>COUNTIF($CI$3:$CI$34,B35)&gt;0</formula>
    </cfRule>
  </conditionalFormatting>
  <conditionalFormatting sqref="B51:CC58">
    <cfRule type="expression" dxfId="217" priority="160" stopIfTrue="1">
      <formula>COUNTIF($CF$51:$CF$58,B51)=1</formula>
    </cfRule>
    <cfRule type="expression" dxfId="216" priority="161" stopIfTrue="1">
      <formula>COUNTIF($CG$51:$CG$58,B51)=1</formula>
    </cfRule>
    <cfRule type="expression" dxfId="215" priority="162" stopIfTrue="1">
      <formula>COUNTIF($CI$3:$CI$50,B51)&gt;0</formula>
    </cfRule>
  </conditionalFormatting>
  <conditionalFormatting sqref="B59:CC62">
    <cfRule type="expression" dxfId="214" priority="157" stopIfTrue="1">
      <formula>COUNTIF($CF$59:$CF$62,B59)=1</formula>
    </cfRule>
    <cfRule type="expression" dxfId="213" priority="158" stopIfTrue="1">
      <formula>COUNTIF($CG$59:$CG$62,B59)=1</formula>
    </cfRule>
    <cfRule type="expression" dxfId="212" priority="159" stopIfTrue="1">
      <formula>COUNTIF($CI$3:$CI$58,B59)&gt;0</formula>
    </cfRule>
  </conditionalFormatting>
  <conditionalFormatting sqref="B63:CC64">
    <cfRule type="expression" dxfId="211" priority="154" stopIfTrue="1">
      <formula>COUNTIF($CF$63:$CF$64,B63)=1</formula>
    </cfRule>
    <cfRule type="expression" dxfId="210" priority="155" stopIfTrue="1">
      <formula>COUNTIF($CG$63:$CG$64,B63)=1</formula>
    </cfRule>
    <cfRule type="expression" dxfId="209" priority="156" stopIfTrue="1">
      <formula>COUNTIF($CI$3:$CI$62,B63)&gt;0</formula>
    </cfRule>
  </conditionalFormatting>
  <conditionalFormatting sqref="B3:BY34">
    <cfRule type="expression" dxfId="208" priority="152" stopIfTrue="1">
      <formula>COUNTIF($CB$3:$CB$34,B3)</formula>
    </cfRule>
    <cfRule type="expression" dxfId="207" priority="153" stopIfTrue="1">
      <formula>COUNTIF($CC$3:$CC$34,B3)</formula>
    </cfRule>
  </conditionalFormatting>
  <conditionalFormatting sqref="B65:BY65">
    <cfRule type="expression" dxfId="206" priority="149" stopIfTrue="1">
      <formula>COUNTIF($CB$65:$CB$65,B65)=1</formula>
    </cfRule>
    <cfRule type="expression" dxfId="205" priority="150" stopIfTrue="1">
      <formula>COUNTIF($CC$65:$CC$65,B65)=1</formula>
    </cfRule>
    <cfRule type="expression" dxfId="204" priority="151" stopIfTrue="1">
      <formula>COUNTIF($CE$3:$CE$64,B65)&gt;0</formula>
    </cfRule>
  </conditionalFormatting>
  <conditionalFormatting sqref="B35:BY50">
    <cfRule type="expression" dxfId="203" priority="146" stopIfTrue="1">
      <formula>COUNTIF($CB$35:$CB$50,B35)=1</formula>
    </cfRule>
    <cfRule type="expression" dxfId="202" priority="147" stopIfTrue="1">
      <formula>COUNTIF($CC$35:$CC$50,B35)=1</formula>
    </cfRule>
    <cfRule type="expression" dxfId="201" priority="148" stopIfTrue="1">
      <formula>COUNTIF($CE$3:$CE$34,B35)&gt;0</formula>
    </cfRule>
  </conditionalFormatting>
  <conditionalFormatting sqref="B51:BY58">
    <cfRule type="expression" dxfId="200" priority="143" stopIfTrue="1">
      <formula>COUNTIF($CB$51:$CB$58,B51)=1</formula>
    </cfRule>
    <cfRule type="expression" dxfId="199" priority="144" stopIfTrue="1">
      <formula>COUNTIF($CC$51:$CC$58,B51)=1</formula>
    </cfRule>
    <cfRule type="expression" dxfId="198" priority="145" stopIfTrue="1">
      <formula>COUNTIF($CE$3:$CE$50,B51)&gt;0</formula>
    </cfRule>
  </conditionalFormatting>
  <conditionalFormatting sqref="B59:BY62">
    <cfRule type="expression" dxfId="197" priority="140" stopIfTrue="1">
      <formula>COUNTIF($CB$59:$CB$62,B59)=1</formula>
    </cfRule>
    <cfRule type="expression" dxfId="196" priority="141" stopIfTrue="1">
      <formula>COUNTIF($CC$59:$CC$62,B59)=1</formula>
    </cfRule>
    <cfRule type="expression" dxfId="195" priority="142" stopIfTrue="1">
      <formula>COUNTIF($CE$3:$CE$58,B59)&gt;0</formula>
    </cfRule>
  </conditionalFormatting>
  <conditionalFormatting sqref="B63:BY64">
    <cfRule type="expression" dxfId="194" priority="137" stopIfTrue="1">
      <formula>COUNTIF($CB$63:$CB$64,B63)=1</formula>
    </cfRule>
    <cfRule type="expression" dxfId="193" priority="138" stopIfTrue="1">
      <formula>COUNTIF($CC$63:$CC$64,B63)=1</formula>
    </cfRule>
    <cfRule type="expression" dxfId="192" priority="139" stopIfTrue="1">
      <formula>COUNTIF($CE$3:$CE$62,B63)&gt;0</formula>
    </cfRule>
  </conditionalFormatting>
  <conditionalFormatting sqref="B3:BL34">
    <cfRule type="expression" dxfId="191" priority="135" stopIfTrue="1">
      <formula>COUNTIF($BO$3:$BO$34,B3)</formula>
    </cfRule>
    <cfRule type="expression" dxfId="190" priority="136" stopIfTrue="1">
      <formula>COUNTIF($BP$3:$BP$34,B3)</formula>
    </cfRule>
  </conditionalFormatting>
  <conditionalFormatting sqref="B65:BL65">
    <cfRule type="expression" dxfId="189" priority="132" stopIfTrue="1">
      <formula>COUNTIF($BO$65:$BO$65,B65)=1</formula>
    </cfRule>
    <cfRule type="expression" dxfId="188" priority="133" stopIfTrue="1">
      <formula>COUNTIF($BP$65:$BP$65,B65)=1</formula>
    </cfRule>
    <cfRule type="expression" dxfId="187" priority="134" stopIfTrue="1">
      <formula>COUNTIF($BR$3:$BR$64,B65)&gt;0</formula>
    </cfRule>
  </conditionalFormatting>
  <conditionalFormatting sqref="B35:BL50">
    <cfRule type="expression" dxfId="186" priority="129" stopIfTrue="1">
      <formula>COUNTIF($BO$35:$BO$50,B35)=1</formula>
    </cfRule>
    <cfRule type="expression" dxfId="185" priority="130" stopIfTrue="1">
      <formula>COUNTIF($BP$35:$BP$50,B35)=1</formula>
    </cfRule>
    <cfRule type="expression" dxfId="184" priority="131" stopIfTrue="1">
      <formula>COUNTIF($BR$3:$BR$34,B35)&gt;0</formula>
    </cfRule>
  </conditionalFormatting>
  <conditionalFormatting sqref="B51:BL58">
    <cfRule type="expression" dxfId="183" priority="126" stopIfTrue="1">
      <formula>COUNTIF($BO$51:$BO$58,B51)=1</formula>
    </cfRule>
    <cfRule type="expression" dxfId="182" priority="127" stopIfTrue="1">
      <formula>COUNTIF($BP$51:$BP$58,B51)=1</formula>
    </cfRule>
    <cfRule type="expression" dxfId="181" priority="128" stopIfTrue="1">
      <formula>COUNTIF($BR$3:$BR$50,B51)&gt;0</formula>
    </cfRule>
  </conditionalFormatting>
  <conditionalFormatting sqref="B59:BL62">
    <cfRule type="expression" dxfId="180" priority="123" stopIfTrue="1">
      <formula>COUNTIF($BO$59:$BO$62,B59)=1</formula>
    </cfRule>
    <cfRule type="expression" dxfId="179" priority="124" stopIfTrue="1">
      <formula>COUNTIF($BP$59:$BP$62,B59)=1</formula>
    </cfRule>
    <cfRule type="expression" dxfId="178" priority="125" stopIfTrue="1">
      <formula>COUNTIF($BR$3:$BR$58,B59)&gt;0</formula>
    </cfRule>
  </conditionalFormatting>
  <conditionalFormatting sqref="B63:BL64">
    <cfRule type="expression" dxfId="177" priority="120" stopIfTrue="1">
      <formula>COUNTIF($BO$63:$BO$64,B63)=1</formula>
    </cfRule>
    <cfRule type="expression" dxfId="176" priority="121" stopIfTrue="1">
      <formula>COUNTIF($BP$63:$BP$64,B63)=1</formula>
    </cfRule>
    <cfRule type="expression" dxfId="175" priority="122" stopIfTrue="1">
      <formula>COUNTIF($BR$3:$BR$62,B63)&gt;0</formula>
    </cfRule>
  </conditionalFormatting>
  <conditionalFormatting sqref="B3:AY34">
    <cfRule type="expression" dxfId="174" priority="118" stopIfTrue="1">
      <formula>COUNTIF($BB$3:$BB$34,B3)</formula>
    </cfRule>
    <cfRule type="expression" dxfId="173" priority="119" stopIfTrue="1">
      <formula>COUNTIF($BC$3:$BC$34,B3)</formula>
    </cfRule>
  </conditionalFormatting>
  <conditionalFormatting sqref="B65:AY65">
    <cfRule type="expression" dxfId="172" priority="115" stopIfTrue="1">
      <formula>COUNTIF($BB$65:$BB$65,B65)=1</formula>
    </cfRule>
    <cfRule type="expression" dxfId="171" priority="116" stopIfTrue="1">
      <formula>COUNTIF($BC$65:$BC$65,B65)=1</formula>
    </cfRule>
    <cfRule type="expression" dxfId="170" priority="117" stopIfTrue="1">
      <formula>COUNTIF($BE$3:$BE$64,B65)&gt;0</formula>
    </cfRule>
  </conditionalFormatting>
  <conditionalFormatting sqref="B35:AY50">
    <cfRule type="expression" dxfId="169" priority="112" stopIfTrue="1">
      <formula>COUNTIF($BB$35:$BB$50,B35)=1</formula>
    </cfRule>
    <cfRule type="expression" dxfId="168" priority="113" stopIfTrue="1">
      <formula>COUNTIF($BC$35:$BC$50,B35)=1</formula>
    </cfRule>
    <cfRule type="expression" dxfId="167" priority="114" stopIfTrue="1">
      <formula>COUNTIF($BE$3:$BE$34,B35)&gt;0</formula>
    </cfRule>
  </conditionalFormatting>
  <conditionalFormatting sqref="B51:AY58">
    <cfRule type="expression" dxfId="166" priority="109" stopIfTrue="1">
      <formula>COUNTIF($BB$51:$BB$58,B51)=1</formula>
    </cfRule>
    <cfRule type="expression" dxfId="165" priority="110" stopIfTrue="1">
      <formula>COUNTIF($BC$51:$BC$58,B51)=1</formula>
    </cfRule>
    <cfRule type="expression" dxfId="164" priority="111" stopIfTrue="1">
      <formula>COUNTIF($BE$3:$BE$50,B51)&gt;0</formula>
    </cfRule>
  </conditionalFormatting>
  <conditionalFormatting sqref="B59:AY62">
    <cfRule type="expression" dxfId="163" priority="106" stopIfTrue="1">
      <formula>COUNTIF($BB$59:$BB$62,B59)=1</formula>
    </cfRule>
    <cfRule type="expression" dxfId="162" priority="107" stopIfTrue="1">
      <formula>COUNTIF($BC$59:$BC$62,B59)=1</formula>
    </cfRule>
    <cfRule type="expression" dxfId="161" priority="108" stopIfTrue="1">
      <formula>COUNTIF($BE$3:$BE$58,B59)&gt;0</formula>
    </cfRule>
  </conditionalFormatting>
  <conditionalFormatting sqref="B63:AY64">
    <cfRule type="expression" dxfId="160" priority="103" stopIfTrue="1">
      <formula>COUNTIF($BB$63:$BB$64,B63)=1</formula>
    </cfRule>
    <cfRule type="expression" dxfId="159" priority="104" stopIfTrue="1">
      <formula>COUNTIF($BC$63:$BC$64,B63)=1</formula>
    </cfRule>
    <cfRule type="expression" dxfId="158" priority="105" stopIfTrue="1">
      <formula>COUNTIF($BE$3:$BE$62,B63)&gt;0</formula>
    </cfRule>
  </conditionalFormatting>
  <conditionalFormatting sqref="B3:AK34">
    <cfRule type="expression" dxfId="157" priority="101" stopIfTrue="1">
      <formula>COUNTIF($AN$3:$AN$34,B3)</formula>
    </cfRule>
    <cfRule type="expression" dxfId="156" priority="102" stopIfTrue="1">
      <formula>COUNTIF($AO$3:$AO$34,B3)</formula>
    </cfRule>
  </conditionalFormatting>
  <conditionalFormatting sqref="B65:AK65">
    <cfRule type="expression" dxfId="155" priority="98" stopIfTrue="1">
      <formula>COUNTIF($AN$65:$AN$65,B65)=1</formula>
    </cfRule>
    <cfRule type="expression" dxfId="154" priority="99" stopIfTrue="1">
      <formula>COUNTIF($AO$65:$AO$65,B65)=1</formula>
    </cfRule>
    <cfRule type="expression" dxfId="153" priority="100" stopIfTrue="1">
      <formula>COUNTIF($AQ$3:$AQ$64,B65)&gt;0</formula>
    </cfRule>
  </conditionalFormatting>
  <conditionalFormatting sqref="B35:AK50">
    <cfRule type="expression" dxfId="152" priority="95" stopIfTrue="1">
      <formula>COUNTIF($AN$35:$AN$50,B35)=1</formula>
    </cfRule>
    <cfRule type="expression" dxfId="151" priority="96" stopIfTrue="1">
      <formula>COUNTIF($AO$35:$AO$50,B35)=1</formula>
    </cfRule>
    <cfRule type="expression" dxfId="150" priority="97" stopIfTrue="1">
      <formula>COUNTIF($AQ$3:$AQ$34,B35)&gt;0</formula>
    </cfRule>
  </conditionalFormatting>
  <conditionalFormatting sqref="B51:AK58">
    <cfRule type="expression" dxfId="149" priority="92" stopIfTrue="1">
      <formula>COUNTIF($AN$51:$AN$58,B51)=1</formula>
    </cfRule>
    <cfRule type="expression" dxfId="148" priority="93" stopIfTrue="1">
      <formula>COUNTIF($AO$51:$AO$58,B51)=1</formula>
    </cfRule>
    <cfRule type="expression" dxfId="147" priority="94" stopIfTrue="1">
      <formula>COUNTIF($AQ$3:$AQ$50,B51)&gt;0</formula>
    </cfRule>
  </conditionalFormatting>
  <conditionalFormatting sqref="B59:AK62">
    <cfRule type="expression" dxfId="146" priority="89" stopIfTrue="1">
      <formula>COUNTIF($AN$59:$AN$62,B59)=1</formula>
    </cfRule>
    <cfRule type="expression" dxfId="145" priority="90" stopIfTrue="1">
      <formula>COUNTIF($AO$59:$AO$62,B59)=1</formula>
    </cfRule>
    <cfRule type="expression" dxfId="144" priority="91" stopIfTrue="1">
      <formula>COUNTIF($AQ$3:$AQ$58,B59)&gt;0</formula>
    </cfRule>
  </conditionalFormatting>
  <conditionalFormatting sqref="B63:AK64">
    <cfRule type="expression" dxfId="143" priority="86" stopIfTrue="1">
      <formula>COUNTIF($AN$63:$AN$64,B63)=1</formula>
    </cfRule>
    <cfRule type="expression" dxfId="142" priority="87" stopIfTrue="1">
      <formula>COUNTIF($AO$63:$AO$64,B63)=1</formula>
    </cfRule>
    <cfRule type="expression" dxfId="141" priority="88" stopIfTrue="1">
      <formula>COUNTIF($AQ$3:$AQ$62,B63)&gt;0</formula>
    </cfRule>
  </conditionalFormatting>
  <conditionalFormatting sqref="B3:AK34">
    <cfRule type="expression" dxfId="140" priority="84" stopIfTrue="1">
      <formula>COUNTIF($AN$3:$AN$34,B3)</formula>
    </cfRule>
    <cfRule type="expression" dxfId="139" priority="85" stopIfTrue="1">
      <formula>COUNTIF($AO$3:$AO$34,B3)</formula>
    </cfRule>
  </conditionalFormatting>
  <conditionalFormatting sqref="B65:AK65">
    <cfRule type="expression" dxfId="138" priority="81" stopIfTrue="1">
      <formula>COUNTIF($AN$65:$AN$65,B65)=1</formula>
    </cfRule>
    <cfRule type="expression" dxfId="137" priority="82" stopIfTrue="1">
      <formula>COUNTIF($AO$65:$AO$65,B65)=1</formula>
    </cfRule>
    <cfRule type="expression" dxfId="136" priority="83" stopIfTrue="1">
      <formula>COUNTIF($AQ$3:$AQ$64,B65)&gt;0</formula>
    </cfRule>
  </conditionalFormatting>
  <conditionalFormatting sqref="B35:AK50">
    <cfRule type="expression" dxfId="135" priority="78" stopIfTrue="1">
      <formula>COUNTIF($AN$35:$AN$50,B35)=1</formula>
    </cfRule>
    <cfRule type="expression" dxfId="134" priority="79" stopIfTrue="1">
      <formula>COUNTIF($AO$35:$AO$50,B35)=1</formula>
    </cfRule>
    <cfRule type="expression" dxfId="133" priority="80" stopIfTrue="1">
      <formula>COUNTIF($AQ$3:$AQ$34,B35)&gt;0</formula>
    </cfRule>
  </conditionalFormatting>
  <conditionalFormatting sqref="B51:AK58">
    <cfRule type="expression" dxfId="132" priority="75" stopIfTrue="1">
      <formula>COUNTIF($AN$51:$AN$58,B51)=1</formula>
    </cfRule>
    <cfRule type="expression" dxfId="131" priority="76" stopIfTrue="1">
      <formula>COUNTIF($AO$51:$AO$58,B51)=1</formula>
    </cfRule>
    <cfRule type="expression" dxfId="130" priority="77" stopIfTrue="1">
      <formula>COUNTIF($AQ$3:$AQ$50,B51)&gt;0</formula>
    </cfRule>
  </conditionalFormatting>
  <conditionalFormatting sqref="B59:AK62">
    <cfRule type="expression" dxfId="129" priority="72" stopIfTrue="1">
      <formula>COUNTIF($AN$59:$AN$62,B59)=1</formula>
    </cfRule>
    <cfRule type="expression" dxfId="128" priority="73" stopIfTrue="1">
      <formula>COUNTIF($AO$59:$AO$62,B59)=1</formula>
    </cfRule>
    <cfRule type="expression" dxfId="127" priority="74" stopIfTrue="1">
      <formula>COUNTIF($AQ$3:$AQ$58,B59)&gt;0</formula>
    </cfRule>
  </conditionalFormatting>
  <conditionalFormatting sqref="B63:AK64">
    <cfRule type="expression" dxfId="126" priority="69" stopIfTrue="1">
      <formula>COUNTIF($AN$63:$AN$64,B63)=1</formula>
    </cfRule>
    <cfRule type="expression" dxfId="125" priority="70" stopIfTrue="1">
      <formula>COUNTIF($AO$63:$AO$64,B63)=1</formula>
    </cfRule>
    <cfRule type="expression" dxfId="124" priority="71" stopIfTrue="1">
      <formula>COUNTIF($AQ$3:$AQ$62,B63)&gt;0</formula>
    </cfRule>
  </conditionalFormatting>
  <conditionalFormatting sqref="B3:W34">
    <cfRule type="expression" dxfId="123" priority="67" stopIfTrue="1">
      <formula>COUNTIF($Z$3:$Z$34,B3)</formula>
    </cfRule>
    <cfRule type="expression" dxfId="122" priority="68" stopIfTrue="1">
      <formula>COUNTIF($AA$3:$AA$34,B3)</formula>
    </cfRule>
  </conditionalFormatting>
  <conditionalFormatting sqref="B65:W65">
    <cfRule type="expression" dxfId="121" priority="64" stopIfTrue="1">
      <formula>COUNTIF($Z$65:$Z$65,B65)=1</formula>
    </cfRule>
    <cfRule type="expression" dxfId="120" priority="65" stopIfTrue="1">
      <formula>COUNTIF($AA$65:$AA$65,B65)=1</formula>
    </cfRule>
    <cfRule type="expression" dxfId="119" priority="66" stopIfTrue="1">
      <formula>COUNTIF($AC$3:$AC$64,B65)&gt;0</formula>
    </cfRule>
  </conditionalFormatting>
  <conditionalFormatting sqref="B35:W50">
    <cfRule type="expression" dxfId="118" priority="61" stopIfTrue="1">
      <formula>COUNTIF($Z$35:$Z$50,B35)=1</formula>
    </cfRule>
    <cfRule type="expression" dxfId="117" priority="62" stopIfTrue="1">
      <formula>COUNTIF($AA$35:$AA$50,B35)=1</formula>
    </cfRule>
    <cfRule type="expression" dxfId="116" priority="63" stopIfTrue="1">
      <formula>COUNTIF($AC$3:$AC$34,B35)&gt;0</formula>
    </cfRule>
  </conditionalFormatting>
  <conditionalFormatting sqref="B51:W58">
    <cfRule type="expression" dxfId="115" priority="58" stopIfTrue="1">
      <formula>COUNTIF($Z$51:$Z$58,B51)=1</formula>
    </cfRule>
    <cfRule type="expression" dxfId="114" priority="59" stopIfTrue="1">
      <formula>COUNTIF($AA$51:$AA$58,B51)=1</formula>
    </cfRule>
    <cfRule type="expression" dxfId="113" priority="60" stopIfTrue="1">
      <formula>COUNTIF($AC$3:$AC$50,B51)&gt;0</formula>
    </cfRule>
  </conditionalFormatting>
  <conditionalFormatting sqref="B59:W62">
    <cfRule type="expression" dxfId="112" priority="55" stopIfTrue="1">
      <formula>COUNTIF($Z$59:$Z$62,B59)=1</formula>
    </cfRule>
    <cfRule type="expression" dxfId="111" priority="56" stopIfTrue="1">
      <formula>COUNTIF($AA$59:$AA$62,B59)=1</formula>
    </cfRule>
    <cfRule type="expression" dxfId="110" priority="57" stopIfTrue="1">
      <formula>COUNTIF($AC$3:$AC$58,B59)&gt;0</formula>
    </cfRule>
  </conditionalFormatting>
  <conditionalFormatting sqref="B63:W64">
    <cfRule type="expression" dxfId="109" priority="52" stopIfTrue="1">
      <formula>COUNTIF($Z$63:$Z$64,B63)=1</formula>
    </cfRule>
    <cfRule type="expression" dxfId="108" priority="53" stopIfTrue="1">
      <formula>COUNTIF($AA$63:$AA$64,B63)=1</formula>
    </cfRule>
    <cfRule type="expression" dxfId="107" priority="54" stopIfTrue="1">
      <formula>COUNTIF($AC$3:$AC$62,B63)&gt;0</formula>
    </cfRule>
  </conditionalFormatting>
  <conditionalFormatting sqref="B3:R34">
    <cfRule type="expression" dxfId="106" priority="50" stopIfTrue="1">
      <formula>COUNTIF($U$3:$U$34,B3)</formula>
    </cfRule>
    <cfRule type="expression" dxfId="105" priority="51" stopIfTrue="1">
      <formula>COUNTIF($V$3:$V$34,B3)</formula>
    </cfRule>
  </conditionalFormatting>
  <conditionalFormatting sqref="B65:R65">
    <cfRule type="expression" dxfId="104" priority="47" stopIfTrue="1">
      <formula>COUNTIF($U$65:$U$65,B65)=1</formula>
    </cfRule>
    <cfRule type="expression" dxfId="103" priority="48" stopIfTrue="1">
      <formula>COUNTIF($V$65:$V$65,B65)=1</formula>
    </cfRule>
    <cfRule type="expression" dxfId="102" priority="49" stopIfTrue="1">
      <formula>COUNTIF($X$3:$X$64,B65)&gt;0</formula>
    </cfRule>
  </conditionalFormatting>
  <conditionalFormatting sqref="B35:R50">
    <cfRule type="expression" dxfId="101" priority="44" stopIfTrue="1">
      <formula>COUNTIF($U$35:$U$50,B35)=1</formula>
    </cfRule>
    <cfRule type="expression" dxfId="100" priority="45" stopIfTrue="1">
      <formula>COUNTIF($V$35:$V$50,B35)=1</formula>
    </cfRule>
    <cfRule type="expression" dxfId="99" priority="46" stopIfTrue="1">
      <formula>COUNTIF($X$3:$X$34,B35)&gt;0</formula>
    </cfRule>
  </conditionalFormatting>
  <conditionalFormatting sqref="B51:R58">
    <cfRule type="expression" dxfId="98" priority="41" stopIfTrue="1">
      <formula>COUNTIF($U$51:$U$58,B51)=1</formula>
    </cfRule>
    <cfRule type="expression" dxfId="97" priority="42" stopIfTrue="1">
      <formula>COUNTIF($V$51:$V$58,B51)=1</formula>
    </cfRule>
    <cfRule type="expression" dxfId="96" priority="43" stopIfTrue="1">
      <formula>COUNTIF($X$3:$X$50,B51)&gt;0</formula>
    </cfRule>
  </conditionalFormatting>
  <conditionalFormatting sqref="B59:R62">
    <cfRule type="expression" dxfId="95" priority="38" stopIfTrue="1">
      <formula>COUNTIF($U$59:$U$62,B59)=1</formula>
    </cfRule>
    <cfRule type="expression" dxfId="94" priority="39" stopIfTrue="1">
      <formula>COUNTIF($V$59:$V$62,B59)=1</formula>
    </cfRule>
    <cfRule type="expression" dxfId="93" priority="40" stopIfTrue="1">
      <formula>COUNTIF($X$3:$X$58,B59)&gt;0</formula>
    </cfRule>
  </conditionalFormatting>
  <conditionalFormatting sqref="B63:R64">
    <cfRule type="expression" dxfId="92" priority="35" stopIfTrue="1">
      <formula>COUNTIF($U$63:$U$64,B63)=1</formula>
    </cfRule>
    <cfRule type="expression" dxfId="91" priority="36" stopIfTrue="1">
      <formula>COUNTIF($V$63:$V$64,B63)=1</formula>
    </cfRule>
    <cfRule type="expression" dxfId="90" priority="37" stopIfTrue="1">
      <formula>COUNTIF($X$3:$X$62,B63)&gt;0</formula>
    </cfRule>
  </conditionalFormatting>
  <conditionalFormatting sqref="B3:M34">
    <cfRule type="expression" dxfId="89" priority="33" stopIfTrue="1">
      <formula>COUNTIF($P$3:$P$34,B3)</formula>
    </cfRule>
    <cfRule type="expression" dxfId="88" priority="34" stopIfTrue="1">
      <formula>COUNTIF($Q$3:$Q$34,B3)</formula>
    </cfRule>
  </conditionalFormatting>
  <conditionalFormatting sqref="B65:M65">
    <cfRule type="expression" dxfId="87" priority="30" stopIfTrue="1">
      <formula>COUNTIF($P$65:$P$65,B65)=1</formula>
    </cfRule>
    <cfRule type="expression" dxfId="86" priority="31" stopIfTrue="1">
      <formula>COUNTIF($Q$65:$Q$65,B65)=1</formula>
    </cfRule>
    <cfRule type="expression" dxfId="85" priority="32" stopIfTrue="1">
      <formula>COUNTIF($S$3:$S$64,B65)&gt;0</formula>
    </cfRule>
  </conditionalFormatting>
  <conditionalFormatting sqref="B35:M50">
    <cfRule type="expression" dxfId="84" priority="27" stopIfTrue="1">
      <formula>COUNTIF($P$35:$P$50,B35)=1</formula>
    </cfRule>
    <cfRule type="expression" dxfId="83" priority="28" stopIfTrue="1">
      <formula>COUNTIF($Q$35:$Q$50,B35)=1</formula>
    </cfRule>
    <cfRule type="expression" dxfId="82" priority="29" stopIfTrue="1">
      <formula>COUNTIF($S$3:$S$34,B35)&gt;0</formula>
    </cfRule>
  </conditionalFormatting>
  <conditionalFormatting sqref="B51:M58">
    <cfRule type="expression" dxfId="81" priority="24" stopIfTrue="1">
      <formula>COUNTIF($P$51:$P$58,B51)=1</formula>
    </cfRule>
    <cfRule type="expression" dxfId="80" priority="25" stopIfTrue="1">
      <formula>COUNTIF($Q$51:$Q$58,B51)=1</formula>
    </cfRule>
    <cfRule type="expression" dxfId="79" priority="26" stopIfTrue="1">
      <formula>COUNTIF($S$3:$S$50,B51)&gt;0</formula>
    </cfRule>
  </conditionalFormatting>
  <conditionalFormatting sqref="B59:M62">
    <cfRule type="expression" dxfId="78" priority="21" stopIfTrue="1">
      <formula>COUNTIF($P$59:$P$62,B59)=1</formula>
    </cfRule>
    <cfRule type="expression" dxfId="77" priority="22" stopIfTrue="1">
      <formula>COUNTIF($Q$59:$Q$62,B59)=1</formula>
    </cfRule>
    <cfRule type="expression" dxfId="76" priority="23" stopIfTrue="1">
      <formula>COUNTIF($S$3:$S$58,B59)&gt;0</formula>
    </cfRule>
  </conditionalFormatting>
  <conditionalFormatting sqref="B63:M64">
    <cfRule type="expression" dxfId="75" priority="18" stopIfTrue="1">
      <formula>COUNTIF($P$63:$P$64,B63)=1</formula>
    </cfRule>
    <cfRule type="expression" dxfId="74" priority="19" stopIfTrue="1">
      <formula>COUNTIF($Q$63:$Q$64,B63)=1</formula>
    </cfRule>
    <cfRule type="expression" dxfId="73" priority="20" stopIfTrue="1">
      <formula>COUNTIF($S$3:$S$62,B63)&gt;0</formula>
    </cfRule>
  </conditionalFormatting>
  <conditionalFormatting sqref="B3:H34">
    <cfRule type="expression" dxfId="72" priority="16" stopIfTrue="1">
      <formula>COUNTIF($K$3:$K$34,B3)</formula>
    </cfRule>
    <cfRule type="expression" dxfId="71" priority="17" stopIfTrue="1">
      <formula>COUNTIF($L$3:$L$34,B3)</formula>
    </cfRule>
  </conditionalFormatting>
  <conditionalFormatting sqref="B65:H65">
    <cfRule type="expression" dxfId="70" priority="13" stopIfTrue="1">
      <formula>COUNTIF($K$65:$K$65,B65)=1</formula>
    </cfRule>
    <cfRule type="expression" dxfId="69" priority="14" stopIfTrue="1">
      <formula>COUNTIF($L$65:$L$65,B65)=1</formula>
    </cfRule>
    <cfRule type="expression" dxfId="68" priority="15" stopIfTrue="1">
      <formula>COUNTIF($N$3:$N$64,B65)&gt;0</formula>
    </cfRule>
  </conditionalFormatting>
  <conditionalFormatting sqref="B35:H50">
    <cfRule type="expression" dxfId="67" priority="10" stopIfTrue="1">
      <formula>COUNTIF($K$35:$K$50,B35)=1</formula>
    </cfRule>
    <cfRule type="expression" dxfId="66" priority="11" stopIfTrue="1">
      <formula>COUNTIF($L$35:$L$50,B35)=1</formula>
    </cfRule>
    <cfRule type="expression" dxfId="65" priority="12" stopIfTrue="1">
      <formula>COUNTIF($N$3:$N$34,B35)&gt;0</formula>
    </cfRule>
  </conditionalFormatting>
  <conditionalFormatting sqref="B51:H58">
    <cfRule type="expression" dxfId="64" priority="7" stopIfTrue="1">
      <formula>COUNTIF($K$51:$K$58,B51)=1</formula>
    </cfRule>
    <cfRule type="expression" dxfId="63" priority="8" stopIfTrue="1">
      <formula>COUNTIF($L$51:$L$58,B51)=1</formula>
    </cfRule>
    <cfRule type="expression" dxfId="62" priority="9" stopIfTrue="1">
      <formula>COUNTIF($N$3:$N$50,B51)&gt;0</formula>
    </cfRule>
  </conditionalFormatting>
  <conditionalFormatting sqref="B59:H62">
    <cfRule type="expression" dxfId="61" priority="4" stopIfTrue="1">
      <formula>COUNTIF($K$59:$K$62,B59)=1</formula>
    </cfRule>
    <cfRule type="expression" dxfId="60" priority="5" stopIfTrue="1">
      <formula>COUNTIF($L$59:$L$62,B59)=1</formula>
    </cfRule>
    <cfRule type="expression" dxfId="59" priority="6" stopIfTrue="1">
      <formula>COUNTIF($N$3:$N$58,B59)&gt;0</formula>
    </cfRule>
  </conditionalFormatting>
  <conditionalFormatting sqref="B63:H64">
    <cfRule type="expression" dxfId="58" priority="1" stopIfTrue="1">
      <formula>COUNTIF($K$63:$K$64,B63)=1</formula>
    </cfRule>
    <cfRule type="expression" dxfId="57" priority="2" stopIfTrue="1">
      <formula>COUNTIF($L$63:$L$64,B63)=1</formula>
    </cfRule>
    <cfRule type="expression" dxfId="56" priority="3" stopIfTrue="1">
      <formula>COUNTIF($N$3:$N$62,B63)&gt;0</formula>
    </cfRule>
  </conditionalFormatting>
  <pageMargins left="0.75" right="0.75" top="1" bottom="1" header="0.5" footer="0.5"/>
  <pageSetup scale="55" fitToWidth="3" orientation="landscape" horizontalDpi="300" verticalDpi="300" r:id="rId1"/>
  <headerFooter alignWithMargins="0"/>
</worksheet>
</file>

<file path=xl/worksheets/sheet4.xml><?xml version="1.0" encoding="utf-8"?>
<worksheet xmlns="http://schemas.openxmlformats.org/spreadsheetml/2006/main" xmlns:r="http://schemas.openxmlformats.org/officeDocument/2006/relationships">
  <sheetPr codeName="Sheet23">
    <pageSetUpPr fitToPage="1"/>
  </sheetPr>
  <dimension ref="A1:AE125"/>
  <sheetViews>
    <sheetView showGridLines="0" tabSelected="1" zoomScale="58" zoomScaleNormal="58" workbookViewId="0">
      <selection activeCell="Q28" sqref="Q28"/>
    </sheetView>
  </sheetViews>
  <sheetFormatPr defaultRowHeight="13.2"/>
  <cols>
    <col min="1" max="1" width="17.33203125" style="120" customWidth="1"/>
    <col min="2" max="31" width="6" style="120" customWidth="1"/>
    <col min="32" max="256" width="8.88671875" style="1"/>
    <col min="257" max="257" width="17.33203125" style="1" customWidth="1"/>
    <col min="258" max="287" width="6" style="1" customWidth="1"/>
    <col min="288" max="512" width="8.88671875" style="1"/>
    <col min="513" max="513" width="17.33203125" style="1" customWidth="1"/>
    <col min="514" max="543" width="6" style="1" customWidth="1"/>
    <col min="544" max="768" width="8.88671875" style="1"/>
    <col min="769" max="769" width="17.33203125" style="1" customWidth="1"/>
    <col min="770" max="799" width="6" style="1" customWidth="1"/>
    <col min="800" max="1024" width="8.88671875" style="1"/>
    <col min="1025" max="1025" width="17.33203125" style="1" customWidth="1"/>
    <col min="1026" max="1055" width="6" style="1" customWidth="1"/>
    <col min="1056" max="1280" width="8.88671875" style="1"/>
    <col min="1281" max="1281" width="17.33203125" style="1" customWidth="1"/>
    <col min="1282" max="1311" width="6" style="1" customWidth="1"/>
    <col min="1312" max="1536" width="8.88671875" style="1"/>
    <col min="1537" max="1537" width="17.33203125" style="1" customWidth="1"/>
    <col min="1538" max="1567" width="6" style="1" customWidth="1"/>
    <col min="1568" max="1792" width="8.88671875" style="1"/>
    <col min="1793" max="1793" width="17.33203125" style="1" customWidth="1"/>
    <col min="1794" max="1823" width="6" style="1" customWidth="1"/>
    <col min="1824" max="2048" width="8.88671875" style="1"/>
    <col min="2049" max="2049" width="17.33203125" style="1" customWidth="1"/>
    <col min="2050" max="2079" width="6" style="1" customWidth="1"/>
    <col min="2080" max="2304" width="8.88671875" style="1"/>
    <col min="2305" max="2305" width="17.33203125" style="1" customWidth="1"/>
    <col min="2306" max="2335" width="6" style="1" customWidth="1"/>
    <col min="2336" max="2560" width="8.88671875" style="1"/>
    <col min="2561" max="2561" width="17.33203125" style="1" customWidth="1"/>
    <col min="2562" max="2591" width="6" style="1" customWidth="1"/>
    <col min="2592" max="2816" width="8.88671875" style="1"/>
    <col min="2817" max="2817" width="17.33203125" style="1" customWidth="1"/>
    <col min="2818" max="2847" width="6" style="1" customWidth="1"/>
    <col min="2848" max="3072" width="8.88671875" style="1"/>
    <col min="3073" max="3073" width="17.33203125" style="1" customWidth="1"/>
    <col min="3074" max="3103" width="6" style="1" customWidth="1"/>
    <col min="3104" max="3328" width="8.88671875" style="1"/>
    <col min="3329" max="3329" width="17.33203125" style="1" customWidth="1"/>
    <col min="3330" max="3359" width="6" style="1" customWidth="1"/>
    <col min="3360" max="3584" width="8.88671875" style="1"/>
    <col min="3585" max="3585" width="17.33203125" style="1" customWidth="1"/>
    <col min="3586" max="3615" width="6" style="1" customWidth="1"/>
    <col min="3616" max="3840" width="8.88671875" style="1"/>
    <col min="3841" max="3841" width="17.33203125" style="1" customWidth="1"/>
    <col min="3842" max="3871" width="6" style="1" customWidth="1"/>
    <col min="3872" max="4096" width="8.88671875" style="1"/>
    <col min="4097" max="4097" width="17.33203125" style="1" customWidth="1"/>
    <col min="4098" max="4127" width="6" style="1" customWidth="1"/>
    <col min="4128" max="4352" width="8.88671875" style="1"/>
    <col min="4353" max="4353" width="17.33203125" style="1" customWidth="1"/>
    <col min="4354" max="4383" width="6" style="1" customWidth="1"/>
    <col min="4384" max="4608" width="8.88671875" style="1"/>
    <col min="4609" max="4609" width="17.33203125" style="1" customWidth="1"/>
    <col min="4610" max="4639" width="6" style="1" customWidth="1"/>
    <col min="4640" max="4864" width="8.88671875" style="1"/>
    <col min="4865" max="4865" width="17.33203125" style="1" customWidth="1"/>
    <col min="4866" max="4895" width="6" style="1" customWidth="1"/>
    <col min="4896" max="5120" width="8.88671875" style="1"/>
    <col min="5121" max="5121" width="17.33203125" style="1" customWidth="1"/>
    <col min="5122" max="5151" width="6" style="1" customWidth="1"/>
    <col min="5152" max="5376" width="8.88671875" style="1"/>
    <col min="5377" max="5377" width="17.33203125" style="1" customWidth="1"/>
    <col min="5378" max="5407" width="6" style="1" customWidth="1"/>
    <col min="5408" max="5632" width="8.88671875" style="1"/>
    <col min="5633" max="5633" width="17.33203125" style="1" customWidth="1"/>
    <col min="5634" max="5663" width="6" style="1" customWidth="1"/>
    <col min="5664" max="5888" width="8.88671875" style="1"/>
    <col min="5889" max="5889" width="17.33203125" style="1" customWidth="1"/>
    <col min="5890" max="5919" width="6" style="1" customWidth="1"/>
    <col min="5920" max="6144" width="8.88671875" style="1"/>
    <col min="6145" max="6145" width="17.33203125" style="1" customWidth="1"/>
    <col min="6146" max="6175" width="6" style="1" customWidth="1"/>
    <col min="6176" max="6400" width="8.88671875" style="1"/>
    <col min="6401" max="6401" width="17.33203125" style="1" customWidth="1"/>
    <col min="6402" max="6431" width="6" style="1" customWidth="1"/>
    <col min="6432" max="6656" width="8.88671875" style="1"/>
    <col min="6657" max="6657" width="17.33203125" style="1" customWidth="1"/>
    <col min="6658" max="6687" width="6" style="1" customWidth="1"/>
    <col min="6688" max="6912" width="8.88671875" style="1"/>
    <col min="6913" max="6913" width="17.33203125" style="1" customWidth="1"/>
    <col min="6914" max="6943" width="6" style="1" customWidth="1"/>
    <col min="6944" max="7168" width="8.88671875" style="1"/>
    <col min="7169" max="7169" width="17.33203125" style="1" customWidth="1"/>
    <col min="7170" max="7199" width="6" style="1" customWidth="1"/>
    <col min="7200" max="7424" width="8.88671875" style="1"/>
    <col min="7425" max="7425" width="17.33203125" style="1" customWidth="1"/>
    <col min="7426" max="7455" width="6" style="1" customWidth="1"/>
    <col min="7456" max="7680" width="8.88671875" style="1"/>
    <col min="7681" max="7681" width="17.33203125" style="1" customWidth="1"/>
    <col min="7682" max="7711" width="6" style="1" customWidth="1"/>
    <col min="7712" max="7936" width="8.88671875" style="1"/>
    <col min="7937" max="7937" width="17.33203125" style="1" customWidth="1"/>
    <col min="7938" max="7967" width="6" style="1" customWidth="1"/>
    <col min="7968" max="8192" width="8.88671875" style="1"/>
    <col min="8193" max="8193" width="17.33203125" style="1" customWidth="1"/>
    <col min="8194" max="8223" width="6" style="1" customWidth="1"/>
    <col min="8224" max="8448" width="8.88671875" style="1"/>
    <col min="8449" max="8449" width="17.33203125" style="1" customWidth="1"/>
    <col min="8450" max="8479" width="6" style="1" customWidth="1"/>
    <col min="8480" max="8704" width="8.88671875" style="1"/>
    <col min="8705" max="8705" width="17.33203125" style="1" customWidth="1"/>
    <col min="8706" max="8735" width="6" style="1" customWidth="1"/>
    <col min="8736" max="8960" width="8.88671875" style="1"/>
    <col min="8961" max="8961" width="17.33203125" style="1" customWidth="1"/>
    <col min="8962" max="8991" width="6" style="1" customWidth="1"/>
    <col min="8992" max="9216" width="8.88671875" style="1"/>
    <col min="9217" max="9217" width="17.33203125" style="1" customWidth="1"/>
    <col min="9218" max="9247" width="6" style="1" customWidth="1"/>
    <col min="9248" max="9472" width="8.88671875" style="1"/>
    <col min="9473" max="9473" width="17.33203125" style="1" customWidth="1"/>
    <col min="9474" max="9503" width="6" style="1" customWidth="1"/>
    <col min="9504" max="9728" width="8.88671875" style="1"/>
    <col min="9729" max="9729" width="17.33203125" style="1" customWidth="1"/>
    <col min="9730" max="9759" width="6" style="1" customWidth="1"/>
    <col min="9760" max="9984" width="8.88671875" style="1"/>
    <col min="9985" max="9985" width="17.33203125" style="1" customWidth="1"/>
    <col min="9986" max="10015" width="6" style="1" customWidth="1"/>
    <col min="10016" max="10240" width="8.88671875" style="1"/>
    <col min="10241" max="10241" width="17.33203125" style="1" customWidth="1"/>
    <col min="10242" max="10271" width="6" style="1" customWidth="1"/>
    <col min="10272" max="10496" width="8.88671875" style="1"/>
    <col min="10497" max="10497" width="17.33203125" style="1" customWidth="1"/>
    <col min="10498" max="10527" width="6" style="1" customWidth="1"/>
    <col min="10528" max="10752" width="8.88671875" style="1"/>
    <col min="10753" max="10753" width="17.33203125" style="1" customWidth="1"/>
    <col min="10754" max="10783" width="6" style="1" customWidth="1"/>
    <col min="10784" max="11008" width="8.88671875" style="1"/>
    <col min="11009" max="11009" width="17.33203125" style="1" customWidth="1"/>
    <col min="11010" max="11039" width="6" style="1" customWidth="1"/>
    <col min="11040" max="11264" width="8.88671875" style="1"/>
    <col min="11265" max="11265" width="17.33203125" style="1" customWidth="1"/>
    <col min="11266" max="11295" width="6" style="1" customWidth="1"/>
    <col min="11296" max="11520" width="8.88671875" style="1"/>
    <col min="11521" max="11521" width="17.33203125" style="1" customWidth="1"/>
    <col min="11522" max="11551" width="6" style="1" customWidth="1"/>
    <col min="11552" max="11776" width="8.88671875" style="1"/>
    <col min="11777" max="11777" width="17.33203125" style="1" customWidth="1"/>
    <col min="11778" max="11807" width="6" style="1" customWidth="1"/>
    <col min="11808" max="12032" width="8.88671875" style="1"/>
    <col min="12033" max="12033" width="17.33203125" style="1" customWidth="1"/>
    <col min="12034" max="12063" width="6" style="1" customWidth="1"/>
    <col min="12064" max="12288" width="8.88671875" style="1"/>
    <col min="12289" max="12289" width="17.33203125" style="1" customWidth="1"/>
    <col min="12290" max="12319" width="6" style="1" customWidth="1"/>
    <col min="12320" max="12544" width="8.88671875" style="1"/>
    <col min="12545" max="12545" width="17.33203125" style="1" customWidth="1"/>
    <col min="12546" max="12575" width="6" style="1" customWidth="1"/>
    <col min="12576" max="12800" width="8.88671875" style="1"/>
    <col min="12801" max="12801" width="17.33203125" style="1" customWidth="1"/>
    <col min="12802" max="12831" width="6" style="1" customWidth="1"/>
    <col min="12832" max="13056" width="8.88671875" style="1"/>
    <col min="13057" max="13057" width="17.33203125" style="1" customWidth="1"/>
    <col min="13058" max="13087" width="6" style="1" customWidth="1"/>
    <col min="13088" max="13312" width="8.88671875" style="1"/>
    <col min="13313" max="13313" width="17.33203125" style="1" customWidth="1"/>
    <col min="13314" max="13343" width="6" style="1" customWidth="1"/>
    <col min="13344" max="13568" width="8.88671875" style="1"/>
    <col min="13569" max="13569" width="17.33203125" style="1" customWidth="1"/>
    <col min="13570" max="13599" width="6" style="1" customWidth="1"/>
    <col min="13600" max="13824" width="8.88671875" style="1"/>
    <col min="13825" max="13825" width="17.33203125" style="1" customWidth="1"/>
    <col min="13826" max="13855" width="6" style="1" customWidth="1"/>
    <col min="13856" max="14080" width="8.88671875" style="1"/>
    <col min="14081" max="14081" width="17.33203125" style="1" customWidth="1"/>
    <col min="14082" max="14111" width="6" style="1" customWidth="1"/>
    <col min="14112" max="14336" width="8.88671875" style="1"/>
    <col min="14337" max="14337" width="17.33203125" style="1" customWidth="1"/>
    <col min="14338" max="14367" width="6" style="1" customWidth="1"/>
    <col min="14368" max="14592" width="8.88671875" style="1"/>
    <col min="14593" max="14593" width="17.33203125" style="1" customWidth="1"/>
    <col min="14594" max="14623" width="6" style="1" customWidth="1"/>
    <col min="14624" max="14848" width="8.88671875" style="1"/>
    <col min="14849" max="14849" width="17.33203125" style="1" customWidth="1"/>
    <col min="14850" max="14879" width="6" style="1" customWidth="1"/>
    <col min="14880" max="15104" width="8.88671875" style="1"/>
    <col min="15105" max="15105" width="17.33203125" style="1" customWidth="1"/>
    <col min="15106" max="15135" width="6" style="1" customWidth="1"/>
    <col min="15136" max="15360" width="8.88671875" style="1"/>
    <col min="15361" max="15361" width="17.33203125" style="1" customWidth="1"/>
    <col min="15362" max="15391" width="6" style="1" customWidth="1"/>
    <col min="15392" max="15616" width="8.88671875" style="1"/>
    <col min="15617" max="15617" width="17.33203125" style="1" customWidth="1"/>
    <col min="15618" max="15647" width="6" style="1" customWidth="1"/>
    <col min="15648" max="15872" width="8.88671875" style="1"/>
    <col min="15873" max="15873" width="17.33203125" style="1" customWidth="1"/>
    <col min="15874" max="15903" width="6" style="1" customWidth="1"/>
    <col min="15904" max="16128" width="8.88671875" style="1"/>
    <col min="16129" max="16129" width="17.33203125" style="1" customWidth="1"/>
    <col min="16130" max="16159" width="6" style="1" customWidth="1"/>
    <col min="16160" max="16384" width="8.88671875" style="1"/>
  </cols>
  <sheetData>
    <row r="1" spans="1:10" s="1" customFormat="1" ht="8.25" customHeight="1" thickBot="1">
      <c r="A1" s="120"/>
      <c r="B1" s="120"/>
      <c r="C1" s="120"/>
      <c r="D1" s="120"/>
      <c r="E1" s="120"/>
      <c r="F1" s="120"/>
      <c r="G1" s="120"/>
      <c r="H1" s="120"/>
      <c r="I1" s="121"/>
    </row>
    <row r="2" spans="1:10" s="1" customFormat="1" ht="72" customHeight="1" thickBot="1">
      <c r="A2" s="120" t="s">
        <v>277</v>
      </c>
      <c r="B2" s="122" t="str">
        <f>Scoring!AB2</f>
        <v>AnthonyP</v>
      </c>
      <c r="C2" s="122" t="str">
        <f>Scoring!AC2</f>
        <v>ChrisR</v>
      </c>
      <c r="D2" s="122" t="str">
        <f>Scoring!AD2</f>
        <v>EricP</v>
      </c>
      <c r="E2" s="122" t="str">
        <f>Scoring!AE2</f>
        <v>JoeG</v>
      </c>
      <c r="F2" s="122" t="str">
        <f>Scoring!AF2</f>
        <v>JohnP</v>
      </c>
      <c r="G2" s="122" t="str">
        <f>Scoring!AG2</f>
        <v>JoshF</v>
      </c>
      <c r="H2" s="122" t="str">
        <f>Scoring!AH2</f>
        <v>ScottP</v>
      </c>
      <c r="I2" s="121"/>
      <c r="J2" s="123"/>
    </row>
    <row r="3" spans="1:10" s="6" customFormat="1" ht="21.75" customHeight="1" thickBot="1">
      <c r="A3" s="124" t="s">
        <v>278</v>
      </c>
      <c r="B3" s="125">
        <f t="shared" ref="B3:H3" ca="1" si="0">RANK(B4,$B$4:$I$4)</f>
        <v>3</v>
      </c>
      <c r="C3" s="125">
        <f t="shared" ca="1" si="0"/>
        <v>7</v>
      </c>
      <c r="D3" s="125">
        <f t="shared" ca="1" si="0"/>
        <v>1</v>
      </c>
      <c r="E3" s="125">
        <f t="shared" ca="1" si="0"/>
        <v>2</v>
      </c>
      <c r="F3" s="125">
        <f t="shared" ca="1" si="0"/>
        <v>6</v>
      </c>
      <c r="G3" s="125">
        <f t="shared" ca="1" si="0"/>
        <v>5</v>
      </c>
      <c r="H3" s="125">
        <f t="shared" ca="1" si="0"/>
        <v>4</v>
      </c>
      <c r="J3" s="10"/>
    </row>
    <row r="4" spans="1:10" s="1" customFormat="1" ht="13.8" thickBot="1">
      <c r="A4" s="126" t="s">
        <v>279</v>
      </c>
      <c r="B4" s="127">
        <f ca="1">Scoring!AB67</f>
        <v>44</v>
      </c>
      <c r="C4" s="127">
        <f ca="1">Scoring!AC67</f>
        <v>27</v>
      </c>
      <c r="D4" s="127">
        <f ca="1">Scoring!AD67</f>
        <v>51.5</v>
      </c>
      <c r="E4" s="127">
        <f ca="1">Scoring!AE67</f>
        <v>51</v>
      </c>
      <c r="F4" s="127">
        <f ca="1">Scoring!AF67</f>
        <v>27.5</v>
      </c>
      <c r="G4" s="127">
        <f ca="1">Scoring!AG67</f>
        <v>38</v>
      </c>
      <c r="H4" s="127">
        <f ca="1">Scoring!AH67</f>
        <v>42</v>
      </c>
      <c r="I4" s="121"/>
      <c r="J4" s="140"/>
    </row>
    <row r="5" spans="1:10" s="1" customFormat="1">
      <c r="A5" s="128" t="s">
        <v>12</v>
      </c>
      <c r="B5" s="129">
        <f ca="1">Scoring!AB68</f>
        <v>6</v>
      </c>
      <c r="C5" s="129">
        <f ca="1">Scoring!AC68</f>
        <v>14</v>
      </c>
      <c r="D5" s="129">
        <f ca="1">Scoring!AD68</f>
        <v>20</v>
      </c>
      <c r="E5" s="129">
        <f ca="1">Scoring!AE68</f>
        <v>10</v>
      </c>
      <c r="F5" s="129">
        <f ca="1">Scoring!AF68</f>
        <v>17</v>
      </c>
      <c r="G5" s="129">
        <f ca="1">Scoring!AG68</f>
        <v>21</v>
      </c>
      <c r="H5" s="129">
        <f ca="1">Scoring!AH68</f>
        <v>20</v>
      </c>
      <c r="I5" s="121"/>
      <c r="J5" s="141"/>
    </row>
    <row r="6" spans="1:10" s="1" customFormat="1">
      <c r="A6" s="130" t="s">
        <v>254</v>
      </c>
      <c r="B6" s="131">
        <f ca="1">Scoring!AB69</f>
        <v>24</v>
      </c>
      <c r="C6" s="131">
        <f ca="1">Scoring!AC69</f>
        <v>9</v>
      </c>
      <c r="D6" s="131">
        <f ca="1">Scoring!AD69</f>
        <v>16.5</v>
      </c>
      <c r="E6" s="131">
        <f ca="1">Scoring!AE69</f>
        <v>27</v>
      </c>
      <c r="F6" s="131">
        <f ca="1">Scoring!AF69</f>
        <v>10.5</v>
      </c>
      <c r="G6" s="131">
        <f ca="1">Scoring!AG69</f>
        <v>3</v>
      </c>
      <c r="H6" s="131">
        <f ca="1">Scoring!AH69</f>
        <v>18</v>
      </c>
      <c r="I6" s="121"/>
      <c r="J6" s="141"/>
    </row>
    <row r="7" spans="1:10" s="1" customFormat="1">
      <c r="A7" s="130" t="s">
        <v>255</v>
      </c>
      <c r="B7" s="131">
        <f ca="1">Scoring!AB70</f>
        <v>4</v>
      </c>
      <c r="C7" s="131">
        <f ca="1">Scoring!AC70</f>
        <v>4</v>
      </c>
      <c r="D7" s="131">
        <f ca="1">Scoring!AD70</f>
        <v>0</v>
      </c>
      <c r="E7" s="131">
        <f ca="1">Scoring!AE70</f>
        <v>4</v>
      </c>
      <c r="F7" s="131">
        <f ca="1">Scoring!AF70</f>
        <v>0</v>
      </c>
      <c r="G7" s="131">
        <f ca="1">Scoring!AG70</f>
        <v>4</v>
      </c>
      <c r="H7" s="131">
        <f ca="1">Scoring!AH70</f>
        <v>4</v>
      </c>
      <c r="I7" s="121"/>
      <c r="J7" s="141"/>
    </row>
    <row r="8" spans="1:10" s="1" customFormat="1">
      <c r="A8" s="130" t="s">
        <v>256</v>
      </c>
      <c r="B8" s="131">
        <f ca="1">Scoring!AB71</f>
        <v>10</v>
      </c>
      <c r="C8" s="131">
        <f ca="1">Scoring!AC71</f>
        <v>0</v>
      </c>
      <c r="D8" s="131">
        <f ca="1">Scoring!AD71</f>
        <v>15</v>
      </c>
      <c r="E8" s="131">
        <f ca="1">Scoring!AE71</f>
        <v>10</v>
      </c>
      <c r="F8" s="131">
        <f ca="1">Scoring!AF71</f>
        <v>0</v>
      </c>
      <c r="G8" s="131">
        <f ca="1">Scoring!AG71</f>
        <v>10</v>
      </c>
      <c r="H8" s="131">
        <f ca="1">Scoring!AH71</f>
        <v>0</v>
      </c>
      <c r="I8" s="121"/>
      <c r="J8" s="141"/>
    </row>
    <row r="9" spans="1:10" s="1" customFormat="1">
      <c r="A9" s="130" t="s">
        <v>257</v>
      </c>
      <c r="B9" s="131">
        <f ca="1">Scoring!AB72</f>
        <v>0</v>
      </c>
      <c r="C9" s="131">
        <f ca="1">Scoring!AC72</f>
        <v>0</v>
      </c>
      <c r="D9" s="131">
        <f ca="1">Scoring!AD72</f>
        <v>0</v>
      </c>
      <c r="E9" s="131">
        <f ca="1">Scoring!AE72</f>
        <v>0</v>
      </c>
      <c r="F9" s="131">
        <f ca="1">Scoring!AF72</f>
        <v>0</v>
      </c>
      <c r="G9" s="131">
        <f ca="1">Scoring!AG72</f>
        <v>0</v>
      </c>
      <c r="H9" s="131">
        <f ca="1">Scoring!AH72</f>
        <v>0</v>
      </c>
      <c r="I9" s="121"/>
      <c r="J9" s="141"/>
    </row>
    <row r="10" spans="1:10" s="1" customFormat="1" ht="13.8" thickBot="1">
      <c r="A10" s="132" t="s">
        <v>258</v>
      </c>
      <c r="B10" s="131">
        <f ca="1">Scoring!AB73</f>
        <v>0</v>
      </c>
      <c r="C10" s="131">
        <f ca="1">Scoring!AC73</f>
        <v>0</v>
      </c>
      <c r="D10" s="131">
        <f ca="1">Scoring!AD73</f>
        <v>0</v>
      </c>
      <c r="E10" s="131">
        <f ca="1">Scoring!AE73</f>
        <v>0</v>
      </c>
      <c r="F10" s="131">
        <f ca="1">Scoring!AF73</f>
        <v>0</v>
      </c>
      <c r="G10" s="131">
        <f ca="1">Scoring!AG73</f>
        <v>0</v>
      </c>
      <c r="H10" s="131">
        <f ca="1">Scoring!AH73</f>
        <v>0</v>
      </c>
      <c r="I10" s="121"/>
      <c r="J10" s="141"/>
    </row>
    <row r="11" spans="1:10" s="1" customFormat="1" ht="12" customHeight="1" thickBot="1">
      <c r="A11" s="120"/>
      <c r="B11" s="120"/>
      <c r="C11" s="120"/>
      <c r="D11" s="120"/>
      <c r="E11" s="120"/>
      <c r="F11" s="120"/>
      <c r="G11" s="120"/>
      <c r="H11" s="120"/>
      <c r="I11" s="121"/>
      <c r="J11" s="142"/>
    </row>
    <row r="12" spans="1:10" s="1" customFormat="1" ht="13.8" thickBot="1">
      <c r="A12" s="133" t="str">
        <f>Scoring!Y74</f>
        <v>Points Left For Rd 2-6</v>
      </c>
      <c r="B12" s="133">
        <f ca="1">Scoring!AB74</f>
        <v>339</v>
      </c>
      <c r="C12" s="133">
        <f ca="1">Scoring!AC74</f>
        <v>294.5</v>
      </c>
      <c r="D12" s="133">
        <f ca="1">Scoring!AD74</f>
        <v>255.5</v>
      </c>
      <c r="E12" s="133">
        <f ca="1">Scoring!AE74</f>
        <v>224.5</v>
      </c>
      <c r="F12" s="133">
        <f ca="1">Scoring!AF74</f>
        <v>172.5</v>
      </c>
      <c r="G12" s="133">
        <f ca="1">Scoring!AG74</f>
        <v>129</v>
      </c>
      <c r="H12" s="133">
        <f ca="1">Scoring!AH74</f>
        <v>68</v>
      </c>
      <c r="I12" s="5"/>
    </row>
    <row r="13" spans="1:10" s="1" customFormat="1" ht="13.8" thickBot="1">
      <c r="A13" s="133" t="str">
        <f>Scoring!Y75</f>
        <v>Points Left For Rd 3-6</v>
      </c>
      <c r="B13" s="133">
        <f ca="1">Scoring!AB75</f>
        <v>62</v>
      </c>
      <c r="C13" s="133">
        <f ca="1">Scoring!AC75</f>
        <v>6.5</v>
      </c>
      <c r="D13" s="133">
        <f ca="1">Scoring!AD75</f>
        <v>33</v>
      </c>
      <c r="E13" s="133">
        <f ca="1">Scoring!AE75</f>
        <v>12.5</v>
      </c>
      <c r="F13" s="133">
        <f ca="1">Scoring!AF75</f>
        <v>3</v>
      </c>
      <c r="G13" s="133">
        <f ca="1">Scoring!AG75</f>
        <v>-13.5</v>
      </c>
      <c r="H13" s="133">
        <f ca="1">Scoring!AH75</f>
        <v>-18.5</v>
      </c>
      <c r="I13" s="5"/>
    </row>
    <row r="14" spans="1:10" s="1" customFormat="1" ht="13.8" thickBot="1">
      <c r="A14" s="133" t="str">
        <f>Scoring!Y76</f>
        <v>Points Left For Rd 4-6</v>
      </c>
      <c r="B14" s="133">
        <f ca="1">Scoring!AB76</f>
        <v>31.5</v>
      </c>
      <c r="C14" s="133">
        <f ca="1">Scoring!AC76</f>
        <v>-2</v>
      </c>
      <c r="D14" s="133">
        <f ca="1">Scoring!AD76</f>
        <v>39</v>
      </c>
      <c r="E14" s="133">
        <f ca="1">Scoring!AE76</f>
        <v>16.5</v>
      </c>
      <c r="F14" s="133">
        <f ca="1">Scoring!AF76</f>
        <v>9</v>
      </c>
      <c r="G14" s="133">
        <f ca="1">Scoring!AG76</f>
        <v>2.5</v>
      </c>
      <c r="H14" s="133">
        <f ca="1">Scoring!AH76</f>
        <v>-2.5</v>
      </c>
      <c r="I14" s="5"/>
    </row>
    <row r="15" spans="1:10" s="1" customFormat="1" ht="13.8" thickBot="1">
      <c r="A15" s="133" t="str">
        <f>Scoring!Y77</f>
        <v>Points Left For Rd 5-6</v>
      </c>
      <c r="B15" s="133">
        <f ca="1">Scoring!AB77</f>
        <v>18.5</v>
      </c>
      <c r="C15" s="133">
        <f ca="1">Scoring!AC77</f>
        <v>0.5</v>
      </c>
      <c r="D15" s="133">
        <f ca="1">Scoring!AD77</f>
        <v>-3</v>
      </c>
      <c r="E15" s="133">
        <f ca="1">Scoring!AE77</f>
        <v>0.5</v>
      </c>
      <c r="F15" s="133">
        <f ca="1">Scoring!AF77</f>
        <v>-6</v>
      </c>
      <c r="G15" s="133">
        <f ca="1">Scoring!AG77</f>
        <v>-6</v>
      </c>
      <c r="H15" s="133">
        <f ca="1">Scoring!AH77</f>
        <v>-9</v>
      </c>
      <c r="I15" s="5"/>
    </row>
    <row r="16" spans="1:10" s="1" customFormat="1" ht="13.8" thickBot="1">
      <c r="A16" s="133" t="str">
        <f>Scoring!Y78</f>
        <v>Points Left For Rd    6</v>
      </c>
      <c r="B16" s="133">
        <f ca="1">Scoring!AB78</f>
        <v>3.5</v>
      </c>
      <c r="C16" s="133">
        <f ca="1">Scoring!AC78</f>
        <v>3.5</v>
      </c>
      <c r="D16" s="133">
        <f ca="1">Scoring!AD78</f>
        <v>0</v>
      </c>
      <c r="E16" s="133">
        <f ca="1">Scoring!AE78</f>
        <v>3.5</v>
      </c>
      <c r="F16" s="133">
        <f ca="1">Scoring!AF78</f>
        <v>0</v>
      </c>
      <c r="G16" s="133">
        <f ca="1">Scoring!AG78</f>
        <v>0</v>
      </c>
      <c r="H16" s="133">
        <f ca="1">Scoring!AH78</f>
        <v>0</v>
      </c>
      <c r="I16" s="5"/>
    </row>
    <row r="17" spans="1:9" s="1" customFormat="1" ht="13.8" thickBot="1">
      <c r="A17" s="120"/>
      <c r="B17" s="134"/>
      <c r="C17" s="134"/>
      <c r="D17" s="134"/>
      <c r="E17" s="134"/>
      <c r="F17" s="134"/>
      <c r="G17" s="134"/>
      <c r="H17" s="134"/>
      <c r="I17" s="5"/>
    </row>
    <row r="18" spans="1:9" s="1" customFormat="1" ht="13.8" thickBot="1">
      <c r="A18" s="133" t="s">
        <v>280</v>
      </c>
      <c r="B18" s="129">
        <f ca="1">Scoring!F244</f>
        <v>23</v>
      </c>
      <c r="C18" s="129">
        <f ca="1">Scoring!G244</f>
        <v>26</v>
      </c>
      <c r="D18" s="129">
        <f ca="1">Scoring!H244</f>
        <v>27</v>
      </c>
      <c r="E18" s="129">
        <f ca="1">Scoring!I244</f>
        <v>24</v>
      </c>
      <c r="F18" s="129">
        <f ca="1">Scoring!J244</f>
        <v>25</v>
      </c>
      <c r="G18" s="129">
        <f ca="1">Scoring!K244</f>
        <v>27</v>
      </c>
      <c r="H18" s="129">
        <f ca="1">Scoring!L244</f>
        <v>27</v>
      </c>
      <c r="I18" s="5"/>
    </row>
    <row r="19" spans="1:9" s="1" customFormat="1" ht="13.8" thickBot="1">
      <c r="A19" s="133" t="s">
        <v>281</v>
      </c>
      <c r="B19" s="129">
        <f ca="1">Scoring!F245</f>
        <v>11</v>
      </c>
      <c r="C19" s="129">
        <f ca="1">Scoring!G245</f>
        <v>9</v>
      </c>
      <c r="D19" s="129">
        <f ca="1">Scoring!H245</f>
        <v>10</v>
      </c>
      <c r="E19" s="129">
        <f ca="1">Scoring!I245</f>
        <v>12</v>
      </c>
      <c r="F19" s="129">
        <f ca="1">Scoring!J245</f>
        <v>9</v>
      </c>
      <c r="G19" s="129">
        <f ca="1">Scoring!K245</f>
        <v>7</v>
      </c>
      <c r="H19" s="129">
        <f ca="1">Scoring!L245</f>
        <v>11</v>
      </c>
      <c r="I19" s="5"/>
    </row>
    <row r="20" spans="1:9" s="1" customFormat="1" ht="13.8" thickBot="1">
      <c r="A20" s="133" t="s">
        <v>282</v>
      </c>
      <c r="B20" s="129">
        <f ca="1">Scoring!F246</f>
        <v>5</v>
      </c>
      <c r="C20" s="129">
        <f ca="1">Scoring!G246</f>
        <v>5</v>
      </c>
      <c r="D20" s="129">
        <f ca="1">Scoring!H246</f>
        <v>4</v>
      </c>
      <c r="E20" s="129">
        <f ca="1">Scoring!I246</f>
        <v>5</v>
      </c>
      <c r="F20" s="129">
        <f ca="1">Scoring!J246</f>
        <v>4</v>
      </c>
      <c r="G20" s="129">
        <f ca="1">Scoring!K246</f>
        <v>5</v>
      </c>
      <c r="H20" s="129">
        <f ca="1">Scoring!L246</f>
        <v>5</v>
      </c>
      <c r="I20" s="5"/>
    </row>
    <row r="21" spans="1:9" s="1" customFormat="1" ht="13.8" thickBot="1">
      <c r="A21" s="133" t="s">
        <v>283</v>
      </c>
      <c r="B21" s="129">
        <f ca="1">Scoring!F247</f>
        <v>2</v>
      </c>
      <c r="C21" s="129">
        <f ca="1">Scoring!G247</f>
        <v>1</v>
      </c>
      <c r="D21" s="129">
        <f ca="1">Scoring!H247</f>
        <v>2</v>
      </c>
      <c r="E21" s="129">
        <f ca="1">Scoring!I247</f>
        <v>2</v>
      </c>
      <c r="F21" s="129">
        <f ca="1">Scoring!J247</f>
        <v>1</v>
      </c>
      <c r="G21" s="129">
        <f ca="1">Scoring!K247</f>
        <v>2</v>
      </c>
      <c r="H21" s="129">
        <f ca="1">Scoring!L247</f>
        <v>1</v>
      </c>
      <c r="I21" s="5"/>
    </row>
    <row r="22" spans="1:9" s="1" customFormat="1" ht="13.8" thickBot="1">
      <c r="A22" s="133" t="s">
        <v>284</v>
      </c>
      <c r="B22" s="129">
        <f ca="1">Scoring!F248</f>
        <v>1</v>
      </c>
      <c r="C22" s="129">
        <f ca="1">Scoring!G248</f>
        <v>1</v>
      </c>
      <c r="D22" s="129">
        <f ca="1">Scoring!H248</f>
        <v>1</v>
      </c>
      <c r="E22" s="129">
        <f ca="1">Scoring!I248</f>
        <v>1</v>
      </c>
      <c r="F22" s="129">
        <f ca="1">Scoring!J248</f>
        <v>1</v>
      </c>
      <c r="G22" s="129">
        <f ca="1">Scoring!K248</f>
        <v>1</v>
      </c>
      <c r="H22" s="129">
        <f ca="1">Scoring!L248</f>
        <v>1</v>
      </c>
      <c r="I22" s="5"/>
    </row>
    <row r="23" spans="1:9" s="1" customFormat="1" ht="13.8" thickBot="1">
      <c r="A23" s="133" t="s">
        <v>285</v>
      </c>
      <c r="B23" s="129">
        <f ca="1">Scoring!F249</f>
        <v>0</v>
      </c>
      <c r="C23" s="129">
        <f ca="1">Scoring!G249</f>
        <v>0</v>
      </c>
      <c r="D23" s="129">
        <f ca="1">Scoring!H249</f>
        <v>0</v>
      </c>
      <c r="E23" s="129">
        <f ca="1">Scoring!I249</f>
        <v>0</v>
      </c>
      <c r="F23" s="129">
        <f ca="1">Scoring!J249</f>
        <v>0</v>
      </c>
      <c r="G23" s="129">
        <f ca="1">Scoring!K249</f>
        <v>0</v>
      </c>
      <c r="H23" s="129">
        <f ca="1">Scoring!L249</f>
        <v>0</v>
      </c>
      <c r="I23" s="5"/>
    </row>
    <row r="24" spans="1:9" s="1" customFormat="1" ht="13.8" thickBot="1">
      <c r="A24" s="133" t="s">
        <v>286</v>
      </c>
      <c r="B24" s="129">
        <f t="shared" ref="B24:H24" ca="1" si="1">SUM(B18:B23)</f>
        <v>42</v>
      </c>
      <c r="C24" s="129">
        <f t="shared" ca="1" si="1"/>
        <v>42</v>
      </c>
      <c r="D24" s="129">
        <f t="shared" ca="1" si="1"/>
        <v>44</v>
      </c>
      <c r="E24" s="129">
        <f t="shared" ca="1" si="1"/>
        <v>44</v>
      </c>
      <c r="F24" s="129">
        <f t="shared" ca="1" si="1"/>
        <v>40</v>
      </c>
      <c r="G24" s="129">
        <f t="shared" ca="1" si="1"/>
        <v>42</v>
      </c>
      <c r="H24" s="129">
        <f t="shared" ca="1" si="1"/>
        <v>45</v>
      </c>
      <c r="I24" s="5"/>
    </row>
    <row r="25" spans="1:9" s="1" customFormat="1" ht="13.8" thickBot="1">
      <c r="A25" s="133" t="s">
        <v>287</v>
      </c>
      <c r="B25" s="125">
        <f t="shared" ref="B25:H25" ca="1" si="2">RANK(B24,$B$24:$I$24)</f>
        <v>4</v>
      </c>
      <c r="C25" s="125">
        <f t="shared" ca="1" si="2"/>
        <v>4</v>
      </c>
      <c r="D25" s="125">
        <f t="shared" ca="1" si="2"/>
        <v>2</v>
      </c>
      <c r="E25" s="125">
        <f t="shared" ca="1" si="2"/>
        <v>2</v>
      </c>
      <c r="F25" s="125">
        <f t="shared" ca="1" si="2"/>
        <v>7</v>
      </c>
      <c r="G25" s="125">
        <f t="shared" ca="1" si="2"/>
        <v>4</v>
      </c>
      <c r="H25" s="125">
        <f t="shared" ca="1" si="2"/>
        <v>1</v>
      </c>
      <c r="I25" s="5"/>
    </row>
    <row r="26" spans="1:9" s="1" customFormat="1">
      <c r="A26" s="120"/>
      <c r="B26" s="120"/>
      <c r="C26" s="120"/>
      <c r="D26" s="120"/>
      <c r="E26" s="120"/>
      <c r="F26" s="120"/>
      <c r="G26" s="120"/>
      <c r="H26" s="120"/>
      <c r="I26" s="121"/>
    </row>
    <row r="27" spans="1:9" s="1" customFormat="1">
      <c r="A27" s="120"/>
      <c r="B27" s="120"/>
      <c r="C27" s="120"/>
      <c r="D27" s="120"/>
      <c r="E27" s="120"/>
      <c r="F27" s="120"/>
      <c r="G27" s="120"/>
      <c r="H27" s="120"/>
      <c r="I27" s="121"/>
    </row>
    <row r="85" spans="1:31">
      <c r="A85" s="135"/>
      <c r="B85" s="135"/>
      <c r="C85" s="135"/>
      <c r="D85" s="135"/>
      <c r="E85" s="135"/>
      <c r="F85" s="135"/>
      <c r="G85" s="135"/>
      <c r="H85" s="135"/>
      <c r="I85" s="135"/>
      <c r="J85" s="135"/>
      <c r="K85" s="135"/>
      <c r="L85" s="135"/>
      <c r="M85" s="135"/>
      <c r="N85" s="135"/>
      <c r="O85" s="135"/>
      <c r="P85" s="135"/>
      <c r="Q85" s="135"/>
      <c r="R85" s="135"/>
      <c r="S85" s="135"/>
      <c r="T85" s="135"/>
      <c r="U85" s="135"/>
      <c r="V85" s="135"/>
      <c r="W85" s="135"/>
      <c r="X85" s="135"/>
      <c r="Y85" s="135"/>
      <c r="Z85" s="135"/>
      <c r="AA85" s="135"/>
      <c r="AB85" s="135"/>
      <c r="AC85" s="135"/>
      <c r="AD85" s="135"/>
      <c r="AE85" s="135"/>
    </row>
    <row r="86" spans="1:31">
      <c r="A86" s="135"/>
      <c r="B86" s="135"/>
      <c r="C86" s="135"/>
      <c r="D86" s="135"/>
      <c r="E86" s="135"/>
      <c r="F86" s="135"/>
      <c r="G86" s="135"/>
      <c r="H86" s="135"/>
      <c r="I86" s="135"/>
      <c r="J86" s="135"/>
      <c r="K86" s="135"/>
      <c r="L86" s="135"/>
      <c r="M86" s="135"/>
      <c r="N86" s="135"/>
      <c r="O86" s="135"/>
      <c r="P86" s="135"/>
      <c r="Q86" s="135"/>
      <c r="R86" s="135"/>
      <c r="S86" s="135"/>
      <c r="T86" s="135"/>
      <c r="U86" s="135"/>
      <c r="V86" s="135"/>
      <c r="W86" s="135"/>
      <c r="X86" s="135"/>
      <c r="Y86" s="135"/>
      <c r="Z86" s="135"/>
      <c r="AA86" s="135"/>
      <c r="AB86" s="135"/>
      <c r="AC86" s="135"/>
      <c r="AD86" s="135"/>
      <c r="AE86" s="135"/>
    </row>
    <row r="87" spans="1:31">
      <c r="A87" s="135"/>
      <c r="B87" s="135"/>
      <c r="C87" s="135"/>
      <c r="D87" s="135"/>
      <c r="E87" s="135"/>
      <c r="F87" s="135"/>
      <c r="G87" s="135"/>
      <c r="H87" s="135"/>
      <c r="I87" s="135"/>
      <c r="J87" s="135"/>
      <c r="K87" s="135"/>
      <c r="L87" s="135"/>
      <c r="M87" s="135"/>
      <c r="N87" s="135"/>
      <c r="O87" s="135"/>
      <c r="P87" s="135"/>
      <c r="Q87" s="135"/>
      <c r="R87" s="135"/>
      <c r="S87" s="135"/>
      <c r="T87" s="135"/>
      <c r="U87" s="135"/>
      <c r="V87" s="135"/>
      <c r="W87" s="135"/>
      <c r="X87" s="135"/>
      <c r="Y87" s="135"/>
      <c r="Z87" s="135"/>
      <c r="AA87" s="135"/>
      <c r="AB87" s="135"/>
      <c r="AC87" s="135"/>
      <c r="AD87" s="135"/>
      <c r="AE87" s="135"/>
    </row>
    <row r="88" spans="1:31">
      <c r="A88" s="135"/>
      <c r="B88" s="135"/>
      <c r="C88" s="135"/>
      <c r="D88" s="135"/>
      <c r="E88" s="135"/>
      <c r="F88" s="135"/>
      <c r="G88" s="135"/>
      <c r="H88" s="135"/>
      <c r="I88" s="135"/>
      <c r="J88" s="135"/>
      <c r="K88" s="135"/>
      <c r="L88" s="135"/>
      <c r="M88" s="135"/>
      <c r="N88" s="135"/>
      <c r="O88" s="135"/>
      <c r="P88" s="135"/>
      <c r="Q88" s="135"/>
      <c r="R88" s="135"/>
      <c r="S88" s="135"/>
      <c r="T88" s="135"/>
      <c r="U88" s="135"/>
      <c r="V88" s="135"/>
      <c r="W88" s="135"/>
      <c r="X88" s="135"/>
      <c r="Y88" s="135"/>
      <c r="Z88" s="135"/>
      <c r="AA88" s="135"/>
      <c r="AB88" s="135"/>
      <c r="AC88" s="135"/>
      <c r="AD88" s="135"/>
      <c r="AE88" s="135"/>
    </row>
    <row r="89" spans="1:31">
      <c r="A89" s="135"/>
      <c r="B89" s="135"/>
      <c r="C89" s="135"/>
      <c r="D89" s="135"/>
      <c r="E89" s="135"/>
      <c r="F89" s="135"/>
      <c r="G89" s="135"/>
      <c r="H89" s="135"/>
      <c r="I89" s="135"/>
      <c r="J89" s="135"/>
      <c r="K89" s="135"/>
      <c r="L89" s="135"/>
      <c r="M89" s="135"/>
      <c r="N89" s="135"/>
      <c r="O89" s="135"/>
      <c r="P89" s="135"/>
      <c r="Q89" s="135"/>
      <c r="R89" s="135"/>
      <c r="S89" s="135"/>
      <c r="T89" s="135"/>
      <c r="U89" s="135"/>
      <c r="V89" s="135"/>
      <c r="W89" s="135"/>
      <c r="X89" s="135"/>
      <c r="Y89" s="135"/>
      <c r="Z89" s="135"/>
      <c r="AA89" s="135"/>
      <c r="AB89" s="135"/>
      <c r="AC89" s="135"/>
      <c r="AD89" s="135"/>
      <c r="AE89" s="135"/>
    </row>
    <row r="90" spans="1:31">
      <c r="A90" s="135"/>
      <c r="B90" s="135"/>
      <c r="C90" s="135"/>
      <c r="D90" s="135"/>
      <c r="E90" s="135"/>
      <c r="F90" s="135"/>
      <c r="G90" s="135"/>
      <c r="H90" s="135"/>
      <c r="I90" s="135"/>
      <c r="J90" s="135"/>
      <c r="K90" s="135"/>
      <c r="L90" s="135"/>
      <c r="M90" s="135"/>
      <c r="N90" s="135"/>
      <c r="O90" s="135"/>
      <c r="P90" s="135"/>
      <c r="Q90" s="135"/>
      <c r="R90" s="135"/>
      <c r="S90" s="135"/>
      <c r="T90" s="135"/>
      <c r="U90" s="135"/>
      <c r="V90" s="135"/>
      <c r="W90" s="135"/>
      <c r="X90" s="135"/>
      <c r="Y90" s="135"/>
      <c r="Z90" s="135"/>
      <c r="AA90" s="135"/>
      <c r="AB90" s="135"/>
      <c r="AC90" s="135"/>
      <c r="AD90" s="135"/>
      <c r="AE90" s="135"/>
    </row>
    <row r="91" spans="1:31">
      <c r="A91" s="135"/>
      <c r="B91" s="135"/>
      <c r="C91" s="135"/>
      <c r="D91" s="135"/>
      <c r="E91" s="135"/>
      <c r="F91" s="135"/>
      <c r="G91" s="135"/>
      <c r="H91" s="135"/>
      <c r="I91" s="135"/>
      <c r="J91" s="135"/>
      <c r="K91" s="135"/>
      <c r="L91" s="135"/>
      <c r="M91" s="135"/>
      <c r="N91" s="135"/>
      <c r="O91" s="135"/>
      <c r="P91" s="135"/>
      <c r="Q91" s="135"/>
      <c r="R91" s="135"/>
      <c r="S91" s="135"/>
      <c r="T91" s="135"/>
      <c r="U91" s="135"/>
      <c r="V91" s="135"/>
      <c r="W91" s="135"/>
      <c r="X91" s="135"/>
      <c r="Y91" s="135"/>
      <c r="Z91" s="135"/>
      <c r="AA91" s="135"/>
      <c r="AB91" s="135"/>
      <c r="AC91" s="135"/>
      <c r="AD91" s="135"/>
      <c r="AE91" s="135"/>
    </row>
    <row r="92" spans="1:31">
      <c r="A92" s="135"/>
      <c r="B92" s="135"/>
      <c r="C92" s="135"/>
      <c r="D92" s="135"/>
      <c r="E92" s="135"/>
      <c r="F92" s="135"/>
      <c r="G92" s="135"/>
      <c r="H92" s="135"/>
      <c r="I92" s="135"/>
      <c r="J92" s="135"/>
      <c r="K92" s="135"/>
      <c r="L92" s="135"/>
      <c r="M92" s="135"/>
      <c r="N92" s="135"/>
      <c r="O92" s="135"/>
      <c r="P92" s="135"/>
      <c r="Q92" s="135"/>
      <c r="R92" s="135"/>
      <c r="S92" s="135"/>
      <c r="T92" s="135"/>
      <c r="U92" s="135"/>
      <c r="V92" s="135"/>
      <c r="W92" s="135"/>
      <c r="X92" s="135"/>
      <c r="Y92" s="135"/>
      <c r="Z92" s="135"/>
      <c r="AA92" s="135"/>
      <c r="AB92" s="135"/>
      <c r="AC92" s="135"/>
      <c r="AD92" s="135"/>
      <c r="AE92" s="135"/>
    </row>
    <row r="93" spans="1:31">
      <c r="A93" s="135"/>
      <c r="B93" s="135"/>
      <c r="C93" s="135"/>
      <c r="D93" s="135"/>
      <c r="E93" s="135"/>
      <c r="F93" s="135"/>
      <c r="G93" s="135"/>
      <c r="H93" s="135"/>
      <c r="I93" s="135"/>
      <c r="J93" s="135"/>
      <c r="K93" s="135"/>
      <c r="L93" s="135"/>
      <c r="M93" s="135"/>
      <c r="N93" s="135"/>
      <c r="O93" s="135"/>
      <c r="P93" s="135"/>
      <c r="Q93" s="135"/>
      <c r="R93" s="135"/>
      <c r="S93" s="135"/>
      <c r="T93" s="135"/>
      <c r="U93" s="135"/>
      <c r="V93" s="135"/>
      <c r="W93" s="135"/>
      <c r="X93" s="135"/>
      <c r="Y93" s="135"/>
      <c r="Z93" s="135"/>
      <c r="AA93" s="135"/>
      <c r="AB93" s="135"/>
      <c r="AC93" s="135"/>
      <c r="AD93" s="135"/>
      <c r="AE93" s="135"/>
    </row>
    <row r="94" spans="1:31">
      <c r="A94" s="135"/>
      <c r="B94" s="135"/>
      <c r="C94" s="135"/>
      <c r="D94" s="135"/>
      <c r="E94" s="135"/>
      <c r="F94" s="135"/>
      <c r="G94" s="135"/>
      <c r="H94" s="135"/>
      <c r="I94" s="135"/>
      <c r="J94" s="135"/>
      <c r="K94" s="135"/>
      <c r="L94" s="135"/>
      <c r="M94" s="135"/>
      <c r="N94" s="135"/>
      <c r="O94" s="135"/>
      <c r="P94" s="135"/>
      <c r="Q94" s="135"/>
      <c r="R94" s="135"/>
      <c r="S94" s="135"/>
      <c r="T94" s="135"/>
      <c r="U94" s="135"/>
      <c r="V94" s="135"/>
      <c r="W94" s="135"/>
      <c r="X94" s="135"/>
      <c r="Y94" s="135"/>
      <c r="Z94" s="135"/>
      <c r="AA94" s="135"/>
      <c r="AB94" s="135"/>
      <c r="AC94" s="135"/>
      <c r="AD94" s="135"/>
      <c r="AE94" s="135"/>
    </row>
    <row r="95" spans="1:31">
      <c r="A95" s="135"/>
      <c r="B95" s="135"/>
      <c r="C95" s="135"/>
      <c r="D95" s="135"/>
      <c r="E95" s="135"/>
      <c r="F95" s="135"/>
      <c r="G95" s="135"/>
      <c r="H95" s="135"/>
      <c r="I95" s="135"/>
      <c r="J95" s="135"/>
      <c r="K95" s="135"/>
      <c r="L95" s="135"/>
      <c r="M95" s="135"/>
      <c r="N95" s="135"/>
      <c r="O95" s="135"/>
      <c r="P95" s="135"/>
      <c r="Q95" s="135"/>
      <c r="R95" s="135"/>
      <c r="S95" s="135"/>
      <c r="T95" s="135"/>
      <c r="U95" s="135"/>
      <c r="V95" s="135"/>
      <c r="W95" s="135"/>
      <c r="X95" s="135"/>
      <c r="Y95" s="135"/>
      <c r="Z95" s="135"/>
      <c r="AA95" s="135"/>
      <c r="AB95" s="135"/>
      <c r="AC95" s="135"/>
      <c r="AD95" s="135"/>
      <c r="AE95" s="135"/>
    </row>
    <row r="96" spans="1:31">
      <c r="A96" s="135"/>
      <c r="B96" s="135"/>
      <c r="C96" s="135"/>
      <c r="D96" s="135"/>
      <c r="E96" s="135"/>
      <c r="F96" s="135"/>
      <c r="G96" s="135"/>
      <c r="H96" s="135"/>
      <c r="I96" s="135"/>
      <c r="J96" s="135"/>
      <c r="K96" s="135"/>
      <c r="L96" s="135"/>
      <c r="M96" s="135"/>
      <c r="N96" s="135"/>
      <c r="O96" s="135"/>
      <c r="P96" s="135"/>
      <c r="Q96" s="135"/>
      <c r="R96" s="135"/>
      <c r="S96" s="135"/>
      <c r="T96" s="135"/>
      <c r="U96" s="135"/>
      <c r="V96" s="135"/>
      <c r="W96" s="135"/>
      <c r="X96" s="135"/>
      <c r="Y96" s="135"/>
      <c r="Z96" s="135"/>
      <c r="AA96" s="135"/>
      <c r="AB96" s="135"/>
      <c r="AC96" s="135"/>
      <c r="AD96" s="135"/>
      <c r="AE96" s="135"/>
    </row>
    <row r="97" spans="1:31">
      <c r="A97" s="135"/>
      <c r="B97" s="135"/>
      <c r="C97" s="135"/>
      <c r="D97" s="135"/>
      <c r="E97" s="135"/>
      <c r="F97" s="135"/>
      <c r="G97" s="135"/>
      <c r="H97" s="135"/>
      <c r="I97" s="135"/>
      <c r="J97" s="135"/>
      <c r="K97" s="135"/>
      <c r="L97" s="135"/>
      <c r="M97" s="135"/>
      <c r="N97" s="135"/>
      <c r="O97" s="135"/>
      <c r="P97" s="135"/>
      <c r="Q97" s="135"/>
      <c r="R97" s="135"/>
      <c r="S97" s="135"/>
      <c r="T97" s="135"/>
      <c r="U97" s="135"/>
      <c r="V97" s="135"/>
      <c r="W97" s="135"/>
      <c r="X97" s="135"/>
      <c r="Y97" s="135"/>
      <c r="Z97" s="135"/>
      <c r="AA97" s="135"/>
      <c r="AB97" s="135"/>
      <c r="AC97" s="135"/>
      <c r="AD97" s="135"/>
      <c r="AE97" s="135"/>
    </row>
    <row r="98" spans="1:31">
      <c r="A98" s="135"/>
      <c r="B98" s="135"/>
      <c r="C98" s="135"/>
      <c r="D98" s="135"/>
      <c r="E98" s="135"/>
      <c r="F98" s="135"/>
      <c r="G98" s="135"/>
      <c r="H98" s="135"/>
      <c r="I98" s="135"/>
      <c r="J98" s="135"/>
      <c r="K98" s="135"/>
      <c r="L98" s="135"/>
      <c r="M98" s="135"/>
      <c r="N98" s="135"/>
      <c r="O98" s="135"/>
      <c r="P98" s="135"/>
      <c r="Q98" s="135"/>
      <c r="R98" s="135"/>
      <c r="S98" s="135"/>
      <c r="T98" s="135"/>
      <c r="U98" s="135"/>
      <c r="V98" s="135"/>
      <c r="W98" s="135"/>
      <c r="X98" s="135"/>
      <c r="Y98" s="135"/>
      <c r="Z98" s="135"/>
      <c r="AA98" s="135"/>
      <c r="AB98" s="135"/>
      <c r="AC98" s="135"/>
      <c r="AD98" s="135"/>
      <c r="AE98" s="135"/>
    </row>
    <row r="99" spans="1:31">
      <c r="A99" s="135"/>
      <c r="B99" s="135"/>
      <c r="C99" s="135"/>
      <c r="D99" s="135"/>
      <c r="E99" s="135"/>
      <c r="F99" s="135"/>
      <c r="G99" s="135"/>
      <c r="H99" s="135"/>
      <c r="I99" s="135"/>
      <c r="J99" s="135"/>
      <c r="K99" s="135"/>
      <c r="L99" s="135"/>
      <c r="M99" s="135"/>
      <c r="N99" s="135"/>
      <c r="O99" s="135"/>
      <c r="P99" s="135"/>
      <c r="Q99" s="135"/>
      <c r="R99" s="135"/>
      <c r="S99" s="135"/>
      <c r="T99" s="135"/>
      <c r="U99" s="135"/>
      <c r="V99" s="135"/>
      <c r="W99" s="135"/>
      <c r="X99" s="135"/>
      <c r="Y99" s="135"/>
      <c r="Z99" s="135"/>
      <c r="AA99" s="135"/>
      <c r="AB99" s="135"/>
      <c r="AC99" s="135"/>
      <c r="AD99" s="135"/>
      <c r="AE99" s="135"/>
    </row>
    <row r="100" spans="1:31">
      <c r="A100" s="135"/>
      <c r="B100" s="135"/>
      <c r="C100" s="135"/>
      <c r="D100" s="135"/>
      <c r="E100" s="135"/>
      <c r="F100" s="135"/>
      <c r="G100" s="135"/>
      <c r="H100" s="135"/>
      <c r="I100" s="135"/>
      <c r="J100" s="135"/>
      <c r="K100" s="135"/>
      <c r="L100" s="135"/>
      <c r="M100" s="135"/>
      <c r="N100" s="135"/>
      <c r="O100" s="135"/>
      <c r="P100" s="135"/>
      <c r="Q100" s="135"/>
      <c r="R100" s="135"/>
      <c r="S100" s="135"/>
      <c r="T100" s="135"/>
      <c r="U100" s="135"/>
      <c r="V100" s="135"/>
      <c r="W100" s="135"/>
      <c r="X100" s="135"/>
      <c r="Y100" s="135"/>
      <c r="Z100" s="135"/>
      <c r="AA100" s="135"/>
      <c r="AB100" s="135"/>
      <c r="AC100" s="135"/>
      <c r="AD100" s="135"/>
      <c r="AE100" s="135"/>
    </row>
    <row r="101" spans="1:31">
      <c r="A101" s="135"/>
      <c r="B101" s="135"/>
      <c r="C101" s="135"/>
      <c r="D101" s="135"/>
      <c r="E101" s="135"/>
      <c r="F101" s="135"/>
      <c r="G101" s="135"/>
      <c r="H101" s="135"/>
      <c r="I101" s="135"/>
      <c r="J101" s="135"/>
      <c r="K101" s="135"/>
      <c r="L101" s="135"/>
      <c r="M101" s="135"/>
      <c r="N101" s="135"/>
      <c r="O101" s="135"/>
      <c r="P101" s="135"/>
      <c r="Q101" s="135"/>
      <c r="R101" s="135"/>
      <c r="S101" s="135"/>
      <c r="T101" s="135"/>
      <c r="U101" s="135"/>
      <c r="V101" s="135"/>
      <c r="W101" s="135"/>
      <c r="X101" s="135"/>
      <c r="Y101" s="135"/>
      <c r="Z101" s="135"/>
      <c r="AA101" s="135"/>
      <c r="AB101" s="135"/>
      <c r="AC101" s="135"/>
      <c r="AD101" s="135"/>
      <c r="AE101" s="135"/>
    </row>
    <row r="102" spans="1:31">
      <c r="A102" s="135"/>
      <c r="B102" s="135"/>
      <c r="C102" s="135"/>
      <c r="D102" s="135"/>
      <c r="E102" s="135"/>
      <c r="F102" s="135"/>
      <c r="G102" s="135"/>
      <c r="H102" s="135"/>
      <c r="I102" s="135"/>
      <c r="J102" s="135"/>
      <c r="K102" s="135"/>
      <c r="L102" s="135"/>
      <c r="M102" s="135"/>
      <c r="N102" s="135"/>
      <c r="O102" s="135"/>
      <c r="P102" s="135"/>
      <c r="Q102" s="135"/>
      <c r="R102" s="135"/>
      <c r="S102" s="135"/>
      <c r="T102" s="135"/>
      <c r="U102" s="135"/>
      <c r="V102" s="135"/>
      <c r="W102" s="135"/>
      <c r="X102" s="135"/>
      <c r="Y102" s="135"/>
      <c r="Z102" s="135"/>
      <c r="AA102" s="135"/>
      <c r="AB102" s="135"/>
      <c r="AC102" s="135"/>
      <c r="AD102" s="135"/>
      <c r="AE102" s="135"/>
    </row>
    <row r="103" spans="1:31">
      <c r="A103" s="135"/>
      <c r="B103" s="135"/>
      <c r="C103" s="135"/>
      <c r="D103" s="135"/>
      <c r="E103" s="135"/>
      <c r="F103" s="135"/>
      <c r="G103" s="135"/>
      <c r="H103" s="135"/>
      <c r="I103" s="135"/>
      <c r="J103" s="135"/>
      <c r="K103" s="135"/>
      <c r="L103" s="135"/>
      <c r="M103" s="135"/>
      <c r="N103" s="135"/>
      <c r="O103" s="135"/>
      <c r="P103" s="135"/>
      <c r="Q103" s="135"/>
      <c r="R103" s="135"/>
      <c r="S103" s="135"/>
      <c r="T103" s="135"/>
      <c r="U103" s="135"/>
      <c r="V103" s="135"/>
      <c r="W103" s="135"/>
      <c r="X103" s="135"/>
      <c r="Y103" s="135"/>
      <c r="Z103" s="135"/>
      <c r="AA103" s="135"/>
      <c r="AB103" s="135"/>
      <c r="AC103" s="135"/>
      <c r="AD103" s="135"/>
      <c r="AE103" s="135"/>
    </row>
    <row r="104" spans="1:31">
      <c r="A104" s="135"/>
      <c r="B104" s="135"/>
      <c r="C104" s="135"/>
      <c r="D104" s="135"/>
      <c r="E104" s="135"/>
      <c r="F104" s="135"/>
      <c r="G104" s="135"/>
      <c r="H104" s="135"/>
      <c r="I104" s="135"/>
      <c r="J104" s="135"/>
      <c r="K104" s="135"/>
      <c r="L104" s="135"/>
      <c r="M104" s="135"/>
      <c r="N104" s="135"/>
      <c r="O104" s="135"/>
      <c r="P104" s="135"/>
      <c r="Q104" s="135"/>
      <c r="R104" s="135"/>
      <c r="S104" s="135"/>
      <c r="T104" s="135"/>
      <c r="U104" s="135"/>
      <c r="V104" s="135"/>
      <c r="W104" s="135"/>
      <c r="X104" s="135"/>
      <c r="Y104" s="135"/>
      <c r="Z104" s="135"/>
      <c r="AA104" s="135"/>
      <c r="AB104" s="135"/>
      <c r="AC104" s="135"/>
      <c r="AD104" s="135"/>
      <c r="AE104" s="135"/>
    </row>
    <row r="105" spans="1:31">
      <c r="A105" s="135"/>
      <c r="B105" s="135"/>
      <c r="C105" s="135"/>
      <c r="D105" s="135"/>
      <c r="E105" s="135"/>
      <c r="F105" s="135"/>
      <c r="G105" s="135"/>
      <c r="H105" s="135"/>
      <c r="I105" s="135"/>
      <c r="J105" s="135"/>
      <c r="K105" s="135"/>
      <c r="L105" s="135"/>
      <c r="M105" s="135"/>
      <c r="N105" s="135"/>
      <c r="O105" s="135"/>
      <c r="P105" s="135"/>
      <c r="Q105" s="135"/>
      <c r="R105" s="135"/>
      <c r="S105" s="135"/>
      <c r="T105" s="135"/>
      <c r="U105" s="135"/>
      <c r="V105" s="135"/>
      <c r="W105" s="135"/>
      <c r="X105" s="135"/>
      <c r="Y105" s="135"/>
      <c r="Z105" s="135"/>
      <c r="AA105" s="135"/>
      <c r="AB105" s="135"/>
      <c r="AC105" s="135"/>
      <c r="AD105" s="135"/>
      <c r="AE105" s="135"/>
    </row>
    <row r="106" spans="1:31">
      <c r="A106" s="135"/>
      <c r="B106" s="135"/>
      <c r="C106" s="135"/>
      <c r="D106" s="135"/>
      <c r="E106" s="135"/>
      <c r="F106" s="135"/>
      <c r="G106" s="135"/>
      <c r="H106" s="135"/>
      <c r="I106" s="135"/>
      <c r="J106" s="135"/>
      <c r="K106" s="135"/>
      <c r="L106" s="135"/>
      <c r="M106" s="135"/>
      <c r="N106" s="135"/>
      <c r="O106" s="135"/>
      <c r="P106" s="135"/>
      <c r="Q106" s="135"/>
      <c r="R106" s="135"/>
      <c r="S106" s="135"/>
      <c r="T106" s="135"/>
      <c r="U106" s="135"/>
      <c r="V106" s="135"/>
      <c r="W106" s="135"/>
      <c r="X106" s="135"/>
      <c r="Y106" s="135"/>
      <c r="Z106" s="135"/>
      <c r="AA106" s="135"/>
      <c r="AB106" s="135"/>
      <c r="AC106" s="135"/>
      <c r="AD106" s="135"/>
      <c r="AE106" s="135"/>
    </row>
    <row r="107" spans="1:31">
      <c r="A107" s="135"/>
      <c r="B107" s="135"/>
      <c r="C107" s="135"/>
      <c r="D107" s="135"/>
      <c r="E107" s="135"/>
      <c r="F107" s="135"/>
      <c r="G107" s="135"/>
      <c r="H107" s="135"/>
      <c r="I107" s="135"/>
      <c r="J107" s="135"/>
      <c r="K107" s="135"/>
      <c r="L107" s="135"/>
      <c r="M107" s="135"/>
      <c r="N107" s="135"/>
      <c r="O107" s="135"/>
      <c r="P107" s="135"/>
      <c r="Q107" s="135"/>
      <c r="R107" s="135"/>
      <c r="S107" s="135"/>
      <c r="T107" s="135"/>
      <c r="U107" s="135"/>
      <c r="V107" s="135"/>
      <c r="W107" s="135"/>
      <c r="X107" s="135"/>
      <c r="Y107" s="135"/>
      <c r="Z107" s="135"/>
      <c r="AA107" s="135"/>
      <c r="AB107" s="135"/>
      <c r="AC107" s="135"/>
      <c r="AD107" s="135"/>
      <c r="AE107" s="135"/>
    </row>
    <row r="108" spans="1:31">
      <c r="A108" s="135"/>
      <c r="B108" s="135"/>
      <c r="C108" s="135"/>
      <c r="D108" s="135"/>
      <c r="E108" s="135"/>
      <c r="F108" s="135"/>
      <c r="G108" s="135"/>
      <c r="H108" s="135"/>
      <c r="I108" s="135"/>
      <c r="J108" s="135"/>
      <c r="K108" s="135"/>
      <c r="L108" s="135"/>
      <c r="M108" s="135"/>
      <c r="N108" s="135"/>
      <c r="O108" s="135"/>
      <c r="P108" s="135"/>
      <c r="Q108" s="135"/>
      <c r="R108" s="135"/>
      <c r="S108" s="135"/>
      <c r="T108" s="135"/>
      <c r="U108" s="135"/>
      <c r="V108" s="135"/>
      <c r="W108" s="135"/>
      <c r="X108" s="135"/>
      <c r="Y108" s="135"/>
      <c r="Z108" s="135"/>
      <c r="AA108" s="135"/>
      <c r="AB108" s="135"/>
      <c r="AC108" s="135"/>
      <c r="AD108" s="135"/>
      <c r="AE108" s="135"/>
    </row>
    <row r="109" spans="1:31">
      <c r="A109" s="135"/>
      <c r="B109" s="135"/>
      <c r="C109" s="135"/>
      <c r="D109" s="135"/>
      <c r="E109" s="135"/>
      <c r="F109" s="135"/>
      <c r="G109" s="135"/>
      <c r="H109" s="135"/>
      <c r="I109" s="135"/>
      <c r="J109" s="135"/>
      <c r="K109" s="135"/>
      <c r="L109" s="135"/>
      <c r="M109" s="135"/>
      <c r="N109" s="135"/>
      <c r="O109" s="135"/>
      <c r="P109" s="135"/>
      <c r="Q109" s="135"/>
      <c r="R109" s="135"/>
      <c r="S109" s="135"/>
      <c r="T109" s="135"/>
      <c r="U109" s="135"/>
      <c r="V109" s="135"/>
      <c r="W109" s="135"/>
      <c r="X109" s="135"/>
      <c r="Y109" s="135"/>
      <c r="Z109" s="135"/>
      <c r="AA109" s="135"/>
      <c r="AB109" s="135"/>
      <c r="AC109" s="135"/>
      <c r="AD109" s="135"/>
      <c r="AE109" s="135"/>
    </row>
    <row r="110" spans="1:31">
      <c r="A110" s="135"/>
      <c r="B110" s="135"/>
      <c r="C110" s="135"/>
      <c r="D110" s="135"/>
      <c r="E110" s="135"/>
      <c r="F110" s="135"/>
      <c r="G110" s="135"/>
      <c r="H110" s="135"/>
      <c r="I110" s="135"/>
      <c r="J110" s="135"/>
      <c r="K110" s="135"/>
      <c r="L110" s="135"/>
      <c r="M110" s="135"/>
      <c r="N110" s="135"/>
      <c r="O110" s="135"/>
      <c r="P110" s="135"/>
      <c r="Q110" s="135"/>
      <c r="R110" s="135"/>
      <c r="S110" s="135"/>
      <c r="T110" s="135"/>
      <c r="U110" s="135"/>
      <c r="V110" s="135"/>
      <c r="W110" s="135"/>
      <c r="X110" s="135"/>
      <c r="Y110" s="135"/>
      <c r="Z110" s="135"/>
      <c r="AA110" s="135"/>
      <c r="AB110" s="135"/>
      <c r="AC110" s="135"/>
      <c r="AD110" s="135"/>
      <c r="AE110" s="135"/>
    </row>
    <row r="111" spans="1:31">
      <c r="A111" s="135"/>
      <c r="B111" s="135"/>
      <c r="C111" s="135"/>
      <c r="D111" s="135"/>
      <c r="E111" s="135"/>
      <c r="F111" s="135"/>
      <c r="G111" s="135"/>
      <c r="H111" s="135"/>
      <c r="I111" s="135"/>
      <c r="J111" s="135"/>
      <c r="K111" s="135"/>
      <c r="L111" s="135"/>
      <c r="M111" s="135"/>
      <c r="N111" s="135"/>
      <c r="O111" s="135"/>
      <c r="P111" s="135"/>
      <c r="Q111" s="135"/>
      <c r="R111" s="135"/>
      <c r="S111" s="135"/>
      <c r="T111" s="135"/>
      <c r="U111" s="135"/>
      <c r="V111" s="135"/>
      <c r="W111" s="135"/>
      <c r="X111" s="135"/>
      <c r="Y111" s="135"/>
      <c r="Z111" s="135"/>
      <c r="AA111" s="135"/>
      <c r="AB111" s="135"/>
      <c r="AC111" s="135"/>
      <c r="AD111" s="135"/>
      <c r="AE111" s="135"/>
    </row>
    <row r="112" spans="1:31">
      <c r="A112" s="135"/>
      <c r="B112" s="135"/>
      <c r="C112" s="135"/>
      <c r="D112" s="135"/>
      <c r="E112" s="135"/>
      <c r="F112" s="135"/>
      <c r="G112" s="135"/>
      <c r="H112" s="135"/>
      <c r="I112" s="135"/>
      <c r="J112" s="135"/>
      <c r="K112" s="135"/>
      <c r="L112" s="135"/>
      <c r="M112" s="135"/>
      <c r="N112" s="135"/>
      <c r="O112" s="135"/>
      <c r="P112" s="135"/>
      <c r="Q112" s="135"/>
      <c r="R112" s="135"/>
      <c r="S112" s="135"/>
      <c r="T112" s="135"/>
      <c r="U112" s="135"/>
      <c r="V112" s="135"/>
      <c r="W112" s="135"/>
      <c r="X112" s="135"/>
      <c r="Y112" s="135"/>
      <c r="Z112" s="135"/>
      <c r="AA112" s="135"/>
      <c r="AB112" s="135"/>
      <c r="AC112" s="135"/>
      <c r="AD112" s="135"/>
      <c r="AE112" s="135"/>
    </row>
    <row r="113" spans="1:31">
      <c r="A113" s="135"/>
      <c r="B113" s="135"/>
      <c r="C113" s="135"/>
      <c r="D113" s="135"/>
      <c r="E113" s="135"/>
      <c r="F113" s="135"/>
      <c r="G113" s="135"/>
      <c r="H113" s="135"/>
      <c r="I113" s="135"/>
      <c r="J113" s="135"/>
      <c r="K113" s="135"/>
      <c r="L113" s="135"/>
      <c r="M113" s="135"/>
      <c r="N113" s="135"/>
      <c r="O113" s="135"/>
      <c r="P113" s="135"/>
      <c r="Q113" s="135"/>
      <c r="R113" s="135"/>
      <c r="S113" s="135"/>
      <c r="T113" s="135"/>
      <c r="U113" s="135"/>
      <c r="V113" s="135"/>
      <c r="W113" s="135"/>
      <c r="X113" s="135"/>
      <c r="Y113" s="135"/>
      <c r="Z113" s="135"/>
      <c r="AA113" s="135"/>
      <c r="AB113" s="135"/>
      <c r="AC113" s="135"/>
      <c r="AD113" s="135"/>
      <c r="AE113" s="135"/>
    </row>
    <row r="114" spans="1:31">
      <c r="A114" s="135"/>
      <c r="B114" s="135"/>
      <c r="C114" s="135"/>
      <c r="D114" s="135"/>
      <c r="E114" s="135"/>
      <c r="F114" s="135"/>
      <c r="G114" s="135"/>
      <c r="H114" s="135"/>
      <c r="I114" s="135"/>
      <c r="J114" s="135"/>
      <c r="K114" s="135"/>
      <c r="L114" s="135"/>
      <c r="M114" s="135"/>
      <c r="N114" s="135"/>
      <c r="O114" s="135"/>
      <c r="P114" s="135"/>
      <c r="Q114" s="135"/>
      <c r="R114" s="135"/>
      <c r="S114" s="135"/>
      <c r="T114" s="135"/>
      <c r="U114" s="135"/>
      <c r="V114" s="135"/>
      <c r="W114" s="135"/>
      <c r="X114" s="135"/>
      <c r="Y114" s="135"/>
      <c r="Z114" s="135"/>
      <c r="AA114" s="135"/>
      <c r="AB114" s="135"/>
      <c r="AC114" s="135"/>
      <c r="AD114" s="135"/>
      <c r="AE114" s="135"/>
    </row>
    <row r="115" spans="1:31">
      <c r="A115" s="135"/>
      <c r="B115" s="135"/>
      <c r="C115" s="135"/>
      <c r="D115" s="135"/>
      <c r="E115" s="135"/>
      <c r="F115" s="135"/>
      <c r="G115" s="135"/>
      <c r="H115" s="135"/>
      <c r="I115" s="135"/>
      <c r="J115" s="135"/>
      <c r="K115" s="135"/>
      <c r="L115" s="135"/>
      <c r="M115" s="135"/>
      <c r="N115" s="135"/>
      <c r="O115" s="135"/>
      <c r="P115" s="135"/>
      <c r="Q115" s="135"/>
      <c r="R115" s="135"/>
      <c r="S115" s="135"/>
      <c r="T115" s="135"/>
      <c r="U115" s="135"/>
      <c r="V115" s="135"/>
      <c r="W115" s="135"/>
      <c r="X115" s="135"/>
      <c r="Y115" s="135"/>
      <c r="Z115" s="135"/>
      <c r="AA115" s="135"/>
      <c r="AB115" s="135"/>
      <c r="AC115" s="135"/>
      <c r="AD115" s="135"/>
      <c r="AE115" s="135"/>
    </row>
    <row r="116" spans="1:31">
      <c r="A116" s="135"/>
      <c r="B116" s="135"/>
      <c r="C116" s="135"/>
      <c r="D116" s="135"/>
      <c r="E116" s="135"/>
      <c r="F116" s="135"/>
      <c r="G116" s="135"/>
      <c r="H116" s="135"/>
      <c r="I116" s="135"/>
      <c r="J116" s="135"/>
      <c r="K116" s="135"/>
      <c r="L116" s="135"/>
      <c r="M116" s="135"/>
      <c r="N116" s="135"/>
      <c r="O116" s="135"/>
      <c r="P116" s="135"/>
      <c r="Q116" s="135"/>
      <c r="R116" s="135"/>
      <c r="S116" s="135"/>
      <c r="T116" s="135"/>
      <c r="U116" s="135"/>
      <c r="V116" s="135"/>
      <c r="W116" s="135"/>
      <c r="X116" s="135"/>
      <c r="Y116" s="135"/>
      <c r="Z116" s="135"/>
      <c r="AA116" s="135"/>
      <c r="AB116" s="135"/>
      <c r="AC116" s="135"/>
      <c r="AD116" s="135"/>
      <c r="AE116" s="135"/>
    </row>
    <row r="117" spans="1:31">
      <c r="A117" s="135"/>
      <c r="B117" s="135"/>
      <c r="C117" s="135"/>
      <c r="D117" s="135"/>
      <c r="E117" s="135"/>
      <c r="F117" s="135"/>
      <c r="G117" s="135"/>
      <c r="H117" s="135"/>
      <c r="I117" s="135"/>
      <c r="J117" s="135"/>
      <c r="K117" s="135"/>
      <c r="L117" s="135"/>
      <c r="M117" s="135"/>
      <c r="N117" s="135"/>
      <c r="O117" s="135"/>
      <c r="P117" s="135"/>
      <c r="Q117" s="135"/>
      <c r="R117" s="135"/>
      <c r="S117" s="135"/>
      <c r="T117" s="135"/>
      <c r="U117" s="135"/>
      <c r="V117" s="135"/>
      <c r="W117" s="135"/>
      <c r="X117" s="135"/>
      <c r="Y117" s="135"/>
      <c r="Z117" s="135"/>
      <c r="AA117" s="135"/>
      <c r="AB117" s="135"/>
      <c r="AC117" s="135"/>
      <c r="AD117" s="135"/>
      <c r="AE117" s="135"/>
    </row>
    <row r="118" spans="1:31">
      <c r="A118" s="135"/>
      <c r="B118" s="135"/>
      <c r="C118" s="135"/>
      <c r="D118" s="135"/>
      <c r="E118" s="135"/>
      <c r="F118" s="135"/>
      <c r="G118" s="135"/>
      <c r="H118" s="135"/>
      <c r="I118" s="135"/>
      <c r="J118" s="135"/>
      <c r="K118" s="135"/>
      <c r="L118" s="135"/>
      <c r="M118" s="135"/>
      <c r="N118" s="135"/>
      <c r="O118" s="135"/>
      <c r="P118" s="135"/>
      <c r="Q118" s="135"/>
      <c r="R118" s="135"/>
      <c r="S118" s="135"/>
      <c r="T118" s="135"/>
      <c r="U118" s="135"/>
      <c r="V118" s="135"/>
      <c r="W118" s="135"/>
      <c r="X118" s="135"/>
      <c r="Y118" s="135"/>
      <c r="Z118" s="135"/>
      <c r="AA118" s="135"/>
      <c r="AB118" s="135"/>
      <c r="AC118" s="135"/>
      <c r="AD118" s="135"/>
      <c r="AE118" s="135"/>
    </row>
    <row r="119" spans="1:31">
      <c r="A119" s="135"/>
      <c r="B119" s="135"/>
      <c r="C119" s="135"/>
      <c r="D119" s="135"/>
      <c r="E119" s="135"/>
      <c r="F119" s="135"/>
      <c r="G119" s="135"/>
      <c r="H119" s="135"/>
      <c r="I119" s="135"/>
      <c r="J119" s="135"/>
      <c r="K119" s="135"/>
      <c r="L119" s="135"/>
      <c r="M119" s="135"/>
      <c r="N119" s="135"/>
      <c r="O119" s="135"/>
      <c r="P119" s="135"/>
      <c r="Q119" s="135"/>
      <c r="R119" s="135"/>
      <c r="S119" s="135"/>
      <c r="T119" s="135"/>
      <c r="U119" s="135"/>
      <c r="V119" s="135"/>
      <c r="W119" s="135"/>
      <c r="X119" s="135"/>
      <c r="Y119" s="135"/>
      <c r="Z119" s="135"/>
      <c r="AA119" s="135"/>
      <c r="AB119" s="135"/>
      <c r="AC119" s="135"/>
      <c r="AD119" s="135"/>
      <c r="AE119" s="135"/>
    </row>
    <row r="120" spans="1:31">
      <c r="A120" s="135"/>
      <c r="B120" s="135"/>
      <c r="C120" s="135"/>
      <c r="D120" s="135"/>
      <c r="E120" s="135"/>
      <c r="F120" s="135"/>
      <c r="G120" s="135"/>
      <c r="H120" s="135"/>
      <c r="I120" s="135"/>
      <c r="J120" s="135"/>
      <c r="K120" s="135"/>
      <c r="L120" s="135"/>
      <c r="M120" s="135"/>
      <c r="N120" s="135"/>
      <c r="O120" s="135"/>
      <c r="P120" s="135"/>
      <c r="Q120" s="135"/>
      <c r="R120" s="135"/>
      <c r="S120" s="135"/>
      <c r="T120" s="135"/>
      <c r="U120" s="135"/>
      <c r="V120" s="135"/>
      <c r="W120" s="135"/>
      <c r="X120" s="135"/>
      <c r="Y120" s="135"/>
      <c r="Z120" s="135"/>
      <c r="AA120" s="135"/>
      <c r="AB120" s="135"/>
      <c r="AC120" s="135"/>
      <c r="AD120" s="135"/>
      <c r="AE120" s="135"/>
    </row>
    <row r="121" spans="1:31">
      <c r="A121" s="135"/>
      <c r="B121" s="135"/>
      <c r="C121" s="135"/>
      <c r="D121" s="135"/>
      <c r="E121" s="135"/>
      <c r="F121" s="135"/>
      <c r="G121" s="135"/>
      <c r="H121" s="135"/>
      <c r="I121" s="135"/>
      <c r="J121" s="135"/>
      <c r="K121" s="135"/>
      <c r="L121" s="135"/>
      <c r="M121" s="135"/>
      <c r="N121" s="135"/>
      <c r="O121" s="135"/>
      <c r="P121" s="135"/>
      <c r="Q121" s="135"/>
      <c r="R121" s="135"/>
      <c r="S121" s="135"/>
      <c r="T121" s="135"/>
      <c r="U121" s="135"/>
      <c r="V121" s="135"/>
      <c r="W121" s="135"/>
      <c r="X121" s="135"/>
      <c r="Y121" s="135"/>
      <c r="Z121" s="135"/>
      <c r="AA121" s="135"/>
      <c r="AB121" s="135"/>
      <c r="AC121" s="135"/>
      <c r="AD121" s="135"/>
      <c r="AE121" s="135"/>
    </row>
    <row r="122" spans="1:31">
      <c r="A122" s="135"/>
      <c r="B122" s="135"/>
      <c r="C122" s="135"/>
      <c r="D122" s="135"/>
      <c r="E122" s="135"/>
      <c r="F122" s="135"/>
      <c r="G122" s="135"/>
      <c r="H122" s="135"/>
      <c r="I122" s="135"/>
      <c r="J122" s="135"/>
      <c r="K122" s="135"/>
      <c r="L122" s="135"/>
      <c r="M122" s="135"/>
      <c r="N122" s="135"/>
      <c r="O122" s="135"/>
      <c r="P122" s="135"/>
      <c r="Q122" s="135"/>
      <c r="R122" s="135"/>
      <c r="S122" s="135"/>
      <c r="T122" s="135"/>
      <c r="U122" s="135"/>
      <c r="V122" s="135"/>
      <c r="W122" s="135"/>
      <c r="X122" s="135"/>
      <c r="Y122" s="135"/>
      <c r="Z122" s="135"/>
      <c r="AA122" s="135"/>
      <c r="AB122" s="135"/>
      <c r="AC122" s="135"/>
      <c r="AD122" s="135"/>
      <c r="AE122" s="135"/>
    </row>
    <row r="123" spans="1:31">
      <c r="A123" s="135"/>
      <c r="B123" s="135"/>
      <c r="C123" s="135"/>
      <c r="D123" s="135"/>
      <c r="E123" s="135"/>
      <c r="F123" s="135"/>
      <c r="G123" s="135"/>
      <c r="H123" s="135"/>
      <c r="I123" s="135"/>
      <c r="J123" s="135"/>
      <c r="K123" s="135"/>
      <c r="L123" s="135"/>
      <c r="M123" s="135"/>
      <c r="N123" s="135"/>
      <c r="O123" s="135"/>
      <c r="P123" s="135"/>
      <c r="Q123" s="135"/>
      <c r="R123" s="135"/>
      <c r="S123" s="135"/>
      <c r="T123" s="135"/>
      <c r="U123" s="135"/>
      <c r="V123" s="135"/>
      <c r="W123" s="135"/>
      <c r="X123" s="135"/>
      <c r="Y123" s="135"/>
      <c r="Z123" s="135"/>
      <c r="AA123" s="135"/>
      <c r="AB123" s="135"/>
      <c r="AC123" s="135"/>
      <c r="AD123" s="135"/>
      <c r="AE123" s="135"/>
    </row>
    <row r="124" spans="1:31">
      <c r="A124" s="135"/>
      <c r="B124" s="135"/>
      <c r="C124" s="135"/>
      <c r="D124" s="135"/>
      <c r="E124" s="135"/>
      <c r="F124" s="135"/>
      <c r="G124" s="135"/>
      <c r="H124" s="135"/>
      <c r="I124" s="135"/>
      <c r="J124" s="135"/>
      <c r="K124" s="135"/>
      <c r="L124" s="135"/>
      <c r="M124" s="135"/>
      <c r="N124" s="135"/>
      <c r="O124" s="135"/>
      <c r="P124" s="135"/>
      <c r="Q124" s="135"/>
      <c r="R124" s="135"/>
      <c r="S124" s="135"/>
      <c r="T124" s="135"/>
      <c r="U124" s="135"/>
      <c r="V124" s="135"/>
      <c r="W124" s="135"/>
      <c r="X124" s="135"/>
      <c r="Y124" s="135"/>
      <c r="Z124" s="135"/>
      <c r="AA124" s="135"/>
      <c r="AB124" s="135"/>
      <c r="AC124" s="135"/>
      <c r="AD124" s="135"/>
      <c r="AE124" s="135"/>
    </row>
    <row r="125" spans="1:31">
      <c r="A125" s="135"/>
      <c r="B125" s="135"/>
      <c r="C125" s="135"/>
      <c r="D125" s="135"/>
      <c r="E125" s="135"/>
      <c r="F125" s="135"/>
      <c r="G125" s="135"/>
      <c r="H125" s="135"/>
      <c r="I125" s="135"/>
      <c r="J125" s="135"/>
      <c r="K125" s="135"/>
      <c r="L125" s="135"/>
      <c r="M125" s="135"/>
      <c r="N125" s="135"/>
      <c r="O125" s="135"/>
      <c r="P125" s="135"/>
      <c r="Q125" s="135"/>
      <c r="R125" s="135"/>
      <c r="S125" s="135"/>
      <c r="T125" s="135"/>
      <c r="U125" s="135"/>
      <c r="V125" s="135"/>
      <c r="W125" s="135"/>
      <c r="X125" s="135"/>
      <c r="Y125" s="135"/>
      <c r="Z125" s="135"/>
      <c r="AA125" s="135"/>
      <c r="AB125" s="135"/>
      <c r="AC125" s="135"/>
      <c r="AD125" s="135"/>
      <c r="AE125" s="135"/>
    </row>
  </sheetData>
  <conditionalFormatting sqref="A18:A25 A12:A16">
    <cfRule type="cellIs" dxfId="55" priority="58" stopIfTrue="1" operator="equal">
      <formula>MAX(#REF!)</formula>
    </cfRule>
  </conditionalFormatting>
  <conditionalFormatting sqref="B25:AE25 B3:H3">
    <cfRule type="cellIs" dxfId="54" priority="55" stopIfTrue="1" operator="equal">
      <formula>1</formula>
    </cfRule>
    <cfRule type="cellIs" dxfId="53" priority="56" stopIfTrue="1" operator="equal">
      <formula>2</formula>
    </cfRule>
    <cfRule type="cellIs" dxfId="52" priority="57" stopIfTrue="1" operator="greaterThan">
      <formula>3</formula>
    </cfRule>
  </conditionalFormatting>
  <conditionalFormatting sqref="X24:AE24">
    <cfRule type="expression" dxfId="51" priority="37" stopIfTrue="1">
      <formula>IF(X24=MAX($24:$24),1,0)=1</formula>
    </cfRule>
  </conditionalFormatting>
  <conditionalFormatting sqref="I24:W24">
    <cfRule type="expression" dxfId="50" priority="19" stopIfTrue="1">
      <formula>IF(I24=MAX($24:$24),1,0)=1</formula>
    </cfRule>
  </conditionalFormatting>
  <conditionalFormatting sqref="B5:H5">
    <cfRule type="expression" dxfId="49" priority="18" stopIfTrue="1">
      <formula>IF(B5=MAX($5:$5),1,0)=1</formula>
    </cfRule>
  </conditionalFormatting>
  <conditionalFormatting sqref="B6:H6">
    <cfRule type="expression" dxfId="48" priority="17" stopIfTrue="1">
      <formula>IF(B6=MAX($6:$6),1,0)=1</formula>
    </cfRule>
  </conditionalFormatting>
  <conditionalFormatting sqref="B7:H7">
    <cfRule type="expression" dxfId="47" priority="16" stopIfTrue="1">
      <formula>IF(B7=MAX($7:$7),1,0)=1</formula>
    </cfRule>
  </conditionalFormatting>
  <conditionalFormatting sqref="B8:H8">
    <cfRule type="expression" dxfId="46" priority="15" stopIfTrue="1">
      <formula>IF(B8=MAX($8:$8),1,0)=1</formula>
    </cfRule>
  </conditionalFormatting>
  <conditionalFormatting sqref="B9:H9">
    <cfRule type="expression" dxfId="45" priority="14" stopIfTrue="1">
      <formula>IF(B9=MAX($9:$9),1,0)=1</formula>
    </cfRule>
  </conditionalFormatting>
  <conditionalFormatting sqref="B10:H10">
    <cfRule type="expression" dxfId="44" priority="13" stopIfTrue="1">
      <formula>IF(B10=MAX($10:$10),1,0)=1</formula>
    </cfRule>
  </conditionalFormatting>
  <conditionalFormatting sqref="B12:H12">
    <cfRule type="expression" dxfId="43" priority="12" stopIfTrue="1">
      <formula>IF(B12=MAX($12:$12),1,0)=1</formula>
    </cfRule>
  </conditionalFormatting>
  <conditionalFormatting sqref="B13:H13">
    <cfRule type="expression" dxfId="42" priority="11" stopIfTrue="1">
      <formula>IF(B13=MAX($13:$13),1,0)=1</formula>
    </cfRule>
  </conditionalFormatting>
  <conditionalFormatting sqref="B14:H14">
    <cfRule type="expression" dxfId="41" priority="10" stopIfTrue="1">
      <formula>IF(B14=MAX($14:$14),1,0)=1</formula>
    </cfRule>
  </conditionalFormatting>
  <conditionalFormatting sqref="B15:H15">
    <cfRule type="expression" dxfId="40" priority="9" stopIfTrue="1">
      <formula>IF(B15=MAX($15:$15),1,0)=1</formula>
    </cfRule>
  </conditionalFormatting>
  <conditionalFormatting sqref="B16:H16">
    <cfRule type="expression" dxfId="39" priority="8" stopIfTrue="1">
      <formula>IF(B16=MAX($16:$16),1,0)=1</formula>
    </cfRule>
  </conditionalFormatting>
  <conditionalFormatting sqref="B18:H18">
    <cfRule type="expression" dxfId="38" priority="7" stopIfTrue="1">
      <formula>IF(B18=MAX($18:$18),1,0)=1</formula>
    </cfRule>
  </conditionalFormatting>
  <conditionalFormatting sqref="B19:H19">
    <cfRule type="expression" dxfId="37" priority="6" stopIfTrue="1">
      <formula>IF(B19=MAX($19:$19),1,0)=1</formula>
    </cfRule>
  </conditionalFormatting>
  <conditionalFormatting sqref="B20:H20">
    <cfRule type="expression" dxfId="36" priority="5" stopIfTrue="1">
      <formula>IF(B20=MAX($20:$20),1,0)=1</formula>
    </cfRule>
  </conditionalFormatting>
  <conditionalFormatting sqref="B21:H21">
    <cfRule type="expression" dxfId="35" priority="4" stopIfTrue="1">
      <formula>IF(B21=MAX($21:$21),1,0)=1</formula>
    </cfRule>
  </conditionalFormatting>
  <conditionalFormatting sqref="B22:H22">
    <cfRule type="expression" dxfId="34" priority="3" stopIfTrue="1">
      <formula>IF(B22=MAX($22:$22),1,0)=1</formula>
    </cfRule>
  </conditionalFormatting>
  <conditionalFormatting sqref="B23:H23">
    <cfRule type="expression" dxfId="33" priority="2" stopIfTrue="1">
      <formula>IF(B23=MAX($23:$23),1,0)=1</formula>
    </cfRule>
  </conditionalFormatting>
  <conditionalFormatting sqref="B24:H24">
    <cfRule type="expression" dxfId="32" priority="1" stopIfTrue="1">
      <formula>IF(B24=MAX($24:$24),1,0)=1</formula>
    </cfRule>
  </conditionalFormatting>
  <pageMargins left="0.75" right="0.75" top="1" bottom="1" header="0.5" footer="0.5"/>
  <pageSetup scale="30" orientation="landscape" horizontalDpi="300" verticalDpi="300" r:id="rId1"/>
  <headerFooter alignWithMargins="0"/>
  <drawing r:id="rId2"/>
</worksheet>
</file>

<file path=xl/worksheets/sheet5.xml><?xml version="1.0" encoding="utf-8"?>
<worksheet xmlns="http://schemas.openxmlformats.org/spreadsheetml/2006/main" xmlns:r="http://schemas.openxmlformats.org/officeDocument/2006/relationships">
  <sheetPr codeName="Sheet16">
    <pageSetUpPr fitToPage="1"/>
  </sheetPr>
  <dimension ref="A1:AP213"/>
  <sheetViews>
    <sheetView showGridLines="0" topLeftCell="A55" zoomScale="50" workbookViewId="0">
      <selection activeCell="C133" sqref="C133"/>
    </sheetView>
  </sheetViews>
  <sheetFormatPr defaultRowHeight="6.75" customHeight="1"/>
  <cols>
    <col min="1" max="1" width="6.6640625" style="136" customWidth="1"/>
    <col min="2" max="2" width="25.44140625" style="136" customWidth="1"/>
    <col min="3" max="31" width="6.6640625" style="136" customWidth="1"/>
    <col min="32" max="32" width="25.44140625" style="136" customWidth="1"/>
    <col min="33" max="34" width="6.6640625" style="136" customWidth="1"/>
    <col min="35" max="256" width="8.88671875" style="136"/>
    <col min="257" max="257" width="6.6640625" style="136" customWidth="1"/>
    <col min="258" max="258" width="25.44140625" style="136" customWidth="1"/>
    <col min="259" max="287" width="6.6640625" style="136" customWidth="1"/>
    <col min="288" max="288" width="25.44140625" style="136" customWidth="1"/>
    <col min="289" max="290" width="6.6640625" style="136" customWidth="1"/>
    <col min="291" max="512" width="8.88671875" style="136"/>
    <col min="513" max="513" width="6.6640625" style="136" customWidth="1"/>
    <col min="514" max="514" width="25.44140625" style="136" customWidth="1"/>
    <col min="515" max="543" width="6.6640625" style="136" customWidth="1"/>
    <col min="544" max="544" width="25.44140625" style="136" customWidth="1"/>
    <col min="545" max="546" width="6.6640625" style="136" customWidth="1"/>
    <col min="547" max="768" width="8.88671875" style="136"/>
    <col min="769" max="769" width="6.6640625" style="136" customWidth="1"/>
    <col min="770" max="770" width="25.44140625" style="136" customWidth="1"/>
    <col min="771" max="799" width="6.6640625" style="136" customWidth="1"/>
    <col min="800" max="800" width="25.44140625" style="136" customWidth="1"/>
    <col min="801" max="802" width="6.6640625" style="136" customWidth="1"/>
    <col min="803" max="1024" width="8.88671875" style="136"/>
    <col min="1025" max="1025" width="6.6640625" style="136" customWidth="1"/>
    <col min="1026" max="1026" width="25.44140625" style="136" customWidth="1"/>
    <col min="1027" max="1055" width="6.6640625" style="136" customWidth="1"/>
    <col min="1056" max="1056" width="25.44140625" style="136" customWidth="1"/>
    <col min="1057" max="1058" width="6.6640625" style="136" customWidth="1"/>
    <col min="1059" max="1280" width="8.88671875" style="136"/>
    <col min="1281" max="1281" width="6.6640625" style="136" customWidth="1"/>
    <col min="1282" max="1282" width="25.44140625" style="136" customWidth="1"/>
    <col min="1283" max="1311" width="6.6640625" style="136" customWidth="1"/>
    <col min="1312" max="1312" width="25.44140625" style="136" customWidth="1"/>
    <col min="1313" max="1314" width="6.6640625" style="136" customWidth="1"/>
    <col min="1315" max="1536" width="8.88671875" style="136"/>
    <col min="1537" max="1537" width="6.6640625" style="136" customWidth="1"/>
    <col min="1538" max="1538" width="25.44140625" style="136" customWidth="1"/>
    <col min="1539" max="1567" width="6.6640625" style="136" customWidth="1"/>
    <col min="1568" max="1568" width="25.44140625" style="136" customWidth="1"/>
    <col min="1569" max="1570" width="6.6640625" style="136" customWidth="1"/>
    <col min="1571" max="1792" width="8.88671875" style="136"/>
    <col min="1793" max="1793" width="6.6640625" style="136" customWidth="1"/>
    <col min="1794" max="1794" width="25.44140625" style="136" customWidth="1"/>
    <col min="1795" max="1823" width="6.6640625" style="136" customWidth="1"/>
    <col min="1824" max="1824" width="25.44140625" style="136" customWidth="1"/>
    <col min="1825" max="1826" width="6.6640625" style="136" customWidth="1"/>
    <col min="1827" max="2048" width="8.88671875" style="136"/>
    <col min="2049" max="2049" width="6.6640625" style="136" customWidth="1"/>
    <col min="2050" max="2050" width="25.44140625" style="136" customWidth="1"/>
    <col min="2051" max="2079" width="6.6640625" style="136" customWidth="1"/>
    <col min="2080" max="2080" width="25.44140625" style="136" customWidth="1"/>
    <col min="2081" max="2082" width="6.6640625" style="136" customWidth="1"/>
    <col min="2083" max="2304" width="8.88671875" style="136"/>
    <col min="2305" max="2305" width="6.6640625" style="136" customWidth="1"/>
    <col min="2306" max="2306" width="25.44140625" style="136" customWidth="1"/>
    <col min="2307" max="2335" width="6.6640625" style="136" customWidth="1"/>
    <col min="2336" max="2336" width="25.44140625" style="136" customWidth="1"/>
    <col min="2337" max="2338" width="6.6640625" style="136" customWidth="1"/>
    <col min="2339" max="2560" width="8.88671875" style="136"/>
    <col min="2561" max="2561" width="6.6640625" style="136" customWidth="1"/>
    <col min="2562" max="2562" width="25.44140625" style="136" customWidth="1"/>
    <col min="2563" max="2591" width="6.6640625" style="136" customWidth="1"/>
    <col min="2592" max="2592" width="25.44140625" style="136" customWidth="1"/>
    <col min="2593" max="2594" width="6.6640625" style="136" customWidth="1"/>
    <col min="2595" max="2816" width="8.88671875" style="136"/>
    <col min="2817" max="2817" width="6.6640625" style="136" customWidth="1"/>
    <col min="2818" max="2818" width="25.44140625" style="136" customWidth="1"/>
    <col min="2819" max="2847" width="6.6640625" style="136" customWidth="1"/>
    <col min="2848" max="2848" width="25.44140625" style="136" customWidth="1"/>
    <col min="2849" max="2850" width="6.6640625" style="136" customWidth="1"/>
    <col min="2851" max="3072" width="8.88671875" style="136"/>
    <col min="3073" max="3073" width="6.6640625" style="136" customWidth="1"/>
    <col min="3074" max="3074" width="25.44140625" style="136" customWidth="1"/>
    <col min="3075" max="3103" width="6.6640625" style="136" customWidth="1"/>
    <col min="3104" max="3104" width="25.44140625" style="136" customWidth="1"/>
    <col min="3105" max="3106" width="6.6640625" style="136" customWidth="1"/>
    <col min="3107" max="3328" width="8.88671875" style="136"/>
    <col min="3329" max="3329" width="6.6640625" style="136" customWidth="1"/>
    <col min="3330" max="3330" width="25.44140625" style="136" customWidth="1"/>
    <col min="3331" max="3359" width="6.6640625" style="136" customWidth="1"/>
    <col min="3360" max="3360" width="25.44140625" style="136" customWidth="1"/>
    <col min="3361" max="3362" width="6.6640625" style="136" customWidth="1"/>
    <col min="3363" max="3584" width="8.88671875" style="136"/>
    <col min="3585" max="3585" width="6.6640625" style="136" customWidth="1"/>
    <col min="3586" max="3586" width="25.44140625" style="136" customWidth="1"/>
    <col min="3587" max="3615" width="6.6640625" style="136" customWidth="1"/>
    <col min="3616" max="3616" width="25.44140625" style="136" customWidth="1"/>
    <col min="3617" max="3618" width="6.6640625" style="136" customWidth="1"/>
    <col min="3619" max="3840" width="8.88671875" style="136"/>
    <col min="3841" max="3841" width="6.6640625" style="136" customWidth="1"/>
    <col min="3842" max="3842" width="25.44140625" style="136" customWidth="1"/>
    <col min="3843" max="3871" width="6.6640625" style="136" customWidth="1"/>
    <col min="3872" max="3872" width="25.44140625" style="136" customWidth="1"/>
    <col min="3873" max="3874" width="6.6640625" style="136" customWidth="1"/>
    <col min="3875" max="4096" width="8.88671875" style="136"/>
    <col min="4097" max="4097" width="6.6640625" style="136" customWidth="1"/>
    <col min="4098" max="4098" width="25.44140625" style="136" customWidth="1"/>
    <col min="4099" max="4127" width="6.6640625" style="136" customWidth="1"/>
    <col min="4128" max="4128" width="25.44140625" style="136" customWidth="1"/>
    <col min="4129" max="4130" width="6.6640625" style="136" customWidth="1"/>
    <col min="4131" max="4352" width="8.88671875" style="136"/>
    <col min="4353" max="4353" width="6.6640625" style="136" customWidth="1"/>
    <col min="4354" max="4354" width="25.44140625" style="136" customWidth="1"/>
    <col min="4355" max="4383" width="6.6640625" style="136" customWidth="1"/>
    <col min="4384" max="4384" width="25.44140625" style="136" customWidth="1"/>
    <col min="4385" max="4386" width="6.6640625" style="136" customWidth="1"/>
    <col min="4387" max="4608" width="8.88671875" style="136"/>
    <col min="4609" max="4609" width="6.6640625" style="136" customWidth="1"/>
    <col min="4610" max="4610" width="25.44140625" style="136" customWidth="1"/>
    <col min="4611" max="4639" width="6.6640625" style="136" customWidth="1"/>
    <col min="4640" max="4640" width="25.44140625" style="136" customWidth="1"/>
    <col min="4641" max="4642" width="6.6640625" style="136" customWidth="1"/>
    <col min="4643" max="4864" width="8.88671875" style="136"/>
    <col min="4865" max="4865" width="6.6640625" style="136" customWidth="1"/>
    <col min="4866" max="4866" width="25.44140625" style="136" customWidth="1"/>
    <col min="4867" max="4895" width="6.6640625" style="136" customWidth="1"/>
    <col min="4896" max="4896" width="25.44140625" style="136" customWidth="1"/>
    <col min="4897" max="4898" width="6.6640625" style="136" customWidth="1"/>
    <col min="4899" max="5120" width="8.88671875" style="136"/>
    <col min="5121" max="5121" width="6.6640625" style="136" customWidth="1"/>
    <col min="5122" max="5122" width="25.44140625" style="136" customWidth="1"/>
    <col min="5123" max="5151" width="6.6640625" style="136" customWidth="1"/>
    <col min="5152" max="5152" width="25.44140625" style="136" customWidth="1"/>
    <col min="5153" max="5154" width="6.6640625" style="136" customWidth="1"/>
    <col min="5155" max="5376" width="8.88671875" style="136"/>
    <col min="5377" max="5377" width="6.6640625" style="136" customWidth="1"/>
    <col min="5378" max="5378" width="25.44140625" style="136" customWidth="1"/>
    <col min="5379" max="5407" width="6.6640625" style="136" customWidth="1"/>
    <col min="5408" max="5408" width="25.44140625" style="136" customWidth="1"/>
    <col min="5409" max="5410" width="6.6640625" style="136" customWidth="1"/>
    <col min="5411" max="5632" width="8.88671875" style="136"/>
    <col min="5633" max="5633" width="6.6640625" style="136" customWidth="1"/>
    <col min="5634" max="5634" width="25.44140625" style="136" customWidth="1"/>
    <col min="5635" max="5663" width="6.6640625" style="136" customWidth="1"/>
    <col min="5664" max="5664" width="25.44140625" style="136" customWidth="1"/>
    <col min="5665" max="5666" width="6.6640625" style="136" customWidth="1"/>
    <col min="5667" max="5888" width="8.88671875" style="136"/>
    <col min="5889" max="5889" width="6.6640625" style="136" customWidth="1"/>
    <col min="5890" max="5890" width="25.44140625" style="136" customWidth="1"/>
    <col min="5891" max="5919" width="6.6640625" style="136" customWidth="1"/>
    <col min="5920" max="5920" width="25.44140625" style="136" customWidth="1"/>
    <col min="5921" max="5922" width="6.6640625" style="136" customWidth="1"/>
    <col min="5923" max="6144" width="8.88671875" style="136"/>
    <col min="6145" max="6145" width="6.6640625" style="136" customWidth="1"/>
    <col min="6146" max="6146" width="25.44140625" style="136" customWidth="1"/>
    <col min="6147" max="6175" width="6.6640625" style="136" customWidth="1"/>
    <col min="6176" max="6176" width="25.44140625" style="136" customWidth="1"/>
    <col min="6177" max="6178" width="6.6640625" style="136" customWidth="1"/>
    <col min="6179" max="6400" width="8.88671875" style="136"/>
    <col min="6401" max="6401" width="6.6640625" style="136" customWidth="1"/>
    <col min="6402" max="6402" width="25.44140625" style="136" customWidth="1"/>
    <col min="6403" max="6431" width="6.6640625" style="136" customWidth="1"/>
    <col min="6432" max="6432" width="25.44140625" style="136" customWidth="1"/>
    <col min="6433" max="6434" width="6.6640625" style="136" customWidth="1"/>
    <col min="6435" max="6656" width="8.88671875" style="136"/>
    <col min="6657" max="6657" width="6.6640625" style="136" customWidth="1"/>
    <col min="6658" max="6658" width="25.44140625" style="136" customWidth="1"/>
    <col min="6659" max="6687" width="6.6640625" style="136" customWidth="1"/>
    <col min="6688" max="6688" width="25.44140625" style="136" customWidth="1"/>
    <col min="6689" max="6690" width="6.6640625" style="136" customWidth="1"/>
    <col min="6691" max="6912" width="8.88671875" style="136"/>
    <col min="6913" max="6913" width="6.6640625" style="136" customWidth="1"/>
    <col min="6914" max="6914" width="25.44140625" style="136" customWidth="1"/>
    <col min="6915" max="6943" width="6.6640625" style="136" customWidth="1"/>
    <col min="6944" max="6944" width="25.44140625" style="136" customWidth="1"/>
    <col min="6945" max="6946" width="6.6640625" style="136" customWidth="1"/>
    <col min="6947" max="7168" width="8.88671875" style="136"/>
    <col min="7169" max="7169" width="6.6640625" style="136" customWidth="1"/>
    <col min="7170" max="7170" width="25.44140625" style="136" customWidth="1"/>
    <col min="7171" max="7199" width="6.6640625" style="136" customWidth="1"/>
    <col min="7200" max="7200" width="25.44140625" style="136" customWidth="1"/>
    <col min="7201" max="7202" width="6.6640625" style="136" customWidth="1"/>
    <col min="7203" max="7424" width="8.88671875" style="136"/>
    <col min="7425" max="7425" width="6.6640625" style="136" customWidth="1"/>
    <col min="7426" max="7426" width="25.44140625" style="136" customWidth="1"/>
    <col min="7427" max="7455" width="6.6640625" style="136" customWidth="1"/>
    <col min="7456" max="7456" width="25.44140625" style="136" customWidth="1"/>
    <col min="7457" max="7458" width="6.6640625" style="136" customWidth="1"/>
    <col min="7459" max="7680" width="8.88671875" style="136"/>
    <col min="7681" max="7681" width="6.6640625" style="136" customWidth="1"/>
    <col min="7682" max="7682" width="25.44140625" style="136" customWidth="1"/>
    <col min="7683" max="7711" width="6.6640625" style="136" customWidth="1"/>
    <col min="7712" max="7712" width="25.44140625" style="136" customWidth="1"/>
    <col min="7713" max="7714" width="6.6640625" style="136" customWidth="1"/>
    <col min="7715" max="7936" width="8.88671875" style="136"/>
    <col min="7937" max="7937" width="6.6640625" style="136" customWidth="1"/>
    <col min="7938" max="7938" width="25.44140625" style="136" customWidth="1"/>
    <col min="7939" max="7967" width="6.6640625" style="136" customWidth="1"/>
    <col min="7968" max="7968" width="25.44140625" style="136" customWidth="1"/>
    <col min="7969" max="7970" width="6.6640625" style="136" customWidth="1"/>
    <col min="7971" max="8192" width="8.88671875" style="136"/>
    <col min="8193" max="8193" width="6.6640625" style="136" customWidth="1"/>
    <col min="8194" max="8194" width="25.44140625" style="136" customWidth="1"/>
    <col min="8195" max="8223" width="6.6640625" style="136" customWidth="1"/>
    <col min="8224" max="8224" width="25.44140625" style="136" customWidth="1"/>
    <col min="8225" max="8226" width="6.6640625" style="136" customWidth="1"/>
    <col min="8227" max="8448" width="8.88671875" style="136"/>
    <col min="8449" max="8449" width="6.6640625" style="136" customWidth="1"/>
    <col min="8450" max="8450" width="25.44140625" style="136" customWidth="1"/>
    <col min="8451" max="8479" width="6.6640625" style="136" customWidth="1"/>
    <col min="8480" max="8480" width="25.44140625" style="136" customWidth="1"/>
    <col min="8481" max="8482" width="6.6640625" style="136" customWidth="1"/>
    <col min="8483" max="8704" width="8.88671875" style="136"/>
    <col min="8705" max="8705" width="6.6640625" style="136" customWidth="1"/>
    <col min="8706" max="8706" width="25.44140625" style="136" customWidth="1"/>
    <col min="8707" max="8735" width="6.6640625" style="136" customWidth="1"/>
    <col min="8736" max="8736" width="25.44140625" style="136" customWidth="1"/>
    <col min="8737" max="8738" width="6.6640625" style="136" customWidth="1"/>
    <col min="8739" max="8960" width="8.88671875" style="136"/>
    <col min="8961" max="8961" width="6.6640625" style="136" customWidth="1"/>
    <col min="8962" max="8962" width="25.44140625" style="136" customWidth="1"/>
    <col min="8963" max="8991" width="6.6640625" style="136" customWidth="1"/>
    <col min="8992" max="8992" width="25.44140625" style="136" customWidth="1"/>
    <col min="8993" max="8994" width="6.6640625" style="136" customWidth="1"/>
    <col min="8995" max="9216" width="8.88671875" style="136"/>
    <col min="9217" max="9217" width="6.6640625" style="136" customWidth="1"/>
    <col min="9218" max="9218" width="25.44140625" style="136" customWidth="1"/>
    <col min="9219" max="9247" width="6.6640625" style="136" customWidth="1"/>
    <col min="9248" max="9248" width="25.44140625" style="136" customWidth="1"/>
    <col min="9249" max="9250" width="6.6640625" style="136" customWidth="1"/>
    <col min="9251" max="9472" width="8.88671875" style="136"/>
    <col min="9473" max="9473" width="6.6640625" style="136" customWidth="1"/>
    <col min="9474" max="9474" width="25.44140625" style="136" customWidth="1"/>
    <col min="9475" max="9503" width="6.6640625" style="136" customWidth="1"/>
    <col min="9504" max="9504" width="25.44140625" style="136" customWidth="1"/>
    <col min="9505" max="9506" width="6.6640625" style="136" customWidth="1"/>
    <col min="9507" max="9728" width="8.88671875" style="136"/>
    <col min="9729" max="9729" width="6.6640625" style="136" customWidth="1"/>
    <col min="9730" max="9730" width="25.44140625" style="136" customWidth="1"/>
    <col min="9731" max="9759" width="6.6640625" style="136" customWidth="1"/>
    <col min="9760" max="9760" width="25.44140625" style="136" customWidth="1"/>
    <col min="9761" max="9762" width="6.6640625" style="136" customWidth="1"/>
    <col min="9763" max="9984" width="8.88671875" style="136"/>
    <col min="9985" max="9985" width="6.6640625" style="136" customWidth="1"/>
    <col min="9986" max="9986" width="25.44140625" style="136" customWidth="1"/>
    <col min="9987" max="10015" width="6.6640625" style="136" customWidth="1"/>
    <col min="10016" max="10016" width="25.44140625" style="136" customWidth="1"/>
    <col min="10017" max="10018" width="6.6640625" style="136" customWidth="1"/>
    <col min="10019" max="10240" width="8.88671875" style="136"/>
    <col min="10241" max="10241" width="6.6640625" style="136" customWidth="1"/>
    <col min="10242" max="10242" width="25.44140625" style="136" customWidth="1"/>
    <col min="10243" max="10271" width="6.6640625" style="136" customWidth="1"/>
    <col min="10272" max="10272" width="25.44140625" style="136" customWidth="1"/>
    <col min="10273" max="10274" width="6.6640625" style="136" customWidth="1"/>
    <col min="10275" max="10496" width="8.88671875" style="136"/>
    <col min="10497" max="10497" width="6.6640625" style="136" customWidth="1"/>
    <col min="10498" max="10498" width="25.44140625" style="136" customWidth="1"/>
    <col min="10499" max="10527" width="6.6640625" style="136" customWidth="1"/>
    <col min="10528" max="10528" width="25.44140625" style="136" customWidth="1"/>
    <col min="10529" max="10530" width="6.6640625" style="136" customWidth="1"/>
    <col min="10531" max="10752" width="8.88671875" style="136"/>
    <col min="10753" max="10753" width="6.6640625" style="136" customWidth="1"/>
    <col min="10754" max="10754" width="25.44140625" style="136" customWidth="1"/>
    <col min="10755" max="10783" width="6.6640625" style="136" customWidth="1"/>
    <col min="10784" max="10784" width="25.44140625" style="136" customWidth="1"/>
    <col min="10785" max="10786" width="6.6640625" style="136" customWidth="1"/>
    <col min="10787" max="11008" width="8.88671875" style="136"/>
    <col min="11009" max="11009" width="6.6640625" style="136" customWidth="1"/>
    <col min="11010" max="11010" width="25.44140625" style="136" customWidth="1"/>
    <col min="11011" max="11039" width="6.6640625" style="136" customWidth="1"/>
    <col min="11040" max="11040" width="25.44140625" style="136" customWidth="1"/>
    <col min="11041" max="11042" width="6.6640625" style="136" customWidth="1"/>
    <col min="11043" max="11264" width="8.88671875" style="136"/>
    <col min="11265" max="11265" width="6.6640625" style="136" customWidth="1"/>
    <col min="11266" max="11266" width="25.44140625" style="136" customWidth="1"/>
    <col min="11267" max="11295" width="6.6640625" style="136" customWidth="1"/>
    <col min="11296" max="11296" width="25.44140625" style="136" customWidth="1"/>
    <col min="11297" max="11298" width="6.6640625" style="136" customWidth="1"/>
    <col min="11299" max="11520" width="8.88671875" style="136"/>
    <col min="11521" max="11521" width="6.6640625" style="136" customWidth="1"/>
    <col min="11522" max="11522" width="25.44140625" style="136" customWidth="1"/>
    <col min="11523" max="11551" width="6.6640625" style="136" customWidth="1"/>
    <col min="11552" max="11552" width="25.44140625" style="136" customWidth="1"/>
    <col min="11553" max="11554" width="6.6640625" style="136" customWidth="1"/>
    <col min="11555" max="11776" width="8.88671875" style="136"/>
    <col min="11777" max="11777" width="6.6640625" style="136" customWidth="1"/>
    <col min="11778" max="11778" width="25.44140625" style="136" customWidth="1"/>
    <col min="11779" max="11807" width="6.6640625" style="136" customWidth="1"/>
    <col min="11808" max="11808" width="25.44140625" style="136" customWidth="1"/>
    <col min="11809" max="11810" width="6.6640625" style="136" customWidth="1"/>
    <col min="11811" max="12032" width="8.88671875" style="136"/>
    <col min="12033" max="12033" width="6.6640625" style="136" customWidth="1"/>
    <col min="12034" max="12034" width="25.44140625" style="136" customWidth="1"/>
    <col min="12035" max="12063" width="6.6640625" style="136" customWidth="1"/>
    <col min="12064" max="12064" width="25.44140625" style="136" customWidth="1"/>
    <col min="12065" max="12066" width="6.6640625" style="136" customWidth="1"/>
    <col min="12067" max="12288" width="8.88671875" style="136"/>
    <col min="12289" max="12289" width="6.6640625" style="136" customWidth="1"/>
    <col min="12290" max="12290" width="25.44140625" style="136" customWidth="1"/>
    <col min="12291" max="12319" width="6.6640625" style="136" customWidth="1"/>
    <col min="12320" max="12320" width="25.44140625" style="136" customWidth="1"/>
    <col min="12321" max="12322" width="6.6640625" style="136" customWidth="1"/>
    <col min="12323" max="12544" width="8.88671875" style="136"/>
    <col min="12545" max="12545" width="6.6640625" style="136" customWidth="1"/>
    <col min="12546" max="12546" width="25.44140625" style="136" customWidth="1"/>
    <col min="12547" max="12575" width="6.6640625" style="136" customWidth="1"/>
    <col min="12576" max="12576" width="25.44140625" style="136" customWidth="1"/>
    <col min="12577" max="12578" width="6.6640625" style="136" customWidth="1"/>
    <col min="12579" max="12800" width="8.88671875" style="136"/>
    <col min="12801" max="12801" width="6.6640625" style="136" customWidth="1"/>
    <col min="12802" max="12802" width="25.44140625" style="136" customWidth="1"/>
    <col min="12803" max="12831" width="6.6640625" style="136" customWidth="1"/>
    <col min="12832" max="12832" width="25.44140625" style="136" customWidth="1"/>
    <col min="12833" max="12834" width="6.6640625" style="136" customWidth="1"/>
    <col min="12835" max="13056" width="8.88671875" style="136"/>
    <col min="13057" max="13057" width="6.6640625" style="136" customWidth="1"/>
    <col min="13058" max="13058" width="25.44140625" style="136" customWidth="1"/>
    <col min="13059" max="13087" width="6.6640625" style="136" customWidth="1"/>
    <col min="13088" max="13088" width="25.44140625" style="136" customWidth="1"/>
    <col min="13089" max="13090" width="6.6640625" style="136" customWidth="1"/>
    <col min="13091" max="13312" width="8.88671875" style="136"/>
    <col min="13313" max="13313" width="6.6640625" style="136" customWidth="1"/>
    <col min="13314" max="13314" width="25.44140625" style="136" customWidth="1"/>
    <col min="13315" max="13343" width="6.6640625" style="136" customWidth="1"/>
    <col min="13344" max="13344" width="25.44140625" style="136" customWidth="1"/>
    <col min="13345" max="13346" width="6.6640625" style="136" customWidth="1"/>
    <col min="13347" max="13568" width="8.88671875" style="136"/>
    <col min="13569" max="13569" width="6.6640625" style="136" customWidth="1"/>
    <col min="13570" max="13570" width="25.44140625" style="136" customWidth="1"/>
    <col min="13571" max="13599" width="6.6640625" style="136" customWidth="1"/>
    <col min="13600" max="13600" width="25.44140625" style="136" customWidth="1"/>
    <col min="13601" max="13602" width="6.6640625" style="136" customWidth="1"/>
    <col min="13603" max="13824" width="8.88671875" style="136"/>
    <col min="13825" max="13825" width="6.6640625" style="136" customWidth="1"/>
    <col min="13826" max="13826" width="25.44140625" style="136" customWidth="1"/>
    <col min="13827" max="13855" width="6.6640625" style="136" customWidth="1"/>
    <col min="13856" max="13856" width="25.44140625" style="136" customWidth="1"/>
    <col min="13857" max="13858" width="6.6640625" style="136" customWidth="1"/>
    <col min="13859" max="14080" width="8.88671875" style="136"/>
    <col min="14081" max="14081" width="6.6640625" style="136" customWidth="1"/>
    <col min="14082" max="14082" width="25.44140625" style="136" customWidth="1"/>
    <col min="14083" max="14111" width="6.6640625" style="136" customWidth="1"/>
    <col min="14112" max="14112" width="25.44140625" style="136" customWidth="1"/>
    <col min="14113" max="14114" width="6.6640625" style="136" customWidth="1"/>
    <col min="14115" max="14336" width="8.88671875" style="136"/>
    <col min="14337" max="14337" width="6.6640625" style="136" customWidth="1"/>
    <col min="14338" max="14338" width="25.44140625" style="136" customWidth="1"/>
    <col min="14339" max="14367" width="6.6640625" style="136" customWidth="1"/>
    <col min="14368" max="14368" width="25.44140625" style="136" customWidth="1"/>
    <col min="14369" max="14370" width="6.6640625" style="136" customWidth="1"/>
    <col min="14371" max="14592" width="8.88671875" style="136"/>
    <col min="14593" max="14593" width="6.6640625" style="136" customWidth="1"/>
    <col min="14594" max="14594" width="25.44140625" style="136" customWidth="1"/>
    <col min="14595" max="14623" width="6.6640625" style="136" customWidth="1"/>
    <col min="14624" max="14624" width="25.44140625" style="136" customWidth="1"/>
    <col min="14625" max="14626" width="6.6640625" style="136" customWidth="1"/>
    <col min="14627" max="14848" width="8.88671875" style="136"/>
    <col min="14849" max="14849" width="6.6640625" style="136" customWidth="1"/>
    <col min="14850" max="14850" width="25.44140625" style="136" customWidth="1"/>
    <col min="14851" max="14879" width="6.6640625" style="136" customWidth="1"/>
    <col min="14880" max="14880" width="25.44140625" style="136" customWidth="1"/>
    <col min="14881" max="14882" width="6.6640625" style="136" customWidth="1"/>
    <col min="14883" max="15104" width="8.88671875" style="136"/>
    <col min="15105" max="15105" width="6.6640625" style="136" customWidth="1"/>
    <col min="15106" max="15106" width="25.44140625" style="136" customWidth="1"/>
    <col min="15107" max="15135" width="6.6640625" style="136" customWidth="1"/>
    <col min="15136" max="15136" width="25.44140625" style="136" customWidth="1"/>
    <col min="15137" max="15138" width="6.6640625" style="136" customWidth="1"/>
    <col min="15139" max="15360" width="8.88671875" style="136"/>
    <col min="15361" max="15361" width="6.6640625" style="136" customWidth="1"/>
    <col min="15362" max="15362" width="25.44140625" style="136" customWidth="1"/>
    <col min="15363" max="15391" width="6.6640625" style="136" customWidth="1"/>
    <col min="15392" max="15392" width="25.44140625" style="136" customWidth="1"/>
    <col min="15393" max="15394" width="6.6640625" style="136" customWidth="1"/>
    <col min="15395" max="15616" width="8.88671875" style="136"/>
    <col min="15617" max="15617" width="6.6640625" style="136" customWidth="1"/>
    <col min="15618" max="15618" width="25.44140625" style="136" customWidth="1"/>
    <col min="15619" max="15647" width="6.6640625" style="136" customWidth="1"/>
    <col min="15648" max="15648" width="25.44140625" style="136" customWidth="1"/>
    <col min="15649" max="15650" width="6.6640625" style="136" customWidth="1"/>
    <col min="15651" max="15872" width="8.88671875" style="136"/>
    <col min="15873" max="15873" width="6.6640625" style="136" customWidth="1"/>
    <col min="15874" max="15874" width="25.44140625" style="136" customWidth="1"/>
    <col min="15875" max="15903" width="6.6640625" style="136" customWidth="1"/>
    <col min="15904" max="15904" width="25.44140625" style="136" customWidth="1"/>
    <col min="15905" max="15906" width="6.6640625" style="136" customWidth="1"/>
    <col min="15907" max="16128" width="8.88671875" style="136"/>
    <col min="16129" max="16129" width="6.6640625" style="136" customWidth="1"/>
    <col min="16130" max="16130" width="25.44140625" style="136" customWidth="1"/>
    <col min="16131" max="16159" width="6.6640625" style="136" customWidth="1"/>
    <col min="16160" max="16160" width="25.44140625" style="136" customWidth="1"/>
    <col min="16161" max="16162" width="6.6640625" style="136" customWidth="1"/>
    <col min="16163" max="16384" width="8.88671875" style="136"/>
  </cols>
  <sheetData>
    <row r="1" spans="1:34" ht="6.75" customHeight="1" thickBot="1"/>
    <row r="2" spans="1:34" ht="6.75" customHeight="1">
      <c r="A2" s="155" t="s">
        <v>288</v>
      </c>
      <c r="B2" s="156" t="s">
        <v>7</v>
      </c>
      <c r="C2" s="159"/>
      <c r="AF2" s="156" t="s">
        <v>14</v>
      </c>
      <c r="AG2" s="159"/>
      <c r="AH2" s="155" t="s">
        <v>289</v>
      </c>
    </row>
    <row r="3" spans="1:34" ht="6.75" customHeight="1" thickBot="1">
      <c r="A3" s="155"/>
      <c r="B3" s="157"/>
      <c r="C3" s="160"/>
      <c r="AF3" s="157"/>
      <c r="AG3" s="160"/>
      <c r="AH3" s="155"/>
    </row>
    <row r="4" spans="1:34" ht="6.75" customHeight="1" thickBot="1">
      <c r="A4" s="155"/>
      <c r="B4" s="158"/>
      <c r="C4" s="161"/>
      <c r="E4" s="162" t="str">
        <f>B2</f>
        <v>1 CONN</v>
      </c>
      <c r="F4" s="163"/>
      <c r="AC4" s="162" t="str">
        <f>AF2</f>
        <v>1 MD</v>
      </c>
      <c r="AD4" s="163"/>
      <c r="AF4" s="158"/>
      <c r="AG4" s="161"/>
      <c r="AH4" s="155"/>
    </row>
    <row r="5" spans="1:34" ht="6.75" customHeight="1" thickBot="1">
      <c r="A5" s="155"/>
      <c r="E5" s="164"/>
      <c r="F5" s="165"/>
      <c r="AC5" s="164"/>
      <c r="AD5" s="165"/>
      <c r="AH5" s="155"/>
    </row>
    <row r="6" spans="1:34" ht="6.75" customHeight="1" thickBot="1">
      <c r="A6" s="155"/>
      <c r="B6" s="156" t="s">
        <v>246</v>
      </c>
      <c r="C6" s="159"/>
      <c r="E6" s="166"/>
      <c r="F6" s="167"/>
      <c r="AC6" s="166"/>
      <c r="AD6" s="167"/>
      <c r="AF6" s="156" t="s">
        <v>242</v>
      </c>
      <c r="AG6" s="159"/>
      <c r="AH6" s="155"/>
    </row>
    <row r="7" spans="1:34" ht="6.75" customHeight="1" thickBot="1">
      <c r="A7" s="155"/>
      <c r="B7" s="157"/>
      <c r="C7" s="160"/>
      <c r="AE7" s="137"/>
      <c r="AF7" s="157"/>
      <c r="AG7" s="160"/>
      <c r="AH7" s="155"/>
    </row>
    <row r="8" spans="1:34" ht="6.75" customHeight="1" thickBot="1">
      <c r="A8" s="155"/>
      <c r="B8" s="158"/>
      <c r="C8" s="161"/>
      <c r="H8" s="162" t="str">
        <f>E4</f>
        <v>1 CONN</v>
      </c>
      <c r="I8" s="163"/>
      <c r="Z8" s="162" t="str">
        <f>Master!AC4</f>
        <v>1 MD</v>
      </c>
      <c r="AA8" s="163"/>
      <c r="AE8" s="137"/>
      <c r="AF8" s="158"/>
      <c r="AG8" s="161"/>
      <c r="AH8" s="155"/>
    </row>
    <row r="9" spans="1:34" ht="6.75" customHeight="1" thickBot="1">
      <c r="A9" s="155"/>
      <c r="H9" s="164"/>
      <c r="I9" s="165"/>
      <c r="Z9" s="164"/>
      <c r="AA9" s="165"/>
      <c r="AE9" s="137"/>
      <c r="AH9" s="155"/>
    </row>
    <row r="10" spans="1:34" ht="6.75" customHeight="1" thickBot="1">
      <c r="A10" s="155"/>
      <c r="B10" s="156" t="s">
        <v>155</v>
      </c>
      <c r="C10" s="159"/>
      <c r="H10" s="166"/>
      <c r="I10" s="167"/>
      <c r="Z10" s="166"/>
      <c r="AA10" s="167"/>
      <c r="AE10" s="137"/>
      <c r="AF10" s="156" t="s">
        <v>170</v>
      </c>
      <c r="AG10" s="159"/>
      <c r="AH10" s="155"/>
    </row>
    <row r="11" spans="1:34" ht="6.75" customHeight="1" thickBot="1">
      <c r="A11" s="155"/>
      <c r="B11" s="157"/>
      <c r="C11" s="160"/>
      <c r="AF11" s="157"/>
      <c r="AG11" s="160"/>
      <c r="AH11" s="155"/>
    </row>
    <row r="12" spans="1:34" ht="6.75" customHeight="1" thickBot="1">
      <c r="A12" s="155"/>
      <c r="B12" s="158"/>
      <c r="C12" s="161"/>
      <c r="E12" s="162" t="str">
        <f>B10</f>
        <v>8 FLA</v>
      </c>
      <c r="F12" s="163"/>
      <c r="AC12" s="162" t="str">
        <f>AF14</f>
        <v>9 UTAH</v>
      </c>
      <c r="AD12" s="163"/>
      <c r="AF12" s="158"/>
      <c r="AG12" s="161"/>
      <c r="AH12" s="155"/>
    </row>
    <row r="13" spans="1:34" ht="6.75" customHeight="1" thickBot="1">
      <c r="A13" s="155"/>
      <c r="E13" s="164"/>
      <c r="F13" s="165"/>
      <c r="AC13" s="164"/>
      <c r="AD13" s="165"/>
      <c r="AH13" s="155"/>
    </row>
    <row r="14" spans="1:34" ht="6.75" customHeight="1" thickBot="1">
      <c r="A14" s="155"/>
      <c r="B14" s="156" t="s">
        <v>185</v>
      </c>
      <c r="C14" s="159"/>
      <c r="E14" s="166"/>
      <c r="F14" s="167"/>
      <c r="AC14" s="166"/>
      <c r="AD14" s="167"/>
      <c r="AF14" s="156" t="s">
        <v>190</v>
      </c>
      <c r="AG14" s="159"/>
      <c r="AH14" s="155"/>
    </row>
    <row r="15" spans="1:34" ht="6.75" customHeight="1" thickBot="1">
      <c r="A15" s="155"/>
      <c r="B15" s="157"/>
      <c r="C15" s="160"/>
      <c r="W15" s="138"/>
      <c r="X15" s="138"/>
      <c r="AF15" s="157"/>
      <c r="AG15" s="160"/>
      <c r="AH15" s="155"/>
    </row>
    <row r="16" spans="1:34" ht="6.75" customHeight="1" thickBot="1">
      <c r="A16" s="155"/>
      <c r="B16" s="158"/>
      <c r="C16" s="161"/>
      <c r="K16" s="162" t="str">
        <f>H8</f>
        <v>1 CONN</v>
      </c>
      <c r="L16" s="163"/>
      <c r="W16" s="162" t="str">
        <f>Z8</f>
        <v>1 MD</v>
      </c>
      <c r="X16" s="163"/>
      <c r="AF16" s="158"/>
      <c r="AG16" s="161"/>
      <c r="AH16" s="155"/>
    </row>
    <row r="17" spans="1:34" ht="6.75" customHeight="1" thickBot="1">
      <c r="A17" s="155"/>
      <c r="K17" s="164"/>
      <c r="L17" s="165"/>
      <c r="W17" s="164"/>
      <c r="X17" s="165"/>
      <c r="AH17" s="155"/>
    </row>
    <row r="18" spans="1:34" ht="6.75" customHeight="1" thickBot="1">
      <c r="A18" s="155"/>
      <c r="B18" s="156" t="s">
        <v>75</v>
      </c>
      <c r="C18" s="159"/>
      <c r="K18" s="166"/>
      <c r="L18" s="167"/>
      <c r="W18" s="166"/>
      <c r="X18" s="167"/>
      <c r="AF18" s="156" t="s">
        <v>90</v>
      </c>
      <c r="AG18" s="159"/>
      <c r="AH18" s="155"/>
    </row>
    <row r="19" spans="1:34" ht="6.75" customHeight="1" thickBot="1">
      <c r="A19" s="155"/>
      <c r="B19" s="157"/>
      <c r="C19" s="160"/>
      <c r="AF19" s="157"/>
      <c r="AG19" s="160"/>
      <c r="AH19" s="155"/>
    </row>
    <row r="20" spans="1:34" ht="6.75" customHeight="1" thickBot="1">
      <c r="A20" s="155"/>
      <c r="B20" s="158"/>
      <c r="C20" s="161"/>
      <c r="E20" s="162" t="str">
        <f>B18</f>
        <v>4 CAL</v>
      </c>
      <c r="F20" s="163"/>
      <c r="AC20" s="162" t="str">
        <f>AF18</f>
        <v>4 VAN</v>
      </c>
      <c r="AD20" s="163"/>
      <c r="AF20" s="158"/>
      <c r="AG20" s="161"/>
      <c r="AH20" s="155"/>
    </row>
    <row r="21" spans="1:34" ht="6.75" customHeight="1" thickBot="1">
      <c r="A21" s="155"/>
      <c r="E21" s="164"/>
      <c r="F21" s="165"/>
      <c r="AC21" s="164"/>
      <c r="AD21" s="165"/>
      <c r="AH21" s="155"/>
    </row>
    <row r="22" spans="1:34" ht="6.75" customHeight="1" thickBot="1">
      <c r="A22" s="155"/>
      <c r="B22" s="156" t="s">
        <v>218</v>
      </c>
      <c r="C22" s="159"/>
      <c r="E22" s="166"/>
      <c r="F22" s="167"/>
      <c r="AC22" s="166"/>
      <c r="AD22" s="167"/>
      <c r="AF22" s="156" t="s">
        <v>222</v>
      </c>
      <c r="AG22" s="159"/>
      <c r="AH22" s="155"/>
    </row>
    <row r="23" spans="1:34" ht="6.75" customHeight="1" thickBot="1">
      <c r="A23" s="155"/>
      <c r="B23" s="157"/>
      <c r="C23" s="160"/>
      <c r="D23" s="137"/>
      <c r="AF23" s="157"/>
      <c r="AG23" s="160"/>
      <c r="AH23" s="155"/>
    </row>
    <row r="24" spans="1:34" ht="6.75" customHeight="1" thickBot="1">
      <c r="A24" s="155"/>
      <c r="B24" s="158"/>
      <c r="C24" s="161"/>
      <c r="D24" s="137"/>
      <c r="H24" s="162" t="str">
        <f>E20</f>
        <v>4 CAL</v>
      </c>
      <c r="I24" s="163"/>
      <c r="Z24" s="162" t="str">
        <f>AC20</f>
        <v>4 VAN</v>
      </c>
      <c r="AA24" s="163"/>
      <c r="AE24" s="137"/>
      <c r="AF24" s="158"/>
      <c r="AG24" s="161"/>
      <c r="AH24" s="155"/>
    </row>
    <row r="25" spans="1:34" ht="6.75" customHeight="1" thickBot="1">
      <c r="A25" s="155"/>
      <c r="D25" s="137"/>
      <c r="H25" s="164"/>
      <c r="I25" s="165"/>
      <c r="Z25" s="164"/>
      <c r="AA25" s="165"/>
      <c r="AE25" s="137"/>
      <c r="AH25" s="155"/>
    </row>
    <row r="26" spans="1:34" ht="6.75" customHeight="1" thickBot="1">
      <c r="A26" s="155"/>
      <c r="B26" s="156" t="s">
        <v>105</v>
      </c>
      <c r="C26" s="159"/>
      <c r="D26" s="137"/>
      <c r="H26" s="166"/>
      <c r="I26" s="167"/>
      <c r="Z26" s="166"/>
      <c r="AA26" s="167"/>
      <c r="AE26" s="137"/>
      <c r="AF26" s="156" t="s">
        <v>95</v>
      </c>
      <c r="AG26" s="159"/>
      <c r="AH26" s="155"/>
    </row>
    <row r="27" spans="1:34" ht="6.75" customHeight="1" thickBot="1">
      <c r="A27" s="155"/>
      <c r="B27" s="157"/>
      <c r="C27" s="160"/>
      <c r="AF27" s="157"/>
      <c r="AG27" s="160"/>
      <c r="AH27" s="155"/>
    </row>
    <row r="28" spans="1:34" ht="6.75" customHeight="1" thickBot="1">
      <c r="A28" s="155"/>
      <c r="B28" s="158"/>
      <c r="C28" s="161"/>
      <c r="E28" s="162" t="str">
        <f>B26</f>
        <v>5 UVA</v>
      </c>
      <c r="F28" s="163"/>
      <c r="AC28" s="162" t="str">
        <f>AF26</f>
        <v>5 KSU</v>
      </c>
      <c r="AD28" s="163"/>
      <c r="AF28" s="158"/>
      <c r="AG28" s="161"/>
      <c r="AH28" s="155"/>
    </row>
    <row r="29" spans="1:34" ht="6.75" customHeight="1" thickBot="1">
      <c r="A29" s="155"/>
      <c r="E29" s="164"/>
      <c r="F29" s="165"/>
      <c r="AC29" s="164"/>
      <c r="AD29" s="165"/>
      <c r="AH29" s="155"/>
    </row>
    <row r="30" spans="1:34" ht="6.75" customHeight="1" thickBot="1">
      <c r="A30" s="155"/>
      <c r="B30" s="156" t="s">
        <v>214</v>
      </c>
      <c r="C30" s="159"/>
      <c r="E30" s="166"/>
      <c r="F30" s="167"/>
      <c r="AC30" s="166"/>
      <c r="AD30" s="167"/>
      <c r="AF30" s="156" t="s">
        <v>210</v>
      </c>
      <c r="AG30" s="159"/>
      <c r="AH30" s="155"/>
    </row>
    <row r="31" spans="1:34" ht="6.75" customHeight="1" thickBot="1">
      <c r="A31" s="155"/>
      <c r="B31" s="157"/>
      <c r="C31" s="160"/>
      <c r="AF31" s="157"/>
      <c r="AG31" s="160"/>
      <c r="AH31" s="155"/>
    </row>
    <row r="32" spans="1:34" ht="6.75" customHeight="1" thickBot="1">
      <c r="A32" s="155"/>
      <c r="B32" s="158"/>
      <c r="C32" s="161"/>
      <c r="N32" s="162" t="str">
        <f>K16</f>
        <v>1 CONN</v>
      </c>
      <c r="O32" s="163"/>
      <c r="T32" s="162" t="str">
        <f>W48</f>
        <v>3 UL</v>
      </c>
      <c r="U32" s="163"/>
      <c r="AF32" s="158"/>
      <c r="AG32" s="161"/>
      <c r="AH32" s="155"/>
    </row>
    <row r="33" spans="1:34" ht="6.75" customHeight="1" thickBot="1">
      <c r="A33" s="155"/>
      <c r="N33" s="164"/>
      <c r="O33" s="165"/>
      <c r="T33" s="164"/>
      <c r="U33" s="165"/>
      <c r="AH33" s="155"/>
    </row>
    <row r="34" spans="1:34" ht="6.75" customHeight="1" thickBot="1">
      <c r="A34" s="155"/>
      <c r="B34" s="156" t="s">
        <v>36</v>
      </c>
      <c r="C34" s="159"/>
      <c r="N34" s="166"/>
      <c r="O34" s="167"/>
      <c r="T34" s="166"/>
      <c r="U34" s="167"/>
      <c r="AF34" s="156" t="s">
        <v>46</v>
      </c>
      <c r="AG34" s="159"/>
      <c r="AH34" s="155"/>
    </row>
    <row r="35" spans="1:34" ht="6.75" customHeight="1" thickBot="1">
      <c r="A35" s="155"/>
      <c r="B35" s="157"/>
      <c r="C35" s="160"/>
      <c r="AF35" s="157"/>
      <c r="AG35" s="160"/>
      <c r="AH35" s="155"/>
    </row>
    <row r="36" spans="1:34" ht="6.75" customHeight="1" thickBot="1">
      <c r="A36" s="155"/>
      <c r="B36" s="158"/>
      <c r="C36" s="161"/>
      <c r="E36" s="162" t="str">
        <f>B34</f>
        <v>2 A&amp;M</v>
      </c>
      <c r="F36" s="163"/>
      <c r="AC36" s="162" t="str">
        <f>AF34</f>
        <v>2 BAY</v>
      </c>
      <c r="AD36" s="163"/>
      <c r="AF36" s="158"/>
      <c r="AG36" s="161"/>
      <c r="AH36" s="155"/>
    </row>
    <row r="37" spans="1:34" ht="6.75" customHeight="1" thickBot="1">
      <c r="A37" s="155"/>
      <c r="E37" s="164"/>
      <c r="F37" s="165"/>
      <c r="AC37" s="164"/>
      <c r="AD37" s="165"/>
      <c r="AH37" s="155"/>
    </row>
    <row r="38" spans="1:34" ht="6.75" customHeight="1" thickBot="1">
      <c r="A38" s="155"/>
      <c r="B38" s="156" t="s">
        <v>232</v>
      </c>
      <c r="C38" s="159"/>
      <c r="E38" s="166"/>
      <c r="F38" s="167"/>
      <c r="AC38" s="166"/>
      <c r="AD38" s="167"/>
      <c r="AF38" s="156" t="s">
        <v>238</v>
      </c>
      <c r="AG38" s="159"/>
      <c r="AH38" s="155"/>
    </row>
    <row r="39" spans="1:34" ht="6.75" customHeight="1" thickBot="1">
      <c r="A39" s="155"/>
      <c r="B39" s="157"/>
      <c r="C39" s="160"/>
      <c r="AF39" s="157"/>
      <c r="AG39" s="160"/>
      <c r="AH39" s="155"/>
    </row>
    <row r="40" spans="1:34" ht="6.75" customHeight="1" thickBot="1">
      <c r="A40" s="155"/>
      <c r="B40" s="158"/>
      <c r="C40" s="161"/>
      <c r="H40" s="162" t="str">
        <f>E36</f>
        <v>2 A&amp;M</v>
      </c>
      <c r="I40" s="163"/>
      <c r="Z40" s="162" t="str">
        <f>AC36</f>
        <v>2 BAY</v>
      </c>
      <c r="AA40" s="163"/>
      <c r="AE40" s="137"/>
      <c r="AF40" s="158"/>
      <c r="AG40" s="161"/>
      <c r="AH40" s="155"/>
    </row>
    <row r="41" spans="1:34" ht="6.75" customHeight="1" thickBot="1">
      <c r="A41" s="155"/>
      <c r="H41" s="164"/>
      <c r="I41" s="165"/>
      <c r="Z41" s="164"/>
      <c r="AA41" s="165"/>
      <c r="AE41" s="137"/>
      <c r="AH41" s="155"/>
    </row>
    <row r="42" spans="1:34" ht="6.75" customHeight="1" thickBot="1">
      <c r="A42" s="155"/>
      <c r="B42" s="156" t="s">
        <v>140</v>
      </c>
      <c r="C42" s="159"/>
      <c r="H42" s="166"/>
      <c r="I42" s="167"/>
      <c r="Z42" s="166"/>
      <c r="AA42" s="167"/>
      <c r="AE42" s="137"/>
      <c r="AF42" s="156" t="s">
        <v>150</v>
      </c>
      <c r="AG42" s="159"/>
      <c r="AH42" s="155"/>
    </row>
    <row r="43" spans="1:34" ht="6.75" customHeight="1" thickBot="1">
      <c r="A43" s="155"/>
      <c r="B43" s="157"/>
      <c r="C43" s="160"/>
      <c r="AF43" s="157"/>
      <c r="AG43" s="160"/>
      <c r="AH43" s="155"/>
    </row>
    <row r="44" spans="1:34" ht="6.75" customHeight="1" thickBot="1">
      <c r="A44" s="155"/>
      <c r="B44" s="158"/>
      <c r="C44" s="161"/>
      <c r="E44" s="162" t="str">
        <f>B46</f>
        <v>10 MINN</v>
      </c>
      <c r="F44" s="163"/>
      <c r="AC44" s="162" t="str">
        <f>AF42</f>
        <v>7 SDS</v>
      </c>
      <c r="AD44" s="163"/>
      <c r="AF44" s="158"/>
      <c r="AG44" s="161"/>
      <c r="AH44" s="155"/>
    </row>
    <row r="45" spans="1:34" ht="6.75" customHeight="1" thickBot="1">
      <c r="A45" s="155"/>
      <c r="E45" s="164"/>
      <c r="F45" s="165"/>
      <c r="AC45" s="164"/>
      <c r="AD45" s="165"/>
      <c r="AH45" s="155"/>
    </row>
    <row r="46" spans="1:34" ht="6.75" customHeight="1" thickBot="1">
      <c r="A46" s="155"/>
      <c r="B46" s="156" t="s">
        <v>192</v>
      </c>
      <c r="C46" s="159"/>
      <c r="E46" s="166"/>
      <c r="F46" s="167"/>
      <c r="AC46" s="166"/>
      <c r="AD46" s="167"/>
      <c r="AF46" s="156" t="s">
        <v>196</v>
      </c>
      <c r="AG46" s="159"/>
      <c r="AH46" s="155"/>
    </row>
    <row r="47" spans="1:34" ht="6.75" customHeight="1" thickBot="1">
      <c r="A47" s="155"/>
      <c r="B47" s="157"/>
      <c r="C47" s="160"/>
      <c r="AF47" s="157"/>
      <c r="AG47" s="160"/>
      <c r="AH47" s="155"/>
    </row>
    <row r="48" spans="1:34" ht="6.75" customHeight="1" thickBot="1">
      <c r="A48" s="155"/>
      <c r="B48" s="158"/>
      <c r="C48" s="161"/>
      <c r="K48" s="162" t="str">
        <f>H40</f>
        <v>2 A&amp;M</v>
      </c>
      <c r="L48" s="163"/>
      <c r="Q48" s="162" t="str">
        <f>N32</f>
        <v>1 CONN</v>
      </c>
      <c r="R48" s="163"/>
      <c r="W48" s="162" t="str">
        <f>Z56</f>
        <v>3 UL</v>
      </c>
      <c r="X48" s="163"/>
      <c r="AF48" s="158"/>
      <c r="AG48" s="161"/>
      <c r="AH48" s="155"/>
    </row>
    <row r="49" spans="1:34" ht="6.75" customHeight="1" thickBot="1">
      <c r="A49" s="155"/>
      <c r="K49" s="164"/>
      <c r="L49" s="165"/>
      <c r="Q49" s="164"/>
      <c r="R49" s="165"/>
      <c r="W49" s="164"/>
      <c r="X49" s="165"/>
      <c r="AH49" s="155"/>
    </row>
    <row r="50" spans="1:34" ht="6.75" customHeight="1" thickBot="1">
      <c r="A50" s="155"/>
      <c r="B50" s="156" t="s">
        <v>55</v>
      </c>
      <c r="C50" s="159"/>
      <c r="K50" s="166"/>
      <c r="L50" s="167"/>
      <c r="Q50" s="166"/>
      <c r="R50" s="167"/>
      <c r="W50" s="166"/>
      <c r="X50" s="167"/>
      <c r="AF50" s="156" t="s">
        <v>65</v>
      </c>
      <c r="AG50" s="159"/>
      <c r="AH50" s="155"/>
    </row>
    <row r="51" spans="1:34" ht="6.75" customHeight="1" thickBot="1">
      <c r="A51" s="155"/>
      <c r="B51" s="157"/>
      <c r="C51" s="160"/>
      <c r="AF51" s="157"/>
      <c r="AG51" s="160"/>
      <c r="AH51" s="155"/>
    </row>
    <row r="52" spans="1:34" ht="6.75" customHeight="1" thickBot="1">
      <c r="A52" s="155"/>
      <c r="B52" s="158"/>
      <c r="C52" s="161"/>
      <c r="E52" s="162" t="str">
        <f>B50</f>
        <v>3 FSU</v>
      </c>
      <c r="F52" s="163"/>
      <c r="AC52" s="162" t="str">
        <f>AF50</f>
        <v>3 UL</v>
      </c>
      <c r="AD52" s="163"/>
      <c r="AF52" s="158"/>
      <c r="AG52" s="161"/>
      <c r="AH52" s="155"/>
    </row>
    <row r="53" spans="1:34" ht="6.75" customHeight="1" thickBot="1">
      <c r="A53" s="155"/>
      <c r="E53" s="164"/>
      <c r="F53" s="165"/>
      <c r="AC53" s="164"/>
      <c r="AD53" s="165"/>
      <c r="AH53" s="155"/>
    </row>
    <row r="54" spans="1:34" ht="6.75" customHeight="1" thickBot="1">
      <c r="A54" s="155"/>
      <c r="B54" s="156" t="s">
        <v>226</v>
      </c>
      <c r="C54" s="159"/>
      <c r="E54" s="166"/>
      <c r="F54" s="167"/>
      <c r="AC54" s="166"/>
      <c r="AD54" s="167"/>
      <c r="AF54" s="156" t="s">
        <v>224</v>
      </c>
      <c r="AG54" s="159"/>
      <c r="AH54" s="155"/>
    </row>
    <row r="55" spans="1:34" ht="6.75" customHeight="1" thickBot="1">
      <c r="A55" s="155"/>
      <c r="B55" s="157"/>
      <c r="C55" s="160"/>
      <c r="AF55" s="157"/>
      <c r="AG55" s="160"/>
      <c r="AH55" s="155"/>
    </row>
    <row r="56" spans="1:34" ht="6.75" customHeight="1" thickBot="1">
      <c r="A56" s="155"/>
      <c r="B56" s="158"/>
      <c r="C56" s="161"/>
      <c r="H56" s="162" t="str">
        <f>E60</f>
        <v>6 ASU</v>
      </c>
      <c r="I56" s="163"/>
      <c r="Z56" s="162" t="str">
        <f>AC52</f>
        <v>3 UL</v>
      </c>
      <c r="AA56" s="163"/>
      <c r="AE56" s="137"/>
      <c r="AF56" s="158"/>
      <c r="AG56" s="161"/>
      <c r="AH56" s="155"/>
    </row>
    <row r="57" spans="1:34" ht="6.75" customHeight="1" thickBot="1">
      <c r="A57" s="155"/>
      <c r="H57" s="164"/>
      <c r="I57" s="165"/>
      <c r="Z57" s="164"/>
      <c r="AA57" s="165"/>
      <c r="AE57" s="137"/>
      <c r="AH57" s="155"/>
    </row>
    <row r="58" spans="1:34" ht="6.75" customHeight="1" thickBot="1">
      <c r="A58" s="155"/>
      <c r="B58" s="156" t="s">
        <v>115</v>
      </c>
      <c r="C58" s="159"/>
      <c r="H58" s="166"/>
      <c r="I58" s="167"/>
      <c r="Z58" s="166"/>
      <c r="AA58" s="167"/>
      <c r="AE58" s="137"/>
      <c r="AF58" s="156" t="s">
        <v>120</v>
      </c>
      <c r="AG58" s="159"/>
      <c r="AH58" s="155"/>
    </row>
    <row r="59" spans="1:34" ht="6.75" customHeight="1" thickBot="1">
      <c r="A59" s="155"/>
      <c r="B59" s="157"/>
      <c r="C59" s="160"/>
      <c r="AF59" s="157"/>
      <c r="AG59" s="160"/>
      <c r="AH59" s="155"/>
    </row>
    <row r="60" spans="1:34" ht="6.75" customHeight="1" thickBot="1">
      <c r="A60" s="155"/>
      <c r="B60" s="158"/>
      <c r="C60" s="161"/>
      <c r="E60" s="162" t="str">
        <f>B58</f>
        <v>6 ASU</v>
      </c>
      <c r="F60" s="163"/>
      <c r="AC60" s="162" t="str">
        <f>AF58</f>
        <v>6 LSU</v>
      </c>
      <c r="AD60" s="163"/>
      <c r="AF60" s="158"/>
      <c r="AG60" s="161"/>
      <c r="AH60" s="155"/>
    </row>
    <row r="61" spans="1:34" ht="6.75" customHeight="1" thickBot="1">
      <c r="A61" s="155"/>
      <c r="E61" s="164"/>
      <c r="F61" s="165"/>
      <c r="AC61" s="164"/>
      <c r="AD61" s="165"/>
      <c r="AH61" s="155"/>
    </row>
    <row r="62" spans="1:34" ht="6.75" customHeight="1" thickBot="1">
      <c r="A62" s="155"/>
      <c r="B62" s="156" t="s">
        <v>204</v>
      </c>
      <c r="C62" s="159"/>
      <c r="E62" s="166"/>
      <c r="F62" s="167"/>
      <c r="AC62" s="166"/>
      <c r="AD62" s="167"/>
      <c r="AF62" s="156" t="s">
        <v>206</v>
      </c>
      <c r="AG62" s="159"/>
      <c r="AH62" s="155"/>
    </row>
    <row r="63" spans="1:34" ht="6.75" customHeight="1" thickBot="1">
      <c r="A63" s="155"/>
      <c r="B63" s="157"/>
      <c r="C63" s="160"/>
      <c r="AF63" s="157"/>
      <c r="AG63" s="160"/>
      <c r="AH63" s="155"/>
    </row>
    <row r="64" spans="1:34" ht="6.75" customHeight="1" thickBot="1">
      <c r="A64" s="155"/>
      <c r="B64" s="158"/>
      <c r="C64" s="161"/>
      <c r="Q64" s="168"/>
      <c r="R64" s="169"/>
      <c r="AF64" s="158"/>
      <c r="AG64" s="161"/>
      <c r="AH64" s="155"/>
    </row>
    <row r="65" spans="1:34" ht="6.75" customHeight="1">
      <c r="Q65" s="170"/>
      <c r="R65" s="171"/>
    </row>
    <row r="66" spans="1:34" ht="6.75" customHeight="1">
      <c r="Q66" s="170"/>
      <c r="R66" s="171"/>
    </row>
    <row r="67" spans="1:34" ht="6.75" customHeight="1" thickBot="1">
      <c r="Q67" s="170"/>
      <c r="R67" s="171"/>
    </row>
    <row r="68" spans="1:34" ht="6.75" customHeight="1" thickBot="1">
      <c r="A68" s="155" t="s">
        <v>290</v>
      </c>
      <c r="B68" s="156" t="s">
        <v>11</v>
      </c>
      <c r="C68" s="159"/>
      <c r="Q68" s="172"/>
      <c r="R68" s="173"/>
      <c r="AF68" s="156" t="s">
        <v>30</v>
      </c>
      <c r="AG68" s="159"/>
      <c r="AH68" s="155" t="s">
        <v>291</v>
      </c>
    </row>
    <row r="69" spans="1:34" ht="6.75" customHeight="1" thickBot="1">
      <c r="A69" s="155"/>
      <c r="B69" s="157"/>
      <c r="C69" s="160"/>
      <c r="AF69" s="157"/>
      <c r="AG69" s="160"/>
      <c r="AH69" s="155"/>
    </row>
    <row r="70" spans="1:34" ht="6.75" customHeight="1" thickBot="1">
      <c r="A70" s="155"/>
      <c r="B70" s="158"/>
      <c r="C70" s="161"/>
      <c r="E70" s="162" t="str">
        <f>B68</f>
        <v>1 DUKE</v>
      </c>
      <c r="F70" s="163"/>
      <c r="AC70" s="162" t="str">
        <f>AF68</f>
        <v>1 OKLA</v>
      </c>
      <c r="AD70" s="163"/>
      <c r="AF70" s="158"/>
      <c r="AG70" s="161"/>
      <c r="AH70" s="155"/>
    </row>
    <row r="71" spans="1:34" ht="6.75" customHeight="1" thickBot="1">
      <c r="A71" s="155"/>
      <c r="E71" s="164"/>
      <c r="F71" s="165"/>
      <c r="AC71" s="164"/>
      <c r="AD71" s="165"/>
      <c r="AH71" s="155"/>
    </row>
    <row r="72" spans="1:34" ht="6.75" customHeight="1" thickBot="1">
      <c r="A72" s="155"/>
      <c r="B72" s="156" t="s">
        <v>240</v>
      </c>
      <c r="C72" s="159"/>
      <c r="E72" s="166"/>
      <c r="F72" s="167"/>
      <c r="AC72" s="166"/>
      <c r="AD72" s="167"/>
      <c r="AF72" s="156" t="s">
        <v>244</v>
      </c>
      <c r="AG72" s="159"/>
      <c r="AH72" s="155"/>
    </row>
    <row r="73" spans="1:34" ht="6.75" customHeight="1" thickBot="1">
      <c r="A73" s="155"/>
      <c r="B73" s="157"/>
      <c r="C73" s="160"/>
      <c r="AF73" s="157"/>
      <c r="AG73" s="160"/>
      <c r="AH73" s="155"/>
    </row>
    <row r="74" spans="1:34" ht="6.75" customHeight="1" thickBot="1">
      <c r="A74" s="155"/>
      <c r="B74" s="158"/>
      <c r="C74" s="161"/>
      <c r="H74" s="162" t="str">
        <f>E78</f>
        <v>9 MSU</v>
      </c>
      <c r="I74" s="163"/>
      <c r="Z74" s="162" t="str">
        <f>AC70</f>
        <v>1 OKLA</v>
      </c>
      <c r="AA74" s="163"/>
      <c r="AE74" s="137"/>
      <c r="AF74" s="158"/>
      <c r="AG74" s="161"/>
      <c r="AH74" s="155"/>
    </row>
    <row r="75" spans="1:34" ht="6.75" customHeight="1" thickBot="1">
      <c r="A75" s="155"/>
      <c r="H75" s="164"/>
      <c r="I75" s="165"/>
      <c r="Z75" s="164"/>
      <c r="AA75" s="165"/>
      <c r="AE75" s="137"/>
      <c r="AH75" s="155"/>
    </row>
    <row r="76" spans="1:34" ht="6.75" customHeight="1" thickBot="1">
      <c r="A76" s="155"/>
      <c r="B76" s="156" t="s">
        <v>165</v>
      </c>
      <c r="C76" s="159"/>
      <c r="H76" s="166"/>
      <c r="I76" s="167"/>
      <c r="Z76" s="166"/>
      <c r="AA76" s="167"/>
      <c r="AE76" s="137"/>
      <c r="AF76" s="156" t="s">
        <v>160</v>
      </c>
      <c r="AG76" s="159"/>
      <c r="AH76" s="155"/>
    </row>
    <row r="77" spans="1:34" ht="6.75" customHeight="1" thickBot="1">
      <c r="A77" s="155"/>
      <c r="B77" s="157"/>
      <c r="C77" s="160"/>
      <c r="AF77" s="157"/>
      <c r="AG77" s="160"/>
      <c r="AH77" s="155"/>
    </row>
    <row r="78" spans="1:34" ht="6.75" customHeight="1" thickBot="1">
      <c r="A78" s="155"/>
      <c r="B78" s="158"/>
      <c r="C78" s="161"/>
      <c r="E78" s="162" t="str">
        <f>B80</f>
        <v>9 MSU</v>
      </c>
      <c r="F78" s="163"/>
      <c r="AC78" s="162" t="str">
        <f>AF80</f>
        <v>9 GT</v>
      </c>
      <c r="AD78" s="163"/>
      <c r="AF78" s="158"/>
      <c r="AG78" s="161"/>
      <c r="AH78" s="155"/>
    </row>
    <row r="79" spans="1:34" ht="6.75" customHeight="1" thickBot="1">
      <c r="A79" s="155"/>
      <c r="E79" s="164"/>
      <c r="F79" s="165"/>
      <c r="AC79" s="164"/>
      <c r="AD79" s="165"/>
      <c r="AH79" s="155"/>
    </row>
    <row r="80" spans="1:34" ht="6.75" customHeight="1" thickBot="1">
      <c r="A80" s="155"/>
      <c r="B80" s="156" t="s">
        <v>180</v>
      </c>
      <c r="C80" s="159"/>
      <c r="E80" s="166"/>
      <c r="F80" s="167"/>
      <c r="AC80" s="166"/>
      <c r="AD80" s="167"/>
      <c r="AF80" s="156" t="s">
        <v>175</v>
      </c>
      <c r="AG80" s="159"/>
      <c r="AH80" s="155"/>
    </row>
    <row r="81" spans="1:34" ht="6.75" customHeight="1" thickBot="1">
      <c r="A81" s="155"/>
      <c r="B81" s="157"/>
      <c r="C81" s="160"/>
      <c r="AF81" s="157"/>
      <c r="AG81" s="160"/>
      <c r="AH81" s="155"/>
    </row>
    <row r="82" spans="1:34" ht="6.75" customHeight="1" thickBot="1">
      <c r="A82" s="155"/>
      <c r="B82" s="158"/>
      <c r="C82" s="161"/>
      <c r="K82" s="162" t="str">
        <f>H90</f>
        <v>4 ISU</v>
      </c>
      <c r="L82" s="163"/>
      <c r="Q82" s="162" t="str">
        <f>T32</f>
        <v>3 UL</v>
      </c>
      <c r="R82" s="163"/>
      <c r="W82" s="162" t="str">
        <f>Z74</f>
        <v>1 OKLA</v>
      </c>
      <c r="X82" s="163"/>
      <c r="AF82" s="158"/>
      <c r="AG82" s="161"/>
      <c r="AH82" s="155"/>
    </row>
    <row r="83" spans="1:34" ht="6.75" customHeight="1" thickBot="1">
      <c r="A83" s="155"/>
      <c r="K83" s="164"/>
      <c r="L83" s="165"/>
      <c r="Q83" s="164"/>
      <c r="R83" s="165"/>
      <c r="W83" s="164"/>
      <c r="X83" s="165"/>
      <c r="AH83" s="155"/>
    </row>
    <row r="84" spans="1:34" ht="6.75" customHeight="1" thickBot="1">
      <c r="A84" s="155"/>
      <c r="B84" s="156" t="s">
        <v>80</v>
      </c>
      <c r="C84" s="159"/>
      <c r="K84" s="166"/>
      <c r="L84" s="167"/>
      <c r="Q84" s="166"/>
      <c r="R84" s="167"/>
      <c r="W84" s="166"/>
      <c r="X84" s="167"/>
      <c r="AF84" s="156" t="s">
        <v>85</v>
      </c>
      <c r="AG84" s="159"/>
      <c r="AH84" s="155"/>
    </row>
    <row r="85" spans="1:34" ht="6.75" customHeight="1" thickBot="1">
      <c r="A85" s="155"/>
      <c r="B85" s="157"/>
      <c r="C85" s="160"/>
      <c r="AF85" s="157"/>
      <c r="AG85" s="160"/>
      <c r="AH85" s="155"/>
    </row>
    <row r="86" spans="1:34" ht="6.75" customHeight="1" thickBot="1">
      <c r="A86" s="155"/>
      <c r="B86" s="158"/>
      <c r="C86" s="161"/>
      <c r="E86" s="162" t="str">
        <f>B84</f>
        <v>4 ISU</v>
      </c>
      <c r="F86" s="163"/>
      <c r="AC86" s="162" t="str">
        <f>AF84</f>
        <v>4 PITT</v>
      </c>
      <c r="AD86" s="163"/>
      <c r="AF86" s="158"/>
      <c r="AG86" s="161"/>
      <c r="AH86" s="155"/>
    </row>
    <row r="87" spans="1:34" ht="6.75" customHeight="1" thickBot="1">
      <c r="A87" s="155"/>
      <c r="E87" s="164"/>
      <c r="F87" s="165"/>
      <c r="AC87" s="164"/>
      <c r="AD87" s="165"/>
      <c r="AH87" s="155"/>
    </row>
    <row r="88" spans="1:34" ht="6.75" customHeight="1" thickBot="1">
      <c r="A88" s="155"/>
      <c r="B88" s="156" t="s">
        <v>216</v>
      </c>
      <c r="C88" s="159"/>
      <c r="E88" s="166"/>
      <c r="F88" s="167"/>
      <c r="AC88" s="166"/>
      <c r="AD88" s="167"/>
      <c r="AF88" s="156" t="s">
        <v>220</v>
      </c>
      <c r="AG88" s="159"/>
      <c r="AH88" s="155"/>
    </row>
    <row r="89" spans="1:34" ht="6.75" customHeight="1" thickBot="1">
      <c r="A89" s="155"/>
      <c r="B89" s="157"/>
      <c r="C89" s="160"/>
      <c r="AF89" s="157"/>
      <c r="AG89" s="160"/>
      <c r="AH89" s="155"/>
    </row>
    <row r="90" spans="1:34" ht="6.75" customHeight="1" thickBot="1">
      <c r="A90" s="155"/>
      <c r="B90" s="158"/>
      <c r="C90" s="161"/>
      <c r="H90" s="162" t="str">
        <f>E86</f>
        <v>4 ISU</v>
      </c>
      <c r="I90" s="163"/>
      <c r="Z90" s="162" t="str">
        <f>AC86</f>
        <v>4 PITT</v>
      </c>
      <c r="AA90" s="163"/>
      <c r="AE90" s="137"/>
      <c r="AF90" s="158"/>
      <c r="AG90" s="161"/>
      <c r="AH90" s="155"/>
    </row>
    <row r="91" spans="1:34" ht="6.75" customHeight="1" thickBot="1">
      <c r="A91" s="155"/>
      <c r="H91" s="164"/>
      <c r="I91" s="165"/>
      <c r="Z91" s="164"/>
      <c r="AA91" s="165"/>
      <c r="AE91" s="137"/>
      <c r="AH91" s="155"/>
    </row>
    <row r="92" spans="1:34" ht="6.75" customHeight="1" thickBot="1">
      <c r="A92" s="155"/>
      <c r="B92" s="156" t="s">
        <v>100</v>
      </c>
      <c r="C92" s="159"/>
      <c r="H92" s="166"/>
      <c r="I92" s="167"/>
      <c r="Z92" s="166"/>
      <c r="AA92" s="167"/>
      <c r="AE92" s="137"/>
      <c r="AF92" s="156" t="s">
        <v>110</v>
      </c>
      <c r="AG92" s="159"/>
      <c r="AH92" s="155"/>
    </row>
    <row r="93" spans="1:34" ht="6.75" customHeight="1" thickBot="1">
      <c r="A93" s="155"/>
      <c r="B93" s="157"/>
      <c r="C93" s="160"/>
      <c r="AF93" s="157"/>
      <c r="AG93" s="160"/>
      <c r="AH93" s="155"/>
    </row>
    <row r="94" spans="1:34" ht="6.75" customHeight="1" thickBot="1">
      <c r="A94" s="155"/>
      <c r="B94" s="158"/>
      <c r="C94" s="161"/>
      <c r="E94" s="162" t="str">
        <f>B96</f>
        <v>12 BALL</v>
      </c>
      <c r="F94" s="163"/>
      <c r="AC94" s="162" t="str">
        <f>AF96</f>
        <v>12 GONZ</v>
      </c>
      <c r="AD94" s="163"/>
      <c r="AF94" s="158"/>
      <c r="AG94" s="161"/>
      <c r="AH94" s="155"/>
    </row>
    <row r="95" spans="1:34" ht="6.75" customHeight="1" thickBot="1">
      <c r="A95" s="155"/>
      <c r="E95" s="164"/>
      <c r="F95" s="165"/>
      <c r="AC95" s="164"/>
      <c r="AD95" s="165"/>
      <c r="AH95" s="155"/>
    </row>
    <row r="96" spans="1:34" ht="6.75" customHeight="1" thickBot="1">
      <c r="A96" s="155"/>
      <c r="B96" s="156" t="s">
        <v>208</v>
      </c>
      <c r="C96" s="159"/>
      <c r="E96" s="166"/>
      <c r="F96" s="167"/>
      <c r="AC96" s="166"/>
      <c r="AD96" s="167"/>
      <c r="AF96" s="156" t="s">
        <v>212</v>
      </c>
      <c r="AG96" s="159"/>
      <c r="AH96" s="155"/>
    </row>
    <row r="97" spans="1:34" ht="6.75" customHeight="1" thickBot="1">
      <c r="A97" s="155"/>
      <c r="B97" s="157"/>
      <c r="C97" s="160"/>
      <c r="AF97" s="157"/>
      <c r="AG97" s="160"/>
      <c r="AH97" s="155"/>
    </row>
    <row r="98" spans="1:34" ht="6.75" customHeight="1" thickBot="1">
      <c r="A98" s="155"/>
      <c r="B98" s="158"/>
      <c r="C98" s="161"/>
      <c r="N98" s="162" t="str">
        <f>K114</f>
        <v>2 STAN</v>
      </c>
      <c r="O98" s="163"/>
      <c r="T98" s="162" t="str">
        <f>W82</f>
        <v>1 OKLA</v>
      </c>
      <c r="U98" s="163"/>
      <c r="AF98" s="158"/>
      <c r="AG98" s="161"/>
      <c r="AH98" s="155"/>
    </row>
    <row r="99" spans="1:34" ht="6.75" customHeight="1" thickBot="1">
      <c r="A99" s="155"/>
      <c r="N99" s="164"/>
      <c r="O99" s="165"/>
      <c r="T99" s="164"/>
      <c r="U99" s="165"/>
      <c r="AH99" s="155"/>
    </row>
    <row r="100" spans="1:34" ht="6.75" customHeight="1" thickBot="1">
      <c r="A100" s="155"/>
      <c r="B100" s="156" t="s">
        <v>50</v>
      </c>
      <c r="C100" s="159"/>
      <c r="N100" s="166"/>
      <c r="O100" s="167"/>
      <c r="T100" s="166"/>
      <c r="U100" s="167"/>
      <c r="AF100" s="156" t="s">
        <v>41</v>
      </c>
      <c r="AG100" s="159"/>
      <c r="AH100" s="155"/>
    </row>
    <row r="101" spans="1:34" ht="6.75" customHeight="1" thickBot="1">
      <c r="A101" s="155"/>
      <c r="B101" s="157"/>
      <c r="C101" s="160"/>
      <c r="AF101" s="157"/>
      <c r="AG101" s="160"/>
      <c r="AH101" s="155"/>
    </row>
    <row r="102" spans="1:34" ht="6.75" customHeight="1" thickBot="1">
      <c r="A102" s="155"/>
      <c r="B102" s="158"/>
      <c r="C102" s="161"/>
      <c r="E102" s="162" t="str">
        <f>B100</f>
        <v>2 STAN</v>
      </c>
      <c r="F102" s="163"/>
      <c r="AC102" s="162" t="str">
        <f>AF100</f>
        <v>2 AUB</v>
      </c>
      <c r="AD102" s="163"/>
      <c r="AF102" s="158"/>
      <c r="AG102" s="161"/>
      <c r="AH102" s="155"/>
    </row>
    <row r="103" spans="1:34" ht="6.75" customHeight="1" thickBot="1">
      <c r="A103" s="155"/>
      <c r="E103" s="164"/>
      <c r="F103" s="165"/>
      <c r="AC103" s="164"/>
      <c r="AD103" s="165"/>
      <c r="AH103" s="155"/>
    </row>
    <row r="104" spans="1:34" ht="6.75" customHeight="1" thickBot="1">
      <c r="A104" s="155"/>
      <c r="B104" s="156" t="s">
        <v>236</v>
      </c>
      <c r="C104" s="159"/>
      <c r="E104" s="166"/>
      <c r="F104" s="167"/>
      <c r="AC104" s="166"/>
      <c r="AD104" s="167"/>
      <c r="AF104" s="156" t="s">
        <v>234</v>
      </c>
      <c r="AG104" s="159"/>
      <c r="AH104" s="155"/>
    </row>
    <row r="105" spans="1:34" ht="6.75" customHeight="1" thickBot="1">
      <c r="A105" s="155"/>
      <c r="B105" s="157"/>
      <c r="C105" s="160"/>
      <c r="AF105" s="157"/>
      <c r="AG105" s="160"/>
      <c r="AH105" s="155"/>
    </row>
    <row r="106" spans="1:34" ht="6.75" customHeight="1" thickBot="1">
      <c r="A106" s="155"/>
      <c r="B106" s="158"/>
      <c r="C106" s="161"/>
      <c r="H106" s="162" t="str">
        <f>E102</f>
        <v>2 STAN</v>
      </c>
      <c r="I106" s="163"/>
      <c r="Z106" s="162" t="str">
        <f>AC110</f>
        <v>7 RUT</v>
      </c>
      <c r="AA106" s="163"/>
      <c r="AE106" s="137"/>
      <c r="AF106" s="158"/>
      <c r="AG106" s="161"/>
      <c r="AH106" s="155"/>
    </row>
    <row r="107" spans="1:34" ht="6.75" customHeight="1" thickBot="1">
      <c r="A107" s="155"/>
      <c r="H107" s="164"/>
      <c r="I107" s="165"/>
      <c r="Z107" s="164"/>
      <c r="AA107" s="165"/>
      <c r="AE107" s="137"/>
      <c r="AH107" s="155"/>
    </row>
    <row r="108" spans="1:34" ht="6.75" customHeight="1" thickBot="1">
      <c r="A108" s="155"/>
      <c r="B108" s="156" t="s">
        <v>135</v>
      </c>
      <c r="C108" s="159"/>
      <c r="H108" s="166"/>
      <c r="I108" s="167"/>
      <c r="Z108" s="166"/>
      <c r="AA108" s="167"/>
      <c r="AE108" s="137"/>
      <c r="AF108" s="156" t="s">
        <v>145</v>
      </c>
      <c r="AG108" s="159"/>
      <c r="AH108" s="155"/>
    </row>
    <row r="109" spans="1:34" ht="6.75" customHeight="1" thickBot="1">
      <c r="A109" s="155"/>
      <c r="B109" s="157"/>
      <c r="C109" s="160"/>
      <c r="AF109" s="157"/>
      <c r="AG109" s="160"/>
      <c r="AH109" s="155"/>
    </row>
    <row r="110" spans="1:34" ht="6.75" customHeight="1" thickBot="1">
      <c r="A110" s="155"/>
      <c r="B110" s="158"/>
      <c r="C110" s="161"/>
      <c r="E110" s="162" t="str">
        <f>B112</f>
        <v>10 SDSU</v>
      </c>
      <c r="F110" s="163"/>
      <c r="AC110" s="162" t="str">
        <f>AF108</f>
        <v>7 RUT</v>
      </c>
      <c r="AD110" s="163"/>
      <c r="AF110" s="158"/>
      <c r="AG110" s="161"/>
      <c r="AH110" s="155"/>
    </row>
    <row r="111" spans="1:34" ht="6.75" customHeight="1" thickBot="1">
      <c r="A111" s="155"/>
      <c r="E111" s="164"/>
      <c r="F111" s="165"/>
      <c r="AC111" s="164"/>
      <c r="AD111" s="165"/>
      <c r="AH111" s="155"/>
    </row>
    <row r="112" spans="1:34" ht="6.75" customHeight="1" thickBot="1">
      <c r="A112" s="155"/>
      <c r="B112" s="156" t="s">
        <v>194</v>
      </c>
      <c r="C112" s="159"/>
      <c r="E112" s="166"/>
      <c r="F112" s="167"/>
      <c r="AC112" s="166"/>
      <c r="AD112" s="167"/>
      <c r="AF112" s="156" t="s">
        <v>198</v>
      </c>
      <c r="AG112" s="159"/>
      <c r="AH112" s="155"/>
    </row>
    <row r="113" spans="1:34" ht="6.75" customHeight="1" thickBot="1">
      <c r="A113" s="155"/>
      <c r="B113" s="157"/>
      <c r="C113" s="160"/>
      <c r="AF113" s="157"/>
      <c r="AG113" s="160"/>
      <c r="AH113" s="155"/>
    </row>
    <row r="114" spans="1:34" ht="6.75" customHeight="1" thickBot="1">
      <c r="A114" s="155"/>
      <c r="B114" s="158"/>
      <c r="C114" s="161"/>
      <c r="K114" s="162" t="str">
        <f>H106</f>
        <v>2 STAN</v>
      </c>
      <c r="L114" s="163"/>
      <c r="W114" s="162" t="str">
        <f>Z122</f>
        <v>6 PUR</v>
      </c>
      <c r="X114" s="163"/>
      <c r="AF114" s="158"/>
      <c r="AG114" s="161"/>
      <c r="AH114" s="155"/>
    </row>
    <row r="115" spans="1:34" ht="6.75" customHeight="1" thickBot="1">
      <c r="A115" s="155"/>
      <c r="K115" s="164"/>
      <c r="L115" s="165"/>
      <c r="W115" s="164"/>
      <c r="X115" s="165"/>
      <c r="AH115" s="155"/>
    </row>
    <row r="116" spans="1:34" ht="6.75" customHeight="1" thickBot="1">
      <c r="A116" s="155"/>
      <c r="B116" s="156" t="s">
        <v>60</v>
      </c>
      <c r="C116" s="159"/>
      <c r="K116" s="166"/>
      <c r="L116" s="167"/>
      <c r="W116" s="166"/>
      <c r="X116" s="167"/>
      <c r="AF116" s="156" t="s">
        <v>70</v>
      </c>
      <c r="AG116" s="159"/>
      <c r="AH116" s="155"/>
    </row>
    <row r="117" spans="1:34" ht="6.75" customHeight="1" thickBot="1">
      <c r="A117" s="155"/>
      <c r="B117" s="157"/>
      <c r="C117" s="160"/>
      <c r="AF117" s="157"/>
      <c r="AG117" s="160"/>
      <c r="AH117" s="155"/>
    </row>
    <row r="118" spans="1:34" ht="6.75" customHeight="1" thickBot="1">
      <c r="A118" s="155"/>
      <c r="B118" s="158"/>
      <c r="C118" s="161"/>
      <c r="E118" s="162" t="str">
        <f>B116</f>
        <v>3 OSU</v>
      </c>
      <c r="F118" s="163"/>
      <c r="AC118" s="162" t="str">
        <f>AF116</f>
        <v>3 UNC</v>
      </c>
      <c r="AD118" s="163"/>
      <c r="AF118" s="158"/>
      <c r="AG118" s="161"/>
      <c r="AH118" s="155"/>
    </row>
    <row r="119" spans="1:34" ht="6.75" customHeight="1" thickBot="1">
      <c r="A119" s="155"/>
      <c r="E119" s="164"/>
      <c r="F119" s="165"/>
      <c r="AC119" s="164"/>
      <c r="AD119" s="165"/>
      <c r="AH119" s="155"/>
    </row>
    <row r="120" spans="1:34" ht="6.75" customHeight="1" thickBot="1">
      <c r="A120" s="155"/>
      <c r="B120" s="156" t="s">
        <v>228</v>
      </c>
      <c r="C120" s="159"/>
      <c r="E120" s="166"/>
      <c r="F120" s="167"/>
      <c r="AC120" s="166"/>
      <c r="AD120" s="167"/>
      <c r="AF120" s="156" t="s">
        <v>230</v>
      </c>
      <c r="AG120" s="159"/>
      <c r="AH120" s="155"/>
    </row>
    <row r="121" spans="1:34" ht="6.75" customHeight="1" thickBot="1">
      <c r="A121" s="155"/>
      <c r="B121" s="157"/>
      <c r="C121" s="160"/>
      <c r="AF121" s="157"/>
      <c r="AG121" s="160"/>
      <c r="AH121" s="155"/>
    </row>
    <row r="122" spans="1:34" ht="6.75" customHeight="1" thickBot="1">
      <c r="A122" s="155"/>
      <c r="B122" s="158"/>
      <c r="C122" s="161"/>
      <c r="H122" s="162" t="str">
        <f>E118</f>
        <v>3 OSU</v>
      </c>
      <c r="I122" s="163"/>
      <c r="Z122" s="162" t="str">
        <f>AC126</f>
        <v>6 PUR</v>
      </c>
      <c r="AA122" s="163"/>
      <c r="AE122" s="137"/>
      <c r="AF122" s="158"/>
      <c r="AG122" s="161"/>
      <c r="AH122" s="155"/>
    </row>
    <row r="123" spans="1:34" ht="6.75" customHeight="1" thickBot="1">
      <c r="A123" s="155"/>
      <c r="H123" s="164"/>
      <c r="I123" s="165"/>
      <c r="Z123" s="164"/>
      <c r="AA123" s="165"/>
      <c r="AE123" s="137"/>
      <c r="AH123" s="155"/>
    </row>
    <row r="124" spans="1:34" ht="6.75" customHeight="1" thickBot="1">
      <c r="A124" s="155"/>
      <c r="B124" s="156" t="s">
        <v>130</v>
      </c>
      <c r="C124" s="159"/>
      <c r="H124" s="166"/>
      <c r="I124" s="167"/>
      <c r="Z124" s="166"/>
      <c r="AA124" s="167"/>
      <c r="AE124" s="137"/>
      <c r="AF124" s="156" t="s">
        <v>125</v>
      </c>
      <c r="AG124" s="159"/>
      <c r="AH124" s="155"/>
    </row>
    <row r="125" spans="1:34" ht="6.75" customHeight="1" thickBot="1">
      <c r="A125" s="155"/>
      <c r="B125" s="157"/>
      <c r="C125" s="160"/>
      <c r="AF125" s="157"/>
      <c r="AG125" s="160"/>
      <c r="AH125" s="155"/>
    </row>
    <row r="126" spans="1:34" ht="6.75" customHeight="1" thickBot="1">
      <c r="A126" s="155"/>
      <c r="B126" s="158"/>
      <c r="C126" s="161"/>
      <c r="E126" s="162" t="str">
        <f>B128</f>
        <v>11 MSU</v>
      </c>
      <c r="F126" s="163"/>
      <c r="AC126" s="162" t="str">
        <f>AF124</f>
        <v>6 PUR</v>
      </c>
      <c r="AD126" s="163"/>
      <c r="AF126" s="158"/>
      <c r="AG126" s="161"/>
      <c r="AH126" s="155"/>
    </row>
    <row r="127" spans="1:34" ht="6.75" customHeight="1" thickBot="1">
      <c r="A127" s="155"/>
      <c r="E127" s="164"/>
      <c r="F127" s="165"/>
      <c r="AC127" s="164"/>
      <c r="AD127" s="165"/>
      <c r="AH127" s="155"/>
    </row>
    <row r="128" spans="1:34" ht="6.75" customHeight="1" thickBot="1">
      <c r="A128" s="155"/>
      <c r="B128" s="156" t="s">
        <v>202</v>
      </c>
      <c r="C128" s="159"/>
      <c r="E128" s="166"/>
      <c r="F128" s="167"/>
      <c r="AC128" s="166"/>
      <c r="AD128" s="167"/>
      <c r="AF128" s="156" t="s">
        <v>200</v>
      </c>
      <c r="AG128" s="159"/>
      <c r="AH128" s="155"/>
    </row>
    <row r="129" spans="1:42" ht="6.75" customHeight="1">
      <c r="A129" s="155"/>
      <c r="B129" s="157"/>
      <c r="C129" s="160"/>
      <c r="AF129" s="157"/>
      <c r="AG129" s="160"/>
      <c r="AH129" s="155"/>
    </row>
    <row r="130" spans="1:42" ht="6.75" customHeight="1" thickBot="1">
      <c r="A130" s="155"/>
      <c r="B130" s="158"/>
      <c r="C130" s="161"/>
      <c r="AF130" s="158"/>
      <c r="AG130" s="161"/>
      <c r="AH130" s="155"/>
    </row>
    <row r="136" spans="1:42" ht="8.25" customHeight="1">
      <c r="E136" s="139"/>
      <c r="F136" s="139"/>
      <c r="G136" s="139"/>
      <c r="H136" s="139"/>
      <c r="I136" s="139"/>
      <c r="J136" s="139"/>
      <c r="K136" s="139"/>
      <c r="L136" s="139"/>
      <c r="M136" s="139"/>
      <c r="N136" s="139"/>
      <c r="O136" s="139"/>
      <c r="P136" s="139"/>
      <c r="Q136" s="139"/>
      <c r="R136" s="139"/>
      <c r="S136" s="139"/>
      <c r="T136" s="139"/>
      <c r="U136" s="139"/>
      <c r="V136" s="139"/>
      <c r="W136" s="139"/>
      <c r="X136" s="139"/>
      <c r="Y136" s="139"/>
      <c r="Z136" s="139"/>
      <c r="AA136" s="139"/>
      <c r="AB136" s="139"/>
      <c r="AC136" s="139"/>
      <c r="AD136" s="139"/>
      <c r="AE136" s="139"/>
      <c r="AF136" s="139"/>
      <c r="AG136" s="139"/>
      <c r="AH136" s="139"/>
      <c r="AI136" s="139"/>
      <c r="AJ136" s="139"/>
      <c r="AK136" s="139"/>
      <c r="AL136" s="139"/>
      <c r="AM136" s="139"/>
      <c r="AN136" s="139"/>
      <c r="AO136" s="139"/>
      <c r="AP136" s="139"/>
    </row>
    <row r="137" spans="1:42" ht="6.75" hidden="1" customHeight="1">
      <c r="E137" s="139"/>
      <c r="F137" s="139"/>
      <c r="G137" s="139"/>
      <c r="H137" s="139"/>
      <c r="I137" s="139"/>
      <c r="J137" s="139"/>
      <c r="K137" s="139"/>
      <c r="L137" s="139"/>
      <c r="M137" s="139"/>
      <c r="N137" s="139"/>
      <c r="O137" s="139"/>
      <c r="P137" s="139"/>
      <c r="Q137" s="139"/>
      <c r="R137" s="139"/>
      <c r="S137" s="139"/>
      <c r="T137" s="139"/>
      <c r="U137" s="139"/>
      <c r="V137" s="139"/>
      <c r="W137" s="139"/>
      <c r="X137" s="139"/>
      <c r="Y137" s="139"/>
      <c r="Z137" s="139"/>
      <c r="AA137" s="139"/>
      <c r="AB137" s="139"/>
      <c r="AC137" s="139"/>
      <c r="AD137" s="139"/>
      <c r="AE137" s="139"/>
      <c r="AF137" s="139"/>
      <c r="AG137" s="139"/>
      <c r="AH137" s="139"/>
      <c r="AI137" s="139"/>
      <c r="AJ137" s="139"/>
      <c r="AK137" s="139"/>
      <c r="AL137" s="139"/>
      <c r="AM137" s="139"/>
      <c r="AN137" s="139"/>
      <c r="AO137" s="139"/>
      <c r="AP137" s="139"/>
    </row>
    <row r="138" spans="1:42" ht="6.75" hidden="1" customHeight="1" thickBot="1">
      <c r="E138" s="139"/>
      <c r="F138" s="139"/>
      <c r="G138" s="139"/>
      <c r="H138" s="139"/>
      <c r="I138" s="139"/>
      <c r="J138" s="139"/>
      <c r="K138" s="139"/>
      <c r="L138" s="139"/>
      <c r="M138" s="139"/>
      <c r="N138" s="139"/>
      <c r="O138" s="139"/>
      <c r="P138" s="139"/>
      <c r="Q138" s="139"/>
      <c r="R138" s="139"/>
      <c r="S138" s="139"/>
      <c r="T138" s="139"/>
      <c r="U138" s="139"/>
      <c r="V138" s="139"/>
      <c r="W138" s="139"/>
      <c r="X138" s="139"/>
      <c r="Y138" s="139"/>
      <c r="Z138" s="139"/>
      <c r="AA138" s="139"/>
      <c r="AB138" s="139"/>
      <c r="AC138" s="139"/>
      <c r="AD138" s="139"/>
      <c r="AE138" s="139"/>
      <c r="AF138" s="139"/>
      <c r="AG138" s="139"/>
      <c r="AH138" s="139"/>
      <c r="AI138" s="139"/>
      <c r="AJ138" s="139"/>
      <c r="AK138" s="139"/>
      <c r="AL138" s="139"/>
      <c r="AM138" s="139"/>
      <c r="AN138" s="139"/>
      <c r="AO138" s="139"/>
      <c r="AP138" s="139"/>
    </row>
    <row r="139" spans="1:42" ht="9" hidden="1" customHeight="1" thickBot="1">
      <c r="B139" s="30" t="str">
        <f>Scoring!A179</f>
        <v>Winner</v>
      </c>
      <c r="C139" s="30" t="str">
        <f>Scoring!B179</f>
        <v>Loser</v>
      </c>
      <c r="E139" s="139"/>
      <c r="F139" s="139"/>
      <c r="G139" s="139"/>
      <c r="H139" s="139"/>
      <c r="I139" s="139"/>
      <c r="J139" s="139"/>
      <c r="K139" s="139"/>
      <c r="L139" s="139"/>
      <c r="M139" s="139"/>
      <c r="N139" s="139"/>
      <c r="O139" s="139"/>
      <c r="P139" s="139"/>
      <c r="Q139" s="139"/>
      <c r="R139" s="139"/>
      <c r="S139" s="139"/>
      <c r="T139" s="139"/>
      <c r="U139" s="139"/>
      <c r="V139" s="139"/>
      <c r="W139" s="139"/>
      <c r="X139" s="139"/>
      <c r="Y139" s="139"/>
      <c r="Z139" s="139"/>
      <c r="AA139" s="139"/>
      <c r="AB139" s="139"/>
      <c r="AC139" s="139"/>
      <c r="AD139" s="139"/>
      <c r="AE139" s="139"/>
      <c r="AF139" s="139"/>
      <c r="AG139" s="139"/>
      <c r="AH139" s="139"/>
      <c r="AI139" s="139"/>
      <c r="AJ139" s="139"/>
      <c r="AK139" s="139"/>
      <c r="AL139" s="139"/>
      <c r="AM139" s="139"/>
      <c r="AN139" s="139"/>
      <c r="AO139" s="139"/>
      <c r="AP139" s="139"/>
    </row>
    <row r="140" spans="1:42" ht="9" hidden="1" customHeight="1" thickBot="1">
      <c r="B140" s="30" t="str">
        <f ca="1">Scoring!A180</f>
        <v>1 CONN</v>
      </c>
      <c r="C140" s="30" t="str">
        <f ca="1">Scoring!B180</f>
        <v>16 UVM</v>
      </c>
      <c r="E140" s="139"/>
      <c r="F140" s="139"/>
      <c r="G140" s="139"/>
      <c r="H140" s="139"/>
      <c r="I140" s="139"/>
      <c r="J140" s="139"/>
      <c r="K140" s="139"/>
      <c r="L140" s="139"/>
      <c r="M140" s="139"/>
      <c r="N140" s="139"/>
      <c r="O140" s="139"/>
      <c r="P140" s="139"/>
      <c r="Q140" s="139"/>
      <c r="R140" s="139"/>
      <c r="S140" s="139"/>
      <c r="T140" s="139"/>
      <c r="U140" s="139"/>
      <c r="V140" s="139"/>
      <c r="W140" s="139"/>
      <c r="X140" s="139"/>
      <c r="Y140" s="139"/>
      <c r="Z140" s="139"/>
      <c r="AA140" s="139"/>
      <c r="AB140" s="139"/>
      <c r="AC140" s="139"/>
      <c r="AD140" s="139"/>
      <c r="AE140" s="139"/>
      <c r="AF140" s="139"/>
      <c r="AG140" s="139"/>
      <c r="AH140" s="139"/>
      <c r="AI140" s="139"/>
      <c r="AJ140" s="139"/>
      <c r="AK140" s="139"/>
      <c r="AL140" s="139"/>
      <c r="AM140" s="139"/>
      <c r="AN140" s="139"/>
      <c r="AO140" s="139"/>
      <c r="AP140" s="139"/>
    </row>
    <row r="141" spans="1:42" ht="9" hidden="1" customHeight="1" thickBot="1">
      <c r="B141" s="30" t="str">
        <f ca="1">Scoring!A181</f>
        <v>8 FLA</v>
      </c>
      <c r="C141" s="30" t="str">
        <f ca="1">Scoring!B181</f>
        <v>9 TEM</v>
      </c>
      <c r="E141" s="139"/>
      <c r="F141" s="139"/>
      <c r="G141" s="139"/>
      <c r="H141" s="139"/>
      <c r="I141" s="139"/>
      <c r="J141" s="139"/>
      <c r="K141" s="139"/>
      <c r="L141" s="139"/>
      <c r="M141" s="139"/>
      <c r="N141" s="139"/>
      <c r="O141" s="139"/>
      <c r="P141" s="139"/>
      <c r="Q141" s="139"/>
      <c r="R141" s="139"/>
      <c r="S141" s="139"/>
      <c r="T141" s="139"/>
      <c r="U141" s="139"/>
      <c r="V141" s="139"/>
      <c r="W141" s="139"/>
      <c r="X141" s="139"/>
      <c r="Y141" s="139"/>
      <c r="Z141" s="139"/>
      <c r="AA141" s="139"/>
      <c r="AB141" s="139"/>
      <c r="AC141" s="139"/>
      <c r="AD141" s="139"/>
      <c r="AE141" s="139"/>
      <c r="AF141" s="139"/>
      <c r="AG141" s="139"/>
      <c r="AH141" s="139"/>
      <c r="AI141" s="139"/>
      <c r="AJ141" s="139"/>
      <c r="AK141" s="139"/>
      <c r="AL141" s="139"/>
      <c r="AM141" s="139"/>
      <c r="AN141" s="139"/>
      <c r="AO141" s="139"/>
      <c r="AP141" s="139"/>
    </row>
    <row r="142" spans="1:42" ht="9" hidden="1" customHeight="1" thickBot="1">
      <c r="B142" s="30" t="str">
        <f ca="1">Scoring!A182</f>
        <v>4 CAL</v>
      </c>
      <c r="C142" s="30" t="str">
        <f ca="1">Scoring!B182</f>
        <v>13 FRES</v>
      </c>
      <c r="E142" s="139"/>
      <c r="F142" s="139"/>
      <c r="G142" s="139"/>
      <c r="H142" s="139"/>
      <c r="I142" s="139"/>
      <c r="J142" s="139"/>
      <c r="K142" s="139"/>
      <c r="L142" s="139"/>
      <c r="M142" s="139"/>
      <c r="N142" s="139"/>
      <c r="O142" s="139"/>
      <c r="P142" s="139"/>
      <c r="Q142" s="139"/>
      <c r="R142" s="139"/>
      <c r="S142" s="139"/>
      <c r="T142" s="139"/>
      <c r="U142" s="139"/>
      <c r="V142" s="139"/>
      <c r="W142" s="139"/>
      <c r="X142" s="139"/>
      <c r="Y142" s="139"/>
      <c r="Z142" s="139"/>
      <c r="AA142" s="139"/>
      <c r="AB142" s="139"/>
      <c r="AC142" s="139"/>
      <c r="AD142" s="139"/>
      <c r="AE142" s="139"/>
      <c r="AF142" s="139"/>
      <c r="AG142" s="139"/>
      <c r="AH142" s="139"/>
      <c r="AI142" s="139"/>
      <c r="AJ142" s="139"/>
      <c r="AK142" s="139"/>
      <c r="AL142" s="139"/>
      <c r="AM142" s="139"/>
      <c r="AN142" s="139"/>
      <c r="AO142" s="139"/>
      <c r="AP142" s="139"/>
    </row>
    <row r="143" spans="1:42" ht="9" hidden="1" customHeight="1" thickBot="1">
      <c r="B143" s="30" t="str">
        <f ca="1">Scoring!A183</f>
        <v>5 UVA</v>
      </c>
      <c r="C143" s="30" t="str">
        <f ca="1">Scoring!B183</f>
        <v>12 MRST</v>
      </c>
      <c r="E143" s="139"/>
      <c r="F143" s="139"/>
      <c r="G143" s="139"/>
      <c r="H143" s="139"/>
      <c r="I143" s="139"/>
      <c r="J143" s="139"/>
      <c r="K143" s="139"/>
      <c r="L143" s="139"/>
      <c r="M143" s="139"/>
      <c r="N143" s="139"/>
      <c r="O143" s="139"/>
      <c r="P143" s="139"/>
      <c r="Q143" s="139"/>
      <c r="R143" s="139"/>
      <c r="S143" s="139"/>
      <c r="T143" s="139"/>
      <c r="U143" s="139"/>
      <c r="V143" s="139"/>
      <c r="W143" s="139"/>
      <c r="X143" s="139"/>
      <c r="Y143" s="139"/>
      <c r="Z143" s="139"/>
      <c r="AA143" s="139"/>
      <c r="AB143" s="139"/>
      <c r="AC143" s="139"/>
      <c r="AD143" s="139"/>
      <c r="AE143" s="139"/>
      <c r="AF143" s="139"/>
      <c r="AG143" s="139"/>
      <c r="AH143" s="139"/>
      <c r="AI143" s="139"/>
      <c r="AJ143" s="139"/>
      <c r="AK143" s="139"/>
      <c r="AL143" s="139"/>
      <c r="AM143" s="139"/>
      <c r="AN143" s="139"/>
      <c r="AO143" s="139"/>
      <c r="AP143" s="139"/>
    </row>
    <row r="144" spans="1:42" ht="9" hidden="1" customHeight="1" thickBot="1">
      <c r="B144" s="30" t="str">
        <f ca="1">Scoring!A184</f>
        <v>2 A&amp;M</v>
      </c>
      <c r="C144" s="30" t="str">
        <f ca="1">Scoring!B184</f>
        <v>15 EVAN</v>
      </c>
      <c r="E144" s="139"/>
      <c r="F144" s="139"/>
      <c r="G144" s="139"/>
      <c r="H144" s="139"/>
      <c r="I144" s="139"/>
      <c r="J144" s="139"/>
      <c r="K144" s="139"/>
      <c r="L144" s="139"/>
      <c r="M144" s="139"/>
      <c r="N144" s="139"/>
      <c r="O144" s="139"/>
      <c r="P144" s="139"/>
      <c r="Q144" s="139"/>
      <c r="R144" s="139"/>
      <c r="S144" s="139"/>
      <c r="T144" s="139"/>
      <c r="U144" s="139"/>
      <c r="V144" s="139"/>
      <c r="W144" s="139"/>
      <c r="X144" s="139"/>
      <c r="Y144" s="139"/>
      <c r="Z144" s="139"/>
      <c r="AA144" s="139"/>
      <c r="AB144" s="139"/>
      <c r="AC144" s="139"/>
      <c r="AD144" s="139"/>
      <c r="AE144" s="139"/>
      <c r="AF144" s="139"/>
      <c r="AG144" s="139"/>
      <c r="AH144" s="139"/>
      <c r="AI144" s="139"/>
      <c r="AJ144" s="139"/>
      <c r="AK144" s="139"/>
      <c r="AL144" s="139"/>
      <c r="AM144" s="139"/>
      <c r="AN144" s="139"/>
      <c r="AO144" s="139"/>
      <c r="AP144" s="139"/>
    </row>
    <row r="145" spans="2:42" ht="9" hidden="1" customHeight="1" thickBot="1">
      <c r="B145" s="30" t="str">
        <f ca="1">Scoring!A185</f>
        <v>10 MINN</v>
      </c>
      <c r="C145" s="30" t="str">
        <f ca="1">Scoring!B185</f>
        <v>7 ND</v>
      </c>
      <c r="E145" s="139"/>
      <c r="F145" s="139"/>
      <c r="G145" s="139"/>
      <c r="H145" s="139"/>
      <c r="I145" s="139"/>
      <c r="J145" s="139"/>
      <c r="K145" s="139"/>
      <c r="L145" s="139"/>
      <c r="M145" s="139"/>
      <c r="N145" s="139"/>
      <c r="O145" s="139"/>
      <c r="P145" s="139"/>
      <c r="Q145" s="139"/>
      <c r="R145" s="139"/>
      <c r="S145" s="139"/>
      <c r="T145" s="139"/>
      <c r="U145" s="139"/>
      <c r="V145" s="139"/>
      <c r="W145" s="139"/>
      <c r="X145" s="139"/>
      <c r="Y145" s="139"/>
      <c r="Z145" s="139"/>
      <c r="AA145" s="139"/>
      <c r="AB145" s="139"/>
      <c r="AC145" s="139"/>
      <c r="AD145" s="139"/>
      <c r="AE145" s="139"/>
      <c r="AF145" s="139"/>
      <c r="AG145" s="139"/>
      <c r="AH145" s="139"/>
      <c r="AI145" s="139"/>
      <c r="AJ145" s="139"/>
      <c r="AK145" s="139"/>
      <c r="AL145" s="139"/>
      <c r="AM145" s="139"/>
      <c r="AN145" s="139"/>
      <c r="AO145" s="139"/>
      <c r="AP145" s="139"/>
    </row>
    <row r="146" spans="2:42" ht="9" hidden="1" customHeight="1" thickBot="1">
      <c r="B146" s="30" t="str">
        <f ca="1">Scoring!A186</f>
        <v>3 FSU</v>
      </c>
      <c r="C146" s="30" t="str">
        <f ca="1">Scoring!B186</f>
        <v>14 NCAT</v>
      </c>
      <c r="E146" s="139"/>
      <c r="F146" s="139"/>
      <c r="G146" s="139"/>
      <c r="H146" s="139"/>
      <c r="I146" s="139"/>
      <c r="J146" s="139"/>
      <c r="K146" s="139"/>
      <c r="L146" s="139"/>
      <c r="M146" s="139"/>
      <c r="N146" s="139"/>
      <c r="O146" s="139"/>
      <c r="P146" s="139"/>
      <c r="Q146" s="139"/>
      <c r="R146" s="139"/>
      <c r="S146" s="139"/>
      <c r="T146" s="139"/>
      <c r="U146" s="139"/>
      <c r="V146" s="139"/>
      <c r="W146" s="139"/>
      <c r="X146" s="139"/>
      <c r="Y146" s="139"/>
      <c r="Z146" s="139"/>
      <c r="AA146" s="139"/>
      <c r="AB146" s="139"/>
      <c r="AC146" s="139"/>
      <c r="AD146" s="139"/>
      <c r="AE146" s="139"/>
      <c r="AF146" s="139"/>
      <c r="AG146" s="139"/>
      <c r="AH146" s="139"/>
      <c r="AI146" s="139"/>
      <c r="AJ146" s="139"/>
      <c r="AK146" s="139"/>
      <c r="AL146" s="139"/>
      <c r="AM146" s="139"/>
      <c r="AN146" s="139"/>
      <c r="AO146" s="139"/>
      <c r="AP146" s="139"/>
    </row>
    <row r="147" spans="2:42" ht="9" hidden="1" customHeight="1" thickBot="1">
      <c r="B147" s="30" t="str">
        <f ca="1">Scoring!A187</f>
        <v>6 ASU</v>
      </c>
      <c r="C147" s="30" t="str">
        <f ca="1">Scoring!B187</f>
        <v>11 UGA</v>
      </c>
      <c r="E147" s="139"/>
      <c r="F147" s="139"/>
      <c r="G147" s="139"/>
      <c r="H147" s="139"/>
      <c r="I147" s="139"/>
      <c r="J147" s="139"/>
      <c r="K147" s="139"/>
      <c r="L147" s="139"/>
      <c r="M147" s="139"/>
      <c r="N147" s="139"/>
      <c r="O147" s="139"/>
      <c r="P147" s="139"/>
      <c r="Q147" s="139"/>
      <c r="R147" s="139"/>
      <c r="S147" s="139"/>
      <c r="T147" s="139"/>
      <c r="U147" s="139"/>
      <c r="V147" s="139"/>
      <c r="W147" s="139"/>
      <c r="X147" s="139"/>
      <c r="Y147" s="139"/>
      <c r="Z147" s="139"/>
      <c r="AA147" s="139"/>
      <c r="AB147" s="139"/>
      <c r="AC147" s="139"/>
      <c r="AD147" s="139"/>
      <c r="AE147" s="139"/>
      <c r="AF147" s="139"/>
      <c r="AG147" s="139"/>
      <c r="AH147" s="139"/>
      <c r="AI147" s="139"/>
      <c r="AJ147" s="139"/>
      <c r="AK147" s="139"/>
      <c r="AL147" s="139"/>
      <c r="AM147" s="139"/>
      <c r="AN147" s="139"/>
      <c r="AO147" s="139"/>
      <c r="AP147" s="139"/>
    </row>
    <row r="148" spans="2:42" ht="9" hidden="1" customHeight="1" thickBot="1">
      <c r="B148" s="30" t="str">
        <f ca="1">Scoring!A188</f>
        <v>1 DUKE</v>
      </c>
      <c r="C148" s="30" t="str">
        <f ca="1">Scoring!B188</f>
        <v>16 APSU</v>
      </c>
      <c r="E148" s="139"/>
      <c r="F148" s="139"/>
      <c r="G148" s="139"/>
      <c r="H148" s="139"/>
      <c r="I148" s="139"/>
      <c r="J148" s="139"/>
      <c r="K148" s="139"/>
      <c r="L148" s="139"/>
      <c r="M148" s="139"/>
      <c r="N148" s="139"/>
      <c r="O148" s="139"/>
      <c r="P148" s="139"/>
      <c r="Q148" s="139"/>
      <c r="R148" s="139"/>
      <c r="S148" s="139"/>
      <c r="T148" s="139"/>
      <c r="U148" s="139"/>
      <c r="V148" s="139"/>
      <c r="W148" s="139"/>
      <c r="X148" s="139"/>
      <c r="Y148" s="139"/>
      <c r="Z148" s="139"/>
      <c r="AA148" s="139"/>
      <c r="AB148" s="139"/>
      <c r="AC148" s="139"/>
      <c r="AD148" s="139"/>
      <c r="AE148" s="139"/>
      <c r="AF148" s="139"/>
      <c r="AG148" s="139"/>
      <c r="AH148" s="139"/>
      <c r="AI148" s="139"/>
      <c r="AJ148" s="139"/>
      <c r="AK148" s="139"/>
      <c r="AL148" s="139"/>
      <c r="AM148" s="139"/>
      <c r="AN148" s="139"/>
      <c r="AO148" s="139"/>
      <c r="AP148" s="139"/>
    </row>
    <row r="149" spans="2:42" ht="9" hidden="1" customHeight="1" thickBot="1">
      <c r="B149" s="30" t="str">
        <f ca="1">Scoring!A189</f>
        <v>9 MSU</v>
      </c>
      <c r="C149" s="30" t="str">
        <f ca="1">Scoring!B189</f>
        <v>8 MTSU</v>
      </c>
      <c r="E149" s="139"/>
      <c r="F149" s="139"/>
      <c r="G149" s="139"/>
      <c r="H149" s="139"/>
      <c r="I149" s="139"/>
      <c r="J149" s="139"/>
      <c r="K149" s="139"/>
      <c r="L149" s="139"/>
      <c r="M149" s="139"/>
      <c r="N149" s="139"/>
      <c r="O149" s="139"/>
      <c r="P149" s="139"/>
      <c r="Q149" s="139"/>
      <c r="R149" s="139"/>
      <c r="S149" s="139"/>
      <c r="T149" s="139"/>
      <c r="U149" s="139"/>
      <c r="V149" s="139"/>
      <c r="W149" s="139"/>
      <c r="X149" s="139"/>
      <c r="Y149" s="139"/>
      <c r="Z149" s="139"/>
      <c r="AA149" s="139"/>
      <c r="AB149" s="139"/>
      <c r="AC149" s="139"/>
      <c r="AD149" s="139"/>
      <c r="AE149" s="139"/>
      <c r="AF149" s="139"/>
      <c r="AG149" s="139"/>
      <c r="AH149" s="139"/>
      <c r="AI149" s="139"/>
      <c r="AJ149" s="139"/>
      <c r="AK149" s="139"/>
      <c r="AL149" s="139"/>
      <c r="AM149" s="139"/>
      <c r="AN149" s="139"/>
      <c r="AO149" s="139"/>
      <c r="AP149" s="139"/>
    </row>
    <row r="150" spans="2:42" ht="9" hidden="1" customHeight="1" thickBot="1">
      <c r="B150" s="30" t="str">
        <f ca="1">Scoring!A190</f>
        <v>4 ISU</v>
      </c>
      <c r="C150" s="30" t="str">
        <f ca="1">Scoring!B190</f>
        <v>13 ETSU</v>
      </c>
      <c r="E150" s="139"/>
      <c r="F150" s="139"/>
      <c r="G150" s="139"/>
      <c r="H150" s="139"/>
      <c r="I150" s="139"/>
      <c r="J150" s="139"/>
      <c r="K150" s="139"/>
      <c r="L150" s="139"/>
      <c r="M150" s="139"/>
      <c r="N150" s="139"/>
      <c r="O150" s="139"/>
      <c r="P150" s="139"/>
      <c r="Q150" s="139"/>
      <c r="R150" s="139"/>
      <c r="S150" s="139"/>
      <c r="T150" s="139"/>
      <c r="U150" s="139"/>
      <c r="V150" s="139"/>
      <c r="W150" s="139"/>
      <c r="X150" s="139"/>
      <c r="Y150" s="139"/>
      <c r="Z150" s="139"/>
      <c r="AA150" s="139"/>
      <c r="AB150" s="139"/>
      <c r="AC150" s="139"/>
      <c r="AD150" s="139"/>
      <c r="AE150" s="139"/>
      <c r="AF150" s="139"/>
      <c r="AG150" s="139"/>
      <c r="AH150" s="139"/>
      <c r="AI150" s="139"/>
      <c r="AJ150" s="139"/>
      <c r="AK150" s="139"/>
      <c r="AL150" s="139"/>
      <c r="AM150" s="139"/>
      <c r="AN150" s="139"/>
      <c r="AO150" s="139"/>
      <c r="AP150" s="139"/>
    </row>
    <row r="151" spans="2:42" ht="9" hidden="1" customHeight="1" thickBot="1">
      <c r="B151" s="30" t="str">
        <f ca="1">Scoring!A191</f>
        <v>12 BALL</v>
      </c>
      <c r="C151" s="30" t="str">
        <f ca="1">Scoring!B191</f>
        <v>5 TENN</v>
      </c>
      <c r="E151" s="139"/>
      <c r="F151" s="139"/>
      <c r="G151" s="139"/>
      <c r="H151" s="139"/>
      <c r="I151" s="139"/>
      <c r="J151" s="139"/>
      <c r="K151" s="139"/>
      <c r="L151" s="139"/>
      <c r="M151" s="139"/>
      <c r="N151" s="139"/>
      <c r="O151" s="139"/>
      <c r="P151" s="139"/>
      <c r="Q151" s="139"/>
      <c r="R151" s="139"/>
      <c r="S151" s="139"/>
      <c r="T151" s="139"/>
      <c r="U151" s="139"/>
      <c r="V151" s="139"/>
      <c r="W151" s="139"/>
      <c r="X151" s="139"/>
      <c r="Y151" s="139"/>
      <c r="Z151" s="139"/>
      <c r="AA151" s="139"/>
      <c r="AB151" s="139"/>
      <c r="AC151" s="139"/>
      <c r="AD151" s="139"/>
      <c r="AE151" s="139"/>
      <c r="AF151" s="139"/>
      <c r="AG151" s="139"/>
      <c r="AH151" s="139"/>
      <c r="AI151" s="139"/>
      <c r="AJ151" s="139"/>
      <c r="AK151" s="139"/>
      <c r="AL151" s="139"/>
      <c r="AM151" s="139"/>
      <c r="AN151" s="139"/>
      <c r="AO151" s="139"/>
      <c r="AP151" s="139"/>
    </row>
    <row r="152" spans="2:42" ht="9" hidden="1" customHeight="1" thickBot="1">
      <c r="B152" s="30" t="str">
        <f ca="1">Scoring!A192</f>
        <v>2 STAN</v>
      </c>
      <c r="C152" s="30" t="str">
        <f ca="1">Scoring!B192</f>
        <v>15 UCSB</v>
      </c>
      <c r="E152" s="139"/>
      <c r="F152" s="139"/>
      <c r="G152" s="139"/>
      <c r="H152" s="139"/>
      <c r="I152" s="139"/>
      <c r="J152" s="139"/>
      <c r="K152" s="139"/>
      <c r="L152" s="139"/>
      <c r="M152" s="139"/>
      <c r="N152" s="139"/>
      <c r="O152" s="139"/>
      <c r="P152" s="139"/>
      <c r="Q152" s="139"/>
      <c r="R152" s="139"/>
      <c r="S152" s="139"/>
      <c r="T152" s="139"/>
      <c r="U152" s="139"/>
      <c r="V152" s="139"/>
      <c r="W152" s="139"/>
      <c r="X152" s="139"/>
      <c r="Y152" s="139"/>
      <c r="Z152" s="139"/>
      <c r="AA152" s="139"/>
      <c r="AB152" s="139"/>
      <c r="AC152" s="139"/>
      <c r="AD152" s="139"/>
      <c r="AE152" s="139"/>
      <c r="AF152" s="139"/>
      <c r="AG152" s="139"/>
      <c r="AH152" s="139"/>
      <c r="AI152" s="139"/>
      <c r="AJ152" s="139"/>
      <c r="AK152" s="139"/>
      <c r="AL152" s="139"/>
      <c r="AM152" s="139"/>
      <c r="AN152" s="139"/>
      <c r="AO152" s="139"/>
      <c r="AP152" s="139"/>
    </row>
    <row r="153" spans="2:42" ht="9" hidden="1" customHeight="1" thickBot="1">
      <c r="B153" s="30" t="str">
        <f ca="1">Scoring!A193</f>
        <v>10 SDSU</v>
      </c>
      <c r="C153" s="30" t="str">
        <f ca="1">Scoring!B193</f>
        <v>7 DEP</v>
      </c>
      <c r="E153" s="139"/>
      <c r="F153" s="139"/>
      <c r="G153" s="139"/>
      <c r="H153" s="139"/>
      <c r="I153" s="139"/>
      <c r="J153" s="139"/>
      <c r="K153" s="139"/>
      <c r="L153" s="139"/>
      <c r="M153" s="139"/>
      <c r="N153" s="139"/>
      <c r="O153" s="139"/>
      <c r="P153" s="139"/>
      <c r="Q153" s="139"/>
      <c r="R153" s="139"/>
      <c r="S153" s="139"/>
      <c r="T153" s="139"/>
      <c r="U153" s="139"/>
      <c r="V153" s="139"/>
      <c r="W153" s="139"/>
      <c r="X153" s="139"/>
      <c r="Y153" s="139"/>
      <c r="Z153" s="139"/>
      <c r="AA153" s="139"/>
      <c r="AB153" s="139"/>
      <c r="AC153" s="139"/>
      <c r="AD153" s="139"/>
      <c r="AE153" s="139"/>
      <c r="AF153" s="139"/>
      <c r="AG153" s="139"/>
      <c r="AH153" s="139"/>
      <c r="AI153" s="139"/>
      <c r="AJ153" s="139"/>
      <c r="AK153" s="139"/>
      <c r="AL153" s="139"/>
      <c r="AM153" s="139"/>
      <c r="AN153" s="139"/>
      <c r="AO153" s="139"/>
      <c r="AP153" s="139"/>
    </row>
    <row r="154" spans="2:42" ht="9" hidden="1" customHeight="1" thickBot="1">
      <c r="B154" s="30" t="str">
        <f ca="1">Scoring!A194</f>
        <v>3 OSU</v>
      </c>
      <c r="C154" s="30" t="str">
        <f ca="1">Scoring!B194</f>
        <v>14 SHU</v>
      </c>
      <c r="E154" s="139"/>
      <c r="F154" s="139"/>
      <c r="G154" s="139"/>
      <c r="H154" s="139"/>
      <c r="I154" s="139"/>
      <c r="J154" s="139"/>
      <c r="K154" s="139"/>
      <c r="L154" s="139"/>
      <c r="M154" s="139"/>
      <c r="N154" s="139"/>
      <c r="O154" s="139"/>
      <c r="P154" s="139"/>
      <c r="Q154" s="139"/>
      <c r="R154" s="139"/>
      <c r="S154" s="139"/>
      <c r="T154" s="139"/>
      <c r="U154" s="139"/>
      <c r="V154" s="139"/>
      <c r="W154" s="139"/>
      <c r="X154" s="139"/>
      <c r="Y154" s="139"/>
      <c r="Z154" s="139"/>
      <c r="AA154" s="139"/>
      <c r="AB154" s="139"/>
      <c r="AC154" s="139"/>
      <c r="AD154" s="139"/>
      <c r="AE154" s="139"/>
      <c r="AF154" s="139"/>
      <c r="AG154" s="139"/>
      <c r="AH154" s="139"/>
      <c r="AI154" s="139"/>
      <c r="AJ154" s="139"/>
      <c r="AK154" s="139"/>
      <c r="AL154" s="139"/>
      <c r="AM154" s="139"/>
      <c r="AN154" s="139"/>
      <c r="AO154" s="139"/>
      <c r="AP154" s="139"/>
    </row>
    <row r="155" spans="2:42" ht="9" hidden="1" customHeight="1" thickBot="1">
      <c r="B155" s="30" t="str">
        <f ca="1">Scoring!A195</f>
        <v>11 MSU</v>
      </c>
      <c r="C155" s="30" t="str">
        <f ca="1">Scoring!B195</f>
        <v>6 TEX</v>
      </c>
      <c r="E155" s="139"/>
      <c r="F155" s="139"/>
      <c r="G155" s="139"/>
      <c r="H155" s="139"/>
      <c r="I155" s="139"/>
      <c r="J155" s="139"/>
      <c r="K155" s="139"/>
      <c r="L155" s="139"/>
      <c r="M155" s="139"/>
      <c r="N155" s="139"/>
      <c r="O155" s="139"/>
      <c r="P155" s="139"/>
      <c r="Q155" s="139"/>
      <c r="R155" s="139"/>
      <c r="S155" s="139"/>
      <c r="T155" s="139"/>
      <c r="U155" s="139"/>
      <c r="V155" s="139"/>
      <c r="W155" s="139"/>
      <c r="X155" s="139"/>
      <c r="Y155" s="139"/>
      <c r="Z155" s="139"/>
      <c r="AA155" s="139"/>
      <c r="AB155" s="139"/>
      <c r="AC155" s="139"/>
      <c r="AD155" s="139"/>
      <c r="AE155" s="139"/>
      <c r="AF155" s="139"/>
      <c r="AG155" s="139"/>
      <c r="AH155" s="139"/>
      <c r="AI155" s="139"/>
      <c r="AJ155" s="139"/>
      <c r="AK155" s="139"/>
      <c r="AL155" s="139"/>
      <c r="AM155" s="139"/>
      <c r="AN155" s="139"/>
      <c r="AO155" s="139"/>
      <c r="AP155" s="139"/>
    </row>
    <row r="156" spans="2:42" ht="9" hidden="1" customHeight="1" thickBot="1">
      <c r="B156" s="30" t="str">
        <f ca="1">Scoring!A196</f>
        <v>1 MD</v>
      </c>
      <c r="C156" s="30" t="str">
        <f ca="1">Scoring!B196</f>
        <v>16 DART</v>
      </c>
      <c r="E156" s="139"/>
      <c r="F156" s="139"/>
      <c r="G156" s="139"/>
      <c r="H156" s="139"/>
      <c r="I156" s="139"/>
      <c r="J156" s="139"/>
      <c r="K156" s="139"/>
      <c r="L156" s="139"/>
      <c r="M156" s="139"/>
      <c r="N156" s="139"/>
      <c r="O156" s="139"/>
      <c r="P156" s="139"/>
      <c r="Q156" s="139"/>
      <c r="R156" s="139"/>
      <c r="S156" s="139"/>
      <c r="T156" s="139"/>
      <c r="U156" s="139"/>
      <c r="V156" s="139"/>
      <c r="W156" s="139"/>
      <c r="X156" s="139"/>
      <c r="Y156" s="139"/>
      <c r="Z156" s="139"/>
      <c r="AA156" s="139"/>
      <c r="AB156" s="139"/>
      <c r="AC156" s="139"/>
      <c r="AD156" s="139"/>
      <c r="AE156" s="139"/>
      <c r="AF156" s="139"/>
      <c r="AG156" s="139"/>
      <c r="AH156" s="139"/>
      <c r="AI156" s="139"/>
      <c r="AJ156" s="139"/>
      <c r="AK156" s="139"/>
      <c r="AL156" s="139"/>
      <c r="AM156" s="139"/>
      <c r="AN156" s="139"/>
      <c r="AO156" s="139"/>
      <c r="AP156" s="139"/>
    </row>
    <row r="157" spans="2:42" ht="9" hidden="1" customHeight="1" thickBot="1">
      <c r="B157" s="30" t="str">
        <f ca="1">Scoring!A197</f>
        <v>9 UTAH</v>
      </c>
      <c r="C157" s="30" t="str">
        <f ca="1">Scoring!B197</f>
        <v>8 VILL</v>
      </c>
      <c r="E157" s="139"/>
      <c r="F157" s="139"/>
      <c r="G157" s="139"/>
      <c r="H157" s="139"/>
      <c r="I157" s="139"/>
      <c r="J157" s="139"/>
      <c r="K157" s="139"/>
      <c r="L157" s="139"/>
      <c r="M157" s="139"/>
      <c r="N157" s="139"/>
      <c r="O157" s="139"/>
      <c r="P157" s="139"/>
      <c r="Q157" s="139"/>
      <c r="R157" s="139"/>
      <c r="S157" s="139"/>
      <c r="T157" s="139"/>
      <c r="U157" s="139"/>
      <c r="V157" s="139"/>
      <c r="W157" s="139"/>
      <c r="X157" s="139"/>
      <c r="Y157" s="139"/>
      <c r="Z157" s="139"/>
      <c r="AA157" s="139"/>
      <c r="AB157" s="139"/>
      <c r="AC157" s="139"/>
      <c r="AD157" s="139"/>
      <c r="AE157" s="139"/>
      <c r="AF157" s="139"/>
      <c r="AG157" s="139"/>
      <c r="AH157" s="139"/>
      <c r="AI157" s="139"/>
      <c r="AJ157" s="139"/>
      <c r="AK157" s="139"/>
      <c r="AL157" s="139"/>
      <c r="AM157" s="139"/>
      <c r="AN157" s="139"/>
      <c r="AO157" s="139"/>
      <c r="AP157" s="139"/>
    </row>
    <row r="158" spans="2:42" ht="9" hidden="1" customHeight="1" thickBot="1">
      <c r="B158" s="30" t="str">
        <f ca="1">Scoring!A198</f>
        <v>4 VAN</v>
      </c>
      <c r="C158" s="30" t="str">
        <f ca="1">Scoring!B198</f>
        <v>13 WCU</v>
      </c>
      <c r="E158" s="139"/>
      <c r="F158" s="139"/>
      <c r="G158" s="139"/>
      <c r="H158" s="139"/>
      <c r="I158" s="139"/>
      <c r="J158" s="139"/>
      <c r="K158" s="139"/>
      <c r="L158" s="139"/>
      <c r="M158" s="139"/>
      <c r="N158" s="139"/>
      <c r="O158" s="139"/>
      <c r="P158" s="139"/>
      <c r="Q158" s="139"/>
      <c r="R158" s="139"/>
      <c r="S158" s="139"/>
      <c r="T158" s="139"/>
      <c r="U158" s="139"/>
      <c r="V158" s="139"/>
      <c r="W158" s="139"/>
      <c r="X158" s="139"/>
      <c r="Y158" s="139"/>
      <c r="Z158" s="139"/>
      <c r="AA158" s="139"/>
      <c r="AB158" s="139"/>
      <c r="AC158" s="139"/>
      <c r="AD158" s="139"/>
      <c r="AE158" s="139"/>
      <c r="AF158" s="139"/>
      <c r="AG158" s="139"/>
      <c r="AH158" s="139"/>
      <c r="AI158" s="139"/>
      <c r="AJ158" s="139"/>
      <c r="AK158" s="139"/>
      <c r="AL158" s="139"/>
      <c r="AM158" s="139"/>
      <c r="AN158" s="139"/>
      <c r="AO158" s="139"/>
      <c r="AP158" s="139"/>
    </row>
    <row r="159" spans="2:42" ht="9" hidden="1" customHeight="1" thickBot="1">
      <c r="B159" s="30" t="str">
        <f ca="1">Scoring!A199</f>
        <v>5 KSU</v>
      </c>
      <c r="C159" s="30" t="str">
        <f ca="1">Scoring!B199</f>
        <v>12 DREX</v>
      </c>
      <c r="E159" s="139"/>
      <c r="F159" s="139"/>
      <c r="G159" s="139"/>
      <c r="H159" s="139"/>
      <c r="I159" s="139"/>
      <c r="J159" s="139"/>
      <c r="K159" s="139"/>
      <c r="L159" s="139"/>
      <c r="M159" s="139"/>
      <c r="N159" s="139"/>
      <c r="O159" s="139"/>
      <c r="P159" s="139"/>
      <c r="Q159" s="139"/>
      <c r="R159" s="139"/>
      <c r="S159" s="139"/>
      <c r="T159" s="139"/>
      <c r="U159" s="139"/>
      <c r="V159" s="139"/>
      <c r="W159" s="139"/>
      <c r="X159" s="139"/>
      <c r="Y159" s="139"/>
      <c r="Z159" s="139"/>
      <c r="AA159" s="139"/>
      <c r="AB159" s="139"/>
      <c r="AC159" s="139"/>
      <c r="AD159" s="139"/>
      <c r="AE159" s="139"/>
      <c r="AF159" s="139"/>
      <c r="AG159" s="139"/>
      <c r="AH159" s="139"/>
      <c r="AI159" s="139"/>
      <c r="AJ159" s="139"/>
      <c r="AK159" s="139"/>
      <c r="AL159" s="139"/>
      <c r="AM159" s="139"/>
      <c r="AN159" s="139"/>
      <c r="AO159" s="139"/>
      <c r="AP159" s="139"/>
    </row>
    <row r="160" spans="2:42" ht="9" hidden="1" customHeight="1" thickBot="1">
      <c r="B160" s="30" t="str">
        <f ca="1">Scoring!A200</f>
        <v>2 BAY</v>
      </c>
      <c r="C160" s="30" t="str">
        <f ca="1">Scoring!B200</f>
        <v>15 UTSA</v>
      </c>
      <c r="E160" s="139"/>
      <c r="F160" s="139"/>
      <c r="G160" s="139"/>
      <c r="H160" s="139"/>
      <c r="I160" s="139"/>
      <c r="J160" s="139"/>
      <c r="K160" s="139"/>
      <c r="L160" s="139"/>
      <c r="M160" s="139"/>
      <c r="N160" s="139"/>
      <c r="O160" s="139"/>
      <c r="P160" s="139"/>
      <c r="Q160" s="139"/>
      <c r="R160" s="139"/>
      <c r="S160" s="139"/>
      <c r="T160" s="139"/>
      <c r="U160" s="139"/>
      <c r="V160" s="139"/>
      <c r="W160" s="139"/>
      <c r="X160" s="139"/>
      <c r="Y160" s="139"/>
      <c r="Z160" s="139"/>
      <c r="AA160" s="139"/>
      <c r="AB160" s="139"/>
      <c r="AC160" s="139"/>
      <c r="AD160" s="139"/>
      <c r="AE160" s="139"/>
      <c r="AF160" s="139"/>
      <c r="AG160" s="139"/>
      <c r="AH160" s="139"/>
      <c r="AI160" s="139"/>
      <c r="AJ160" s="139"/>
      <c r="AK160" s="139"/>
      <c r="AL160" s="139"/>
      <c r="AM160" s="139"/>
      <c r="AN160" s="139"/>
      <c r="AO160" s="139"/>
      <c r="AP160" s="139"/>
    </row>
    <row r="161" spans="2:42" ht="9" hidden="1" customHeight="1" thickBot="1">
      <c r="B161" s="30" t="str">
        <f ca="1">Scoring!A201</f>
        <v>7 SDS</v>
      </c>
      <c r="C161" s="30" t="str">
        <f ca="1">Scoring!B201</f>
        <v>10 TCU</v>
      </c>
      <c r="E161" s="139"/>
      <c r="F161" s="139"/>
      <c r="G161" s="139"/>
      <c r="H161" s="139"/>
      <c r="I161" s="139"/>
      <c r="J161" s="139"/>
      <c r="K161" s="139"/>
      <c r="L161" s="139"/>
      <c r="M161" s="139"/>
      <c r="N161" s="139"/>
      <c r="O161" s="139"/>
      <c r="P161" s="139"/>
      <c r="Q161" s="139"/>
      <c r="R161" s="139"/>
      <c r="S161" s="139"/>
      <c r="T161" s="139"/>
      <c r="U161" s="139"/>
      <c r="V161" s="139"/>
      <c r="W161" s="139"/>
      <c r="X161" s="139"/>
      <c r="Y161" s="139"/>
      <c r="Z161" s="139"/>
      <c r="AA161" s="139"/>
      <c r="AB161" s="139"/>
      <c r="AC161" s="139"/>
      <c r="AD161" s="139"/>
      <c r="AE161" s="139"/>
      <c r="AF161" s="139"/>
      <c r="AG161" s="139"/>
      <c r="AH161" s="139"/>
      <c r="AI161" s="139"/>
      <c r="AJ161" s="139"/>
      <c r="AK161" s="139"/>
      <c r="AL161" s="139"/>
      <c r="AM161" s="139"/>
      <c r="AN161" s="139"/>
      <c r="AO161" s="139"/>
      <c r="AP161" s="139"/>
    </row>
    <row r="162" spans="2:42" ht="9" hidden="1" customHeight="1" thickBot="1">
      <c r="B162" s="30" t="str">
        <f ca="1">Scoring!A202</f>
        <v>3 UL</v>
      </c>
      <c r="C162" s="30" t="str">
        <f ca="1">Scoring!B202</f>
        <v>14 LIB</v>
      </c>
      <c r="E162" s="139"/>
      <c r="F162" s="139"/>
      <c r="G162" s="139"/>
      <c r="H162" s="139"/>
      <c r="I162" s="139"/>
      <c r="J162" s="139"/>
      <c r="K162" s="139"/>
      <c r="L162" s="139"/>
      <c r="M162" s="139"/>
      <c r="N162" s="139"/>
      <c r="O162" s="139"/>
      <c r="P162" s="139"/>
      <c r="Q162" s="139"/>
      <c r="R162" s="139"/>
      <c r="S162" s="139"/>
      <c r="T162" s="139"/>
      <c r="U162" s="139"/>
      <c r="V162" s="139"/>
      <c r="W162" s="139"/>
      <c r="X162" s="139"/>
      <c r="Y162" s="139"/>
      <c r="Z162" s="139"/>
      <c r="AA162" s="139"/>
      <c r="AB162" s="139"/>
      <c r="AC162" s="139"/>
      <c r="AD162" s="139"/>
      <c r="AE162" s="139"/>
      <c r="AF162" s="139"/>
      <c r="AG162" s="139"/>
      <c r="AH162" s="139"/>
      <c r="AI162" s="139"/>
      <c r="AJ162" s="139"/>
      <c r="AK162" s="139"/>
      <c r="AL162" s="139"/>
      <c r="AM162" s="139"/>
      <c r="AN162" s="139"/>
      <c r="AO162" s="139"/>
      <c r="AP162" s="139"/>
    </row>
    <row r="163" spans="2:42" ht="9" hidden="1" customHeight="1" thickBot="1">
      <c r="B163" s="30" t="str">
        <f ca="1">Scoring!A203</f>
        <v>6 LSU</v>
      </c>
      <c r="C163" s="30" t="str">
        <f ca="1">Scoring!B203</f>
        <v>11 UWGB</v>
      </c>
      <c r="E163" s="139"/>
      <c r="F163" s="139"/>
      <c r="G163" s="139"/>
      <c r="H163" s="139"/>
      <c r="I163" s="139"/>
      <c r="J163" s="139"/>
      <c r="K163" s="139"/>
      <c r="L163" s="139"/>
      <c r="M163" s="139"/>
      <c r="N163" s="139"/>
      <c r="O163" s="139"/>
      <c r="P163" s="139"/>
      <c r="Q163" s="139"/>
      <c r="R163" s="139"/>
      <c r="S163" s="139"/>
      <c r="T163" s="139"/>
      <c r="U163" s="139"/>
      <c r="V163" s="139"/>
      <c r="W163" s="139"/>
      <c r="X163" s="139"/>
      <c r="Y163" s="139"/>
      <c r="Z163" s="139"/>
      <c r="AA163" s="139"/>
      <c r="AB163" s="139"/>
      <c r="AC163" s="139"/>
      <c r="AD163" s="139"/>
      <c r="AE163" s="139"/>
      <c r="AF163" s="139"/>
      <c r="AG163" s="139"/>
      <c r="AH163" s="139"/>
      <c r="AI163" s="139"/>
      <c r="AJ163" s="139"/>
      <c r="AK163" s="139"/>
      <c r="AL163" s="139"/>
      <c r="AM163" s="139"/>
      <c r="AN163" s="139"/>
      <c r="AO163" s="139"/>
      <c r="AP163" s="139"/>
    </row>
    <row r="164" spans="2:42" ht="9" hidden="1" customHeight="1" thickBot="1">
      <c r="B164" s="30" t="str">
        <f ca="1">Scoring!A204</f>
        <v>1 OKLA</v>
      </c>
      <c r="C164" s="30" t="str">
        <f ca="1">Scoring!B204</f>
        <v>16 PV</v>
      </c>
      <c r="E164" s="139"/>
      <c r="F164" s="139"/>
      <c r="G164" s="139"/>
      <c r="H164" s="139"/>
      <c r="I164" s="139"/>
      <c r="J164" s="139"/>
      <c r="K164" s="139"/>
      <c r="L164" s="139"/>
      <c r="M164" s="139"/>
      <c r="N164" s="139"/>
      <c r="O164" s="139"/>
      <c r="P164" s="139"/>
      <c r="Q164" s="139"/>
      <c r="R164" s="139"/>
      <c r="S164" s="139"/>
      <c r="T164" s="139"/>
      <c r="U164" s="139"/>
      <c r="V164" s="139"/>
      <c r="W164" s="139"/>
      <c r="X164" s="139"/>
      <c r="Y164" s="139"/>
      <c r="Z164" s="139"/>
      <c r="AA164" s="139"/>
      <c r="AB164" s="139"/>
      <c r="AC164" s="139"/>
      <c r="AD164" s="139"/>
      <c r="AE164" s="139"/>
      <c r="AF164" s="139"/>
      <c r="AG164" s="139"/>
      <c r="AH164" s="139"/>
      <c r="AI164" s="139"/>
      <c r="AJ164" s="139"/>
      <c r="AK164" s="139"/>
      <c r="AL164" s="139"/>
      <c r="AM164" s="139"/>
      <c r="AN164" s="139"/>
      <c r="AO164" s="139"/>
      <c r="AP164" s="139"/>
    </row>
    <row r="165" spans="2:42" ht="9" hidden="1" customHeight="1" thickBot="1">
      <c r="B165" s="30" t="str">
        <f ca="1">Scoring!A205</f>
        <v>9 GT</v>
      </c>
      <c r="C165" s="30" t="str">
        <f ca="1">Scoring!B205</f>
        <v>8 IOWA</v>
      </c>
      <c r="E165" s="139"/>
      <c r="F165" s="139"/>
      <c r="G165" s="139"/>
      <c r="H165" s="139"/>
      <c r="I165" s="139"/>
      <c r="J165" s="139"/>
      <c r="K165" s="139"/>
      <c r="L165" s="139"/>
      <c r="M165" s="139"/>
      <c r="N165" s="139"/>
      <c r="O165" s="139"/>
      <c r="P165" s="139"/>
      <c r="Q165" s="139"/>
      <c r="R165" s="139"/>
      <c r="S165" s="139"/>
      <c r="T165" s="139"/>
      <c r="U165" s="139"/>
      <c r="V165" s="139"/>
      <c r="W165" s="139"/>
      <c r="X165" s="139"/>
      <c r="Y165" s="139"/>
      <c r="Z165" s="139"/>
      <c r="AA165" s="139"/>
      <c r="AB165" s="139"/>
      <c r="AC165" s="139"/>
      <c r="AD165" s="139"/>
      <c r="AE165" s="139"/>
      <c r="AF165" s="139"/>
      <c r="AG165" s="139"/>
      <c r="AH165" s="139"/>
      <c r="AI165" s="139"/>
      <c r="AJ165" s="139"/>
      <c r="AK165" s="139"/>
      <c r="AL165" s="139"/>
      <c r="AM165" s="139"/>
      <c r="AN165" s="139"/>
      <c r="AO165" s="139"/>
      <c r="AP165" s="139"/>
    </row>
    <row r="166" spans="2:42" ht="9" hidden="1" customHeight="1" thickBot="1">
      <c r="B166" s="30" t="str">
        <f ca="1">Scoring!A206</f>
        <v>4 PITT</v>
      </c>
      <c r="C166" s="30" t="str">
        <f ca="1">Scoring!B206</f>
        <v>13 MONT</v>
      </c>
      <c r="E166" s="139"/>
      <c r="F166" s="139"/>
      <c r="G166" s="139"/>
      <c r="H166" s="139"/>
      <c r="I166" s="139"/>
      <c r="J166" s="139"/>
      <c r="K166" s="139"/>
      <c r="L166" s="139"/>
      <c r="M166" s="139"/>
      <c r="N166" s="139"/>
      <c r="O166" s="139"/>
      <c r="P166" s="139"/>
      <c r="Q166" s="139"/>
      <c r="R166" s="139"/>
      <c r="S166" s="139"/>
      <c r="T166" s="139"/>
      <c r="U166" s="139"/>
      <c r="V166" s="139"/>
      <c r="W166" s="139"/>
      <c r="X166" s="139"/>
      <c r="Y166" s="139"/>
      <c r="Z166" s="139"/>
      <c r="AA166" s="139"/>
      <c r="AB166" s="139"/>
      <c r="AC166" s="139"/>
      <c r="AD166" s="139"/>
      <c r="AE166" s="139"/>
      <c r="AF166" s="139"/>
      <c r="AG166" s="139"/>
      <c r="AH166" s="139"/>
      <c r="AI166" s="139"/>
      <c r="AJ166" s="139"/>
      <c r="AK166" s="139"/>
      <c r="AL166" s="139"/>
      <c r="AM166" s="139"/>
      <c r="AN166" s="139"/>
      <c r="AO166" s="139"/>
      <c r="AP166" s="139"/>
    </row>
    <row r="167" spans="2:42" ht="9" hidden="1" customHeight="1" thickBot="1">
      <c r="B167" s="30" t="str">
        <f ca="1">Scoring!A207</f>
        <v>12 GONZ</v>
      </c>
      <c r="C167" s="30" t="str">
        <f ca="1">Scoring!B207</f>
        <v>5 XAV</v>
      </c>
      <c r="E167" s="139"/>
      <c r="F167" s="139"/>
      <c r="G167" s="139"/>
      <c r="H167" s="139"/>
      <c r="I167" s="139"/>
      <c r="J167" s="139"/>
      <c r="K167" s="139"/>
      <c r="L167" s="139"/>
      <c r="M167" s="139"/>
      <c r="N167" s="139"/>
      <c r="O167" s="139"/>
      <c r="P167" s="139"/>
      <c r="Q167" s="139"/>
      <c r="R167" s="139"/>
      <c r="S167" s="139"/>
      <c r="T167" s="139"/>
      <c r="U167" s="139"/>
      <c r="V167" s="139"/>
      <c r="W167" s="139"/>
      <c r="X167" s="139"/>
      <c r="Y167" s="139"/>
      <c r="Z167" s="139"/>
      <c r="AA167" s="139"/>
      <c r="AB167" s="139"/>
      <c r="AC167" s="139"/>
      <c r="AD167" s="139"/>
      <c r="AE167" s="139"/>
      <c r="AF167" s="139"/>
      <c r="AG167" s="139"/>
      <c r="AH167" s="139"/>
      <c r="AI167" s="139"/>
      <c r="AJ167" s="139"/>
      <c r="AK167" s="139"/>
      <c r="AL167" s="139"/>
      <c r="AM167" s="139"/>
      <c r="AN167" s="139"/>
      <c r="AO167" s="139"/>
      <c r="AP167" s="139"/>
    </row>
    <row r="168" spans="2:42" ht="9" hidden="1" customHeight="1" thickBot="1">
      <c r="B168" s="30" t="str">
        <f ca="1">Scoring!A208</f>
        <v>2 AUB</v>
      </c>
      <c r="C168" s="30" t="str">
        <f ca="1">Scoring!B208</f>
        <v>15 LEH</v>
      </c>
      <c r="E168" s="139"/>
      <c r="F168" s="139"/>
      <c r="G168" s="139"/>
      <c r="H168" s="139"/>
      <c r="I168" s="139"/>
      <c r="J168" s="139"/>
      <c r="K168" s="139"/>
      <c r="L168" s="139"/>
      <c r="M168" s="139"/>
      <c r="N168" s="139"/>
      <c r="O168" s="139"/>
      <c r="P168" s="139"/>
      <c r="Q168" s="139"/>
      <c r="R168" s="139"/>
      <c r="S168" s="139"/>
      <c r="T168" s="139"/>
      <c r="U168" s="139"/>
      <c r="V168" s="139"/>
      <c r="W168" s="139"/>
      <c r="X168" s="139"/>
      <c r="Y168" s="139"/>
      <c r="Z168" s="139"/>
      <c r="AA168" s="139"/>
      <c r="AB168" s="139"/>
      <c r="AC168" s="139"/>
      <c r="AD168" s="139"/>
      <c r="AE168" s="139"/>
      <c r="AF168" s="139"/>
      <c r="AG168" s="139"/>
      <c r="AH168" s="139"/>
      <c r="AI168" s="139"/>
      <c r="AJ168" s="139"/>
      <c r="AK168" s="139"/>
      <c r="AL168" s="139"/>
      <c r="AM168" s="139"/>
      <c r="AN168" s="139"/>
      <c r="AO168" s="139"/>
      <c r="AP168" s="139"/>
    </row>
    <row r="169" spans="2:42" ht="9" hidden="1" customHeight="1" thickBot="1">
      <c r="B169" s="30" t="str">
        <f ca="1">Scoring!A209</f>
        <v>7 RUT</v>
      </c>
      <c r="C169" s="30" t="str">
        <f ca="1">Scoring!B209</f>
        <v>10 VCU</v>
      </c>
      <c r="E169" s="139"/>
      <c r="F169" s="139"/>
      <c r="G169" s="139"/>
      <c r="H169" s="139"/>
      <c r="I169" s="139"/>
      <c r="J169" s="139"/>
      <c r="K169" s="139"/>
      <c r="L169" s="139"/>
      <c r="M169" s="139"/>
      <c r="N169" s="139"/>
      <c r="O169" s="139"/>
      <c r="P169" s="139"/>
      <c r="Q169" s="139"/>
      <c r="R169" s="139"/>
      <c r="S169" s="139"/>
      <c r="T169" s="139"/>
      <c r="U169" s="139"/>
      <c r="V169" s="139"/>
      <c r="W169" s="139"/>
      <c r="X169" s="139"/>
      <c r="Y169" s="139"/>
      <c r="Z169" s="139"/>
      <c r="AA169" s="139"/>
      <c r="AB169" s="139"/>
      <c r="AC169" s="139"/>
      <c r="AD169" s="139"/>
      <c r="AE169" s="139"/>
      <c r="AF169" s="139"/>
      <c r="AG169" s="139"/>
      <c r="AH169" s="139"/>
      <c r="AI169" s="139"/>
      <c r="AJ169" s="139"/>
      <c r="AK169" s="139"/>
      <c r="AL169" s="139"/>
      <c r="AM169" s="139"/>
      <c r="AN169" s="139"/>
      <c r="AO169" s="139"/>
      <c r="AP169" s="139"/>
    </row>
    <row r="170" spans="2:42" ht="9" hidden="1" customHeight="1" thickBot="1">
      <c r="B170" s="30" t="str">
        <f ca="1">Scoring!A210</f>
        <v>3 UNC</v>
      </c>
      <c r="C170" s="30" t="str">
        <f ca="1">Scoring!B210</f>
        <v>14 UCF</v>
      </c>
      <c r="E170" s="139"/>
      <c r="F170" s="139"/>
      <c r="G170" s="139"/>
      <c r="H170" s="139"/>
      <c r="I170" s="139"/>
      <c r="J170" s="139"/>
      <c r="K170" s="139"/>
      <c r="L170" s="139"/>
      <c r="M170" s="139"/>
      <c r="N170" s="139"/>
      <c r="O170" s="139"/>
      <c r="P170" s="139"/>
      <c r="Q170" s="139"/>
      <c r="R170" s="139"/>
      <c r="S170" s="139"/>
      <c r="T170" s="139"/>
      <c r="U170" s="139"/>
      <c r="V170" s="139"/>
      <c r="W170" s="139"/>
      <c r="X170" s="139"/>
      <c r="Y170" s="139"/>
      <c r="Z170" s="139"/>
      <c r="AA170" s="139"/>
      <c r="AB170" s="139"/>
      <c r="AC170" s="139"/>
      <c r="AD170" s="139"/>
      <c r="AE170" s="139"/>
      <c r="AF170" s="139"/>
      <c r="AG170" s="139"/>
      <c r="AH170" s="139"/>
      <c r="AI170" s="139"/>
      <c r="AJ170" s="139"/>
      <c r="AK170" s="139"/>
      <c r="AL170" s="139"/>
      <c r="AM170" s="139"/>
      <c r="AN170" s="139"/>
      <c r="AO170" s="139"/>
      <c r="AP170" s="139"/>
    </row>
    <row r="171" spans="2:42" ht="9" hidden="1" customHeight="1" thickBot="1">
      <c r="B171" s="30" t="str">
        <f ca="1">Scoring!A211</f>
        <v>6 PUR</v>
      </c>
      <c r="C171" s="30" t="str">
        <f ca="1">Scoring!B211</f>
        <v>11 CHAR</v>
      </c>
      <c r="E171" s="139"/>
      <c r="F171" s="139"/>
      <c r="G171" s="139"/>
      <c r="H171" s="139"/>
      <c r="I171" s="139"/>
      <c r="J171" s="139"/>
      <c r="K171" s="139"/>
      <c r="L171" s="139"/>
      <c r="M171" s="139"/>
      <c r="N171" s="139"/>
      <c r="O171" s="139"/>
      <c r="P171" s="139"/>
      <c r="Q171" s="139"/>
      <c r="R171" s="139"/>
      <c r="S171" s="139"/>
      <c r="T171" s="139"/>
      <c r="U171" s="139"/>
      <c r="V171" s="139"/>
      <c r="W171" s="139"/>
      <c r="X171" s="139"/>
      <c r="Y171" s="139"/>
      <c r="Z171" s="139"/>
      <c r="AA171" s="139"/>
      <c r="AB171" s="139"/>
      <c r="AC171" s="139"/>
      <c r="AD171" s="139"/>
      <c r="AE171" s="139"/>
      <c r="AF171" s="139"/>
      <c r="AG171" s="139"/>
      <c r="AH171" s="139"/>
      <c r="AI171" s="139"/>
      <c r="AJ171" s="139"/>
      <c r="AK171" s="139"/>
      <c r="AL171" s="139"/>
      <c r="AM171" s="139"/>
      <c r="AN171" s="139"/>
      <c r="AO171" s="139"/>
      <c r="AP171" s="139"/>
    </row>
    <row r="172" spans="2:42" ht="9" hidden="1" customHeight="1" thickBot="1">
      <c r="B172" s="30" t="str">
        <f ca="1">Scoring!A212</f>
        <v>1 CONN</v>
      </c>
      <c r="C172" s="30" t="str">
        <f ca="1">Scoring!B212</f>
        <v>8 FLA</v>
      </c>
      <c r="E172" s="139"/>
      <c r="F172" s="139"/>
      <c r="G172" s="139"/>
      <c r="H172" s="139"/>
      <c r="I172" s="139"/>
      <c r="J172" s="139"/>
      <c r="K172" s="139"/>
      <c r="L172" s="139"/>
      <c r="M172" s="139"/>
      <c r="N172" s="139"/>
      <c r="O172" s="139"/>
      <c r="P172" s="139"/>
      <c r="Q172" s="139"/>
      <c r="R172" s="139"/>
      <c r="S172" s="139"/>
      <c r="T172" s="139"/>
      <c r="U172" s="139"/>
      <c r="V172" s="139"/>
      <c r="W172" s="139"/>
      <c r="X172" s="139"/>
      <c r="Y172" s="139"/>
      <c r="Z172" s="139"/>
      <c r="AA172" s="139"/>
      <c r="AB172" s="139"/>
      <c r="AC172" s="139"/>
      <c r="AD172" s="139"/>
      <c r="AE172" s="139"/>
      <c r="AF172" s="139"/>
      <c r="AG172" s="139"/>
      <c r="AH172" s="139"/>
      <c r="AI172" s="139"/>
      <c r="AJ172" s="139"/>
      <c r="AK172" s="139"/>
      <c r="AL172" s="139"/>
      <c r="AM172" s="139"/>
      <c r="AN172" s="139"/>
      <c r="AO172" s="139"/>
      <c r="AP172" s="139"/>
    </row>
    <row r="173" spans="2:42" ht="9" hidden="1" customHeight="1" thickBot="1">
      <c r="B173" s="30" t="str">
        <f ca="1">Scoring!A213</f>
        <v>4 CAL</v>
      </c>
      <c r="C173" s="30" t="str">
        <f ca="1">Scoring!B213</f>
        <v>5 UVA</v>
      </c>
      <c r="E173" s="139"/>
      <c r="F173" s="139"/>
      <c r="G173" s="139"/>
      <c r="H173" s="139"/>
      <c r="I173" s="139"/>
      <c r="J173" s="139"/>
      <c r="K173" s="139"/>
      <c r="L173" s="139"/>
      <c r="M173" s="139"/>
      <c r="N173" s="139"/>
      <c r="O173" s="139"/>
      <c r="P173" s="139"/>
      <c r="Q173" s="139"/>
      <c r="R173" s="139"/>
      <c r="S173" s="139"/>
      <c r="T173" s="139"/>
      <c r="U173" s="139"/>
      <c r="V173" s="139"/>
      <c r="W173" s="139"/>
      <c r="X173" s="139"/>
      <c r="Y173" s="139"/>
      <c r="Z173" s="139"/>
      <c r="AA173" s="139"/>
      <c r="AB173" s="139"/>
      <c r="AC173" s="139"/>
      <c r="AD173" s="139"/>
      <c r="AE173" s="139"/>
      <c r="AF173" s="139"/>
      <c r="AG173" s="139"/>
      <c r="AH173" s="139"/>
      <c r="AI173" s="139"/>
      <c r="AJ173" s="139"/>
      <c r="AK173" s="139"/>
      <c r="AL173" s="139"/>
      <c r="AM173" s="139"/>
      <c r="AN173" s="139"/>
      <c r="AO173" s="139"/>
      <c r="AP173" s="139"/>
    </row>
    <row r="174" spans="2:42" ht="9" hidden="1" customHeight="1" thickBot="1">
      <c r="B174" s="30" t="str">
        <f ca="1">Scoring!A214</f>
        <v>2 A&amp;M</v>
      </c>
      <c r="C174" s="30" t="str">
        <f ca="1">Scoring!B214</f>
        <v>10 MINN</v>
      </c>
      <c r="E174" s="139"/>
      <c r="F174" s="139"/>
      <c r="G174" s="139"/>
      <c r="H174" s="139"/>
      <c r="I174" s="139"/>
      <c r="J174" s="139"/>
      <c r="K174" s="139"/>
      <c r="L174" s="139"/>
      <c r="M174" s="139"/>
      <c r="N174" s="139"/>
      <c r="O174" s="139"/>
      <c r="P174" s="139"/>
      <c r="Q174" s="139"/>
      <c r="R174" s="139"/>
      <c r="S174" s="139"/>
      <c r="T174" s="139"/>
      <c r="U174" s="139"/>
      <c r="V174" s="139"/>
      <c r="W174" s="139"/>
      <c r="X174" s="139"/>
      <c r="Y174" s="139"/>
      <c r="Z174" s="139"/>
      <c r="AA174" s="139"/>
      <c r="AB174" s="139"/>
      <c r="AC174" s="139"/>
      <c r="AD174" s="139"/>
      <c r="AE174" s="139"/>
      <c r="AF174" s="139"/>
      <c r="AG174" s="139"/>
      <c r="AH174" s="139"/>
      <c r="AI174" s="139"/>
      <c r="AJ174" s="139"/>
      <c r="AK174" s="139"/>
      <c r="AL174" s="139"/>
      <c r="AM174" s="139"/>
      <c r="AN174" s="139"/>
      <c r="AO174" s="139"/>
      <c r="AP174" s="139"/>
    </row>
    <row r="175" spans="2:42" ht="9" hidden="1" customHeight="1" thickBot="1">
      <c r="B175" s="30" t="str">
        <f ca="1">Scoring!A215</f>
        <v>6 ASU</v>
      </c>
      <c r="C175" s="30" t="str">
        <f ca="1">Scoring!B215</f>
        <v>3 FSU</v>
      </c>
      <c r="E175" s="139"/>
      <c r="F175" s="139"/>
      <c r="G175" s="139"/>
      <c r="H175" s="139"/>
      <c r="I175" s="139"/>
      <c r="J175" s="139"/>
      <c r="K175" s="139"/>
      <c r="L175" s="139"/>
      <c r="M175" s="139"/>
      <c r="N175" s="139"/>
      <c r="O175" s="139"/>
      <c r="P175" s="139"/>
      <c r="Q175" s="139"/>
      <c r="R175" s="139"/>
      <c r="S175" s="139"/>
      <c r="T175" s="139"/>
      <c r="U175" s="139"/>
      <c r="V175" s="139"/>
      <c r="W175" s="139"/>
      <c r="X175" s="139"/>
      <c r="Y175" s="139"/>
      <c r="Z175" s="139"/>
      <c r="AA175" s="139"/>
      <c r="AB175" s="139"/>
      <c r="AC175" s="139"/>
      <c r="AD175" s="139"/>
      <c r="AE175" s="139"/>
      <c r="AF175" s="139"/>
      <c r="AG175" s="139"/>
      <c r="AH175" s="139"/>
      <c r="AI175" s="139"/>
      <c r="AJ175" s="139"/>
      <c r="AK175" s="139"/>
      <c r="AL175" s="139"/>
      <c r="AM175" s="139"/>
      <c r="AN175" s="139"/>
      <c r="AO175" s="139"/>
      <c r="AP175" s="139"/>
    </row>
    <row r="176" spans="2:42" ht="9" hidden="1" customHeight="1" thickBot="1">
      <c r="B176" s="30" t="str">
        <f ca="1">Scoring!A216</f>
        <v>9 MSU</v>
      </c>
      <c r="C176" s="30" t="str">
        <f ca="1">Scoring!B216</f>
        <v>1 DUKE</v>
      </c>
      <c r="E176" s="139"/>
      <c r="F176" s="139"/>
      <c r="G176" s="139"/>
      <c r="H176" s="139"/>
      <c r="I176" s="139"/>
      <c r="J176" s="139"/>
      <c r="K176" s="139"/>
      <c r="L176" s="139"/>
      <c r="M176" s="139"/>
      <c r="N176" s="139"/>
      <c r="O176" s="139"/>
      <c r="P176" s="139"/>
      <c r="Q176" s="139"/>
      <c r="R176" s="139"/>
      <c r="S176" s="139"/>
      <c r="T176" s="139"/>
      <c r="U176" s="139"/>
      <c r="V176" s="139"/>
      <c r="W176" s="139"/>
      <c r="X176" s="139"/>
      <c r="Y176" s="139"/>
      <c r="Z176" s="139"/>
      <c r="AA176" s="139"/>
      <c r="AB176" s="139"/>
      <c r="AC176" s="139"/>
      <c r="AD176" s="139"/>
      <c r="AE176" s="139"/>
      <c r="AF176" s="139"/>
      <c r="AG176" s="139"/>
      <c r="AH176" s="139"/>
      <c r="AI176" s="139"/>
      <c r="AJ176" s="139"/>
      <c r="AK176" s="139"/>
      <c r="AL176" s="139"/>
      <c r="AM176" s="139"/>
      <c r="AN176" s="139"/>
      <c r="AO176" s="139"/>
      <c r="AP176" s="139"/>
    </row>
    <row r="177" spans="2:42" ht="9" hidden="1" customHeight="1" thickBot="1">
      <c r="B177" s="30" t="str">
        <f ca="1">Scoring!A217</f>
        <v>4 ISU</v>
      </c>
      <c r="C177" s="30" t="str">
        <f ca="1">Scoring!B217</f>
        <v>12 BALL</v>
      </c>
      <c r="E177" s="139"/>
      <c r="F177" s="139"/>
      <c r="G177" s="139"/>
      <c r="H177" s="139"/>
      <c r="I177" s="139"/>
      <c r="J177" s="139"/>
      <c r="K177" s="139"/>
      <c r="L177" s="139"/>
      <c r="M177" s="139"/>
      <c r="N177" s="139"/>
      <c r="O177" s="139"/>
      <c r="P177" s="139"/>
      <c r="Q177" s="139"/>
      <c r="R177" s="139"/>
      <c r="S177" s="139"/>
      <c r="T177" s="139"/>
      <c r="U177" s="139"/>
      <c r="V177" s="139"/>
      <c r="W177" s="139"/>
      <c r="X177" s="139"/>
      <c r="Y177" s="139"/>
      <c r="Z177" s="139"/>
      <c r="AA177" s="139"/>
      <c r="AB177" s="139"/>
      <c r="AC177" s="139"/>
      <c r="AD177" s="139"/>
      <c r="AE177" s="139"/>
      <c r="AF177" s="139"/>
      <c r="AG177" s="139"/>
      <c r="AH177" s="139"/>
      <c r="AI177" s="139"/>
      <c r="AJ177" s="139"/>
      <c r="AK177" s="139"/>
      <c r="AL177" s="139"/>
      <c r="AM177" s="139"/>
      <c r="AN177" s="139"/>
      <c r="AO177" s="139"/>
      <c r="AP177" s="139"/>
    </row>
    <row r="178" spans="2:42" ht="9" hidden="1" customHeight="1" thickBot="1">
      <c r="B178" s="30" t="str">
        <f ca="1">Scoring!A218</f>
        <v>2 STAN</v>
      </c>
      <c r="C178" s="30" t="str">
        <f ca="1">Scoring!B218</f>
        <v>10 SDSU</v>
      </c>
      <c r="E178" s="139"/>
      <c r="F178" s="139"/>
      <c r="G178" s="139"/>
      <c r="H178" s="139"/>
      <c r="I178" s="139"/>
      <c r="J178" s="139"/>
      <c r="K178" s="139"/>
      <c r="L178" s="139"/>
      <c r="M178" s="139"/>
      <c r="N178" s="139"/>
      <c r="O178" s="139"/>
      <c r="P178" s="139"/>
      <c r="Q178" s="139"/>
      <c r="R178" s="139"/>
      <c r="S178" s="139"/>
      <c r="T178" s="139"/>
      <c r="U178" s="139"/>
      <c r="V178" s="139"/>
      <c r="W178" s="139"/>
      <c r="X178" s="139"/>
      <c r="Y178" s="139"/>
      <c r="Z178" s="139"/>
      <c r="AA178" s="139"/>
      <c r="AB178" s="139"/>
      <c r="AC178" s="139"/>
      <c r="AD178" s="139"/>
      <c r="AE178" s="139"/>
      <c r="AF178" s="139"/>
      <c r="AG178" s="139"/>
      <c r="AH178" s="139"/>
      <c r="AI178" s="139"/>
      <c r="AJ178" s="139"/>
      <c r="AK178" s="139"/>
      <c r="AL178" s="139"/>
      <c r="AM178" s="139"/>
      <c r="AN178" s="139"/>
      <c r="AO178" s="139"/>
      <c r="AP178" s="139"/>
    </row>
    <row r="179" spans="2:42" ht="9" hidden="1" customHeight="1" thickBot="1">
      <c r="B179" s="30" t="str">
        <f ca="1">Scoring!A219</f>
        <v>3 OSU</v>
      </c>
      <c r="C179" s="30" t="str">
        <f ca="1">Scoring!B219</f>
        <v>11 MSU</v>
      </c>
      <c r="E179" s="139"/>
      <c r="F179" s="139"/>
      <c r="G179" s="139"/>
      <c r="H179" s="139"/>
      <c r="I179" s="139"/>
      <c r="J179" s="139"/>
      <c r="K179" s="139"/>
      <c r="L179" s="139"/>
      <c r="M179" s="139"/>
      <c r="N179" s="139"/>
      <c r="O179" s="139"/>
      <c r="P179" s="139"/>
      <c r="Q179" s="139"/>
      <c r="R179" s="139"/>
      <c r="S179" s="139"/>
      <c r="T179" s="139"/>
      <c r="U179" s="139"/>
      <c r="V179" s="139"/>
      <c r="W179" s="139"/>
      <c r="X179" s="139"/>
      <c r="Y179" s="139"/>
      <c r="Z179" s="139"/>
      <c r="AA179" s="139"/>
      <c r="AB179" s="139"/>
      <c r="AC179" s="139"/>
      <c r="AD179" s="139"/>
      <c r="AE179" s="139"/>
      <c r="AF179" s="139"/>
      <c r="AG179" s="139"/>
      <c r="AH179" s="139"/>
      <c r="AI179" s="139"/>
      <c r="AJ179" s="139"/>
      <c r="AK179" s="139"/>
      <c r="AL179" s="139"/>
      <c r="AM179" s="139"/>
      <c r="AN179" s="139"/>
      <c r="AO179" s="139"/>
      <c r="AP179" s="139"/>
    </row>
    <row r="180" spans="2:42" ht="9" hidden="1" customHeight="1" thickBot="1">
      <c r="B180" s="30" t="str">
        <f ca="1">Scoring!A220</f>
        <v>1 MD</v>
      </c>
      <c r="C180" s="30" t="str">
        <f ca="1">Scoring!B220</f>
        <v>9 UTAH</v>
      </c>
      <c r="E180" s="139"/>
      <c r="F180" s="139"/>
      <c r="G180" s="139"/>
      <c r="H180" s="139"/>
      <c r="I180" s="139"/>
      <c r="J180" s="139"/>
      <c r="K180" s="139"/>
      <c r="L180" s="139"/>
      <c r="M180" s="139"/>
      <c r="N180" s="139"/>
      <c r="O180" s="139"/>
      <c r="P180" s="139"/>
      <c r="Q180" s="139"/>
      <c r="R180" s="139"/>
      <c r="S180" s="139"/>
      <c r="T180" s="139"/>
      <c r="U180" s="139"/>
      <c r="V180" s="139"/>
      <c r="W180" s="139"/>
      <c r="X180" s="139"/>
      <c r="Y180" s="139"/>
      <c r="Z180" s="139"/>
      <c r="AA180" s="139"/>
      <c r="AB180" s="139"/>
      <c r="AC180" s="139"/>
      <c r="AD180" s="139"/>
      <c r="AE180" s="139"/>
      <c r="AF180" s="139"/>
      <c r="AG180" s="139"/>
      <c r="AH180" s="139"/>
      <c r="AI180" s="139"/>
      <c r="AJ180" s="139"/>
      <c r="AK180" s="139"/>
      <c r="AL180" s="139"/>
      <c r="AM180" s="139"/>
      <c r="AN180" s="139"/>
      <c r="AO180" s="139"/>
      <c r="AP180" s="139"/>
    </row>
    <row r="181" spans="2:42" ht="9" hidden="1" customHeight="1" thickBot="1">
      <c r="B181" s="30" t="str">
        <f ca="1">Scoring!A221</f>
        <v>4 VAN</v>
      </c>
      <c r="C181" s="30" t="str">
        <f ca="1">Scoring!B221</f>
        <v>5 KSU</v>
      </c>
      <c r="E181" s="139"/>
      <c r="F181" s="139"/>
      <c r="G181" s="139"/>
      <c r="H181" s="139"/>
      <c r="I181" s="139"/>
      <c r="J181" s="139"/>
      <c r="K181" s="139"/>
      <c r="L181" s="139"/>
      <c r="M181" s="139"/>
      <c r="N181" s="139"/>
      <c r="O181" s="139"/>
      <c r="P181" s="139"/>
      <c r="Q181" s="139"/>
      <c r="R181" s="139"/>
      <c r="S181" s="139"/>
      <c r="T181" s="139"/>
      <c r="U181" s="139"/>
      <c r="V181" s="139"/>
      <c r="W181" s="139"/>
      <c r="X181" s="139"/>
      <c r="Y181" s="139"/>
      <c r="Z181" s="139"/>
      <c r="AA181" s="139"/>
      <c r="AB181" s="139"/>
      <c r="AC181" s="139"/>
      <c r="AD181" s="139"/>
      <c r="AE181" s="139"/>
      <c r="AF181" s="139"/>
      <c r="AG181" s="139"/>
      <c r="AH181" s="139"/>
      <c r="AI181" s="139"/>
      <c r="AJ181" s="139"/>
      <c r="AK181" s="139"/>
      <c r="AL181" s="139"/>
      <c r="AM181" s="139"/>
      <c r="AN181" s="139"/>
      <c r="AO181" s="139"/>
      <c r="AP181" s="139"/>
    </row>
    <row r="182" spans="2:42" ht="9" hidden="1" customHeight="1" thickBot="1">
      <c r="B182" s="30" t="str">
        <f ca="1">Scoring!A222</f>
        <v>2 BAY</v>
      </c>
      <c r="C182" s="30" t="str">
        <f ca="1">Scoring!B222</f>
        <v>7 SDS</v>
      </c>
      <c r="E182" s="139"/>
      <c r="F182" s="139"/>
      <c r="G182" s="139"/>
      <c r="H182" s="139"/>
      <c r="I182" s="139"/>
      <c r="J182" s="139"/>
      <c r="K182" s="139"/>
      <c r="L182" s="139"/>
      <c r="M182" s="139"/>
      <c r="N182" s="139"/>
      <c r="O182" s="139"/>
      <c r="P182" s="139"/>
      <c r="Q182" s="139"/>
      <c r="R182" s="139"/>
      <c r="S182" s="139"/>
      <c r="T182" s="139"/>
      <c r="U182" s="139"/>
      <c r="V182" s="139"/>
      <c r="W182" s="139"/>
      <c r="X182" s="139"/>
      <c r="Y182" s="139"/>
      <c r="Z182" s="139"/>
      <c r="AA182" s="139"/>
      <c r="AB182" s="139"/>
      <c r="AC182" s="139"/>
      <c r="AD182" s="139"/>
      <c r="AE182" s="139"/>
      <c r="AF182" s="139"/>
      <c r="AG182" s="139"/>
      <c r="AH182" s="139"/>
      <c r="AI182" s="139"/>
      <c r="AJ182" s="139"/>
      <c r="AK182" s="139"/>
      <c r="AL182" s="139"/>
      <c r="AM182" s="139"/>
      <c r="AN182" s="139"/>
      <c r="AO182" s="139"/>
      <c r="AP182" s="139"/>
    </row>
    <row r="183" spans="2:42" ht="9" hidden="1" customHeight="1" thickBot="1">
      <c r="B183" s="30" t="str">
        <f ca="1">Scoring!A223</f>
        <v>3 UL</v>
      </c>
      <c r="C183" s="30" t="str">
        <f ca="1">Scoring!B223</f>
        <v>6 LSU</v>
      </c>
      <c r="E183" s="139"/>
      <c r="F183" s="139"/>
      <c r="G183" s="139"/>
      <c r="H183" s="139"/>
      <c r="I183" s="139"/>
      <c r="J183" s="139"/>
      <c r="K183" s="139"/>
      <c r="L183" s="139"/>
      <c r="M183" s="139"/>
      <c r="N183" s="139"/>
      <c r="O183" s="139"/>
      <c r="P183" s="139"/>
      <c r="Q183" s="139"/>
      <c r="R183" s="139"/>
      <c r="S183" s="139"/>
      <c r="T183" s="139"/>
      <c r="U183" s="139"/>
      <c r="V183" s="139"/>
      <c r="W183" s="139"/>
      <c r="X183" s="139"/>
      <c r="Y183" s="139"/>
      <c r="Z183" s="139"/>
      <c r="AA183" s="139"/>
      <c r="AB183" s="139"/>
      <c r="AC183" s="139"/>
      <c r="AD183" s="139"/>
      <c r="AE183" s="139"/>
      <c r="AF183" s="139"/>
      <c r="AG183" s="139"/>
      <c r="AH183" s="139"/>
      <c r="AI183" s="139"/>
      <c r="AJ183" s="139"/>
      <c r="AK183" s="139"/>
      <c r="AL183" s="139"/>
      <c r="AM183" s="139"/>
      <c r="AN183" s="139"/>
      <c r="AO183" s="139"/>
      <c r="AP183" s="139"/>
    </row>
    <row r="184" spans="2:42" ht="9" hidden="1" customHeight="1" thickBot="1">
      <c r="B184" s="30" t="str">
        <f ca="1">Scoring!A224</f>
        <v>1 OKLA</v>
      </c>
      <c r="C184" s="30" t="str">
        <f ca="1">Scoring!B224</f>
        <v>9 GT</v>
      </c>
      <c r="E184" s="139"/>
      <c r="F184" s="139"/>
      <c r="G184" s="139"/>
      <c r="H184" s="139"/>
      <c r="I184" s="139"/>
      <c r="J184" s="139"/>
      <c r="K184" s="139"/>
      <c r="L184" s="139"/>
      <c r="M184" s="139"/>
      <c r="N184" s="139"/>
      <c r="O184" s="139"/>
      <c r="P184" s="139"/>
      <c r="Q184" s="139"/>
      <c r="R184" s="139"/>
      <c r="S184" s="139"/>
      <c r="T184" s="139"/>
      <c r="U184" s="139"/>
      <c r="V184" s="139"/>
      <c r="W184" s="139"/>
      <c r="X184" s="139"/>
      <c r="Y184" s="139"/>
      <c r="Z184" s="139"/>
      <c r="AA184" s="139"/>
      <c r="AB184" s="139"/>
      <c r="AC184" s="139"/>
      <c r="AD184" s="139"/>
      <c r="AE184" s="139"/>
      <c r="AF184" s="139"/>
      <c r="AG184" s="139"/>
      <c r="AH184" s="139"/>
      <c r="AI184" s="139"/>
      <c r="AJ184" s="139"/>
      <c r="AK184" s="139"/>
      <c r="AL184" s="139"/>
      <c r="AM184" s="139"/>
      <c r="AN184" s="139"/>
      <c r="AO184" s="139"/>
      <c r="AP184" s="139"/>
    </row>
    <row r="185" spans="2:42" ht="9" hidden="1" customHeight="1" thickBot="1">
      <c r="B185" s="30" t="str">
        <f ca="1">Scoring!A225</f>
        <v>4 PITT</v>
      </c>
      <c r="C185" s="30" t="str">
        <f ca="1">Scoring!B225</f>
        <v>12 GONZ</v>
      </c>
      <c r="E185" s="139"/>
      <c r="F185" s="139"/>
      <c r="G185" s="139"/>
      <c r="H185" s="139"/>
      <c r="I185" s="139"/>
      <c r="J185" s="139"/>
      <c r="K185" s="139"/>
      <c r="L185" s="139"/>
      <c r="M185" s="139"/>
      <c r="N185" s="139"/>
      <c r="O185" s="139"/>
      <c r="P185" s="139"/>
      <c r="Q185" s="139"/>
      <c r="R185" s="139"/>
      <c r="S185" s="139"/>
      <c r="T185" s="139"/>
      <c r="U185" s="139"/>
      <c r="V185" s="139"/>
      <c r="W185" s="139"/>
      <c r="X185" s="139"/>
      <c r="Y185" s="139"/>
      <c r="Z185" s="139"/>
      <c r="AA185" s="139"/>
      <c r="AB185" s="139"/>
      <c r="AC185" s="139"/>
      <c r="AD185" s="139"/>
      <c r="AE185" s="139"/>
      <c r="AF185" s="139"/>
      <c r="AG185" s="139"/>
      <c r="AH185" s="139"/>
      <c r="AI185" s="139"/>
      <c r="AJ185" s="139"/>
      <c r="AK185" s="139"/>
      <c r="AL185" s="139"/>
      <c r="AM185" s="139"/>
      <c r="AN185" s="139"/>
      <c r="AO185" s="139"/>
      <c r="AP185" s="139"/>
    </row>
    <row r="186" spans="2:42" ht="9" hidden="1" customHeight="1" thickBot="1">
      <c r="B186" s="30" t="str">
        <f ca="1">Scoring!A226</f>
        <v>7 RUT</v>
      </c>
      <c r="C186" s="30" t="str">
        <f ca="1">Scoring!B226</f>
        <v>2 AUB</v>
      </c>
      <c r="E186" s="139"/>
      <c r="F186" s="139"/>
      <c r="G186" s="139"/>
      <c r="H186" s="139"/>
      <c r="I186" s="139"/>
      <c r="J186" s="139"/>
      <c r="K186" s="139"/>
      <c r="L186" s="139"/>
      <c r="M186" s="139"/>
      <c r="N186" s="139"/>
      <c r="O186" s="139"/>
      <c r="P186" s="139"/>
      <c r="Q186" s="139"/>
      <c r="R186" s="139"/>
      <c r="S186" s="139"/>
      <c r="T186" s="139"/>
      <c r="U186" s="139"/>
      <c r="V186" s="139"/>
      <c r="W186" s="139"/>
      <c r="X186" s="139"/>
      <c r="Y186" s="139"/>
      <c r="Z186" s="139"/>
      <c r="AA186" s="139"/>
      <c r="AB186" s="139"/>
      <c r="AC186" s="139"/>
      <c r="AD186" s="139"/>
      <c r="AE186" s="139"/>
      <c r="AF186" s="139"/>
      <c r="AG186" s="139"/>
      <c r="AH186" s="139"/>
      <c r="AI186" s="139"/>
      <c r="AJ186" s="139"/>
      <c r="AK186" s="139"/>
      <c r="AL186" s="139"/>
      <c r="AM186" s="139"/>
      <c r="AN186" s="139"/>
      <c r="AO186" s="139"/>
      <c r="AP186" s="139"/>
    </row>
    <row r="187" spans="2:42" ht="9" hidden="1" customHeight="1" thickBot="1">
      <c r="B187" s="30" t="str">
        <f ca="1">Scoring!A227</f>
        <v>6 PUR</v>
      </c>
      <c r="C187" s="30" t="str">
        <f ca="1">Scoring!B227</f>
        <v>3 UNC</v>
      </c>
      <c r="E187" s="139"/>
      <c r="F187" s="139"/>
      <c r="G187" s="139"/>
      <c r="H187" s="139"/>
      <c r="I187" s="139"/>
      <c r="J187" s="139"/>
      <c r="K187" s="139"/>
      <c r="L187" s="139"/>
      <c r="M187" s="139"/>
      <c r="N187" s="139"/>
      <c r="O187" s="139"/>
      <c r="P187" s="139"/>
      <c r="Q187" s="139"/>
      <c r="R187" s="139"/>
      <c r="S187" s="139"/>
      <c r="T187" s="139"/>
      <c r="U187" s="139"/>
      <c r="V187" s="139"/>
      <c r="W187" s="139"/>
      <c r="X187" s="139"/>
      <c r="Y187" s="139"/>
      <c r="Z187" s="139"/>
      <c r="AA187" s="139"/>
      <c r="AB187" s="139"/>
      <c r="AC187" s="139"/>
      <c r="AD187" s="139"/>
      <c r="AE187" s="139"/>
      <c r="AF187" s="139"/>
      <c r="AG187" s="139"/>
      <c r="AH187" s="139"/>
      <c r="AI187" s="139"/>
      <c r="AJ187" s="139"/>
      <c r="AK187" s="139"/>
      <c r="AL187" s="139"/>
      <c r="AM187" s="139"/>
      <c r="AN187" s="139"/>
      <c r="AO187" s="139"/>
      <c r="AP187" s="139"/>
    </row>
    <row r="188" spans="2:42" ht="9" hidden="1" customHeight="1" thickBot="1">
      <c r="B188" s="30" t="str">
        <f ca="1">Scoring!A228</f>
        <v>1 CONN</v>
      </c>
      <c r="C188" s="30" t="str">
        <f ca="1">Scoring!B228</f>
        <v>4 CAL</v>
      </c>
      <c r="E188" s="139"/>
      <c r="F188" s="139"/>
      <c r="G188" s="139"/>
      <c r="H188" s="139"/>
      <c r="I188" s="139"/>
      <c r="J188" s="139"/>
      <c r="K188" s="139"/>
      <c r="L188" s="139"/>
      <c r="M188" s="139"/>
      <c r="N188" s="139"/>
      <c r="O188" s="139"/>
      <c r="P188" s="139"/>
      <c r="Q188" s="139"/>
      <c r="R188" s="139"/>
      <c r="S188" s="139"/>
      <c r="T188" s="139"/>
      <c r="U188" s="139"/>
      <c r="V188" s="139"/>
      <c r="W188" s="139"/>
      <c r="X188" s="139"/>
      <c r="Y188" s="139"/>
      <c r="Z188" s="139"/>
      <c r="AA188" s="139"/>
      <c r="AB188" s="139"/>
      <c r="AC188" s="139"/>
      <c r="AD188" s="139"/>
      <c r="AE188" s="139"/>
      <c r="AF188" s="139"/>
      <c r="AG188" s="139"/>
      <c r="AH188" s="139"/>
      <c r="AI188" s="139"/>
      <c r="AJ188" s="139"/>
      <c r="AK188" s="139"/>
      <c r="AL188" s="139"/>
      <c r="AM188" s="139"/>
      <c r="AN188" s="139"/>
      <c r="AO188" s="139"/>
      <c r="AP188" s="139"/>
    </row>
    <row r="189" spans="2:42" ht="9" hidden="1" customHeight="1" thickBot="1">
      <c r="B189" s="30" t="str">
        <f ca="1">Scoring!A229</f>
        <v>2 A&amp;M</v>
      </c>
      <c r="C189" s="30" t="str">
        <f ca="1">Scoring!B229</f>
        <v>6 ASU</v>
      </c>
      <c r="E189" s="139"/>
      <c r="F189" s="139"/>
      <c r="G189" s="139"/>
      <c r="H189" s="139"/>
      <c r="I189" s="139"/>
      <c r="J189" s="139"/>
      <c r="K189" s="139"/>
      <c r="L189" s="139"/>
      <c r="M189" s="139"/>
      <c r="N189" s="139"/>
      <c r="O189" s="139"/>
      <c r="P189" s="139"/>
      <c r="Q189" s="139"/>
      <c r="R189" s="139"/>
      <c r="S189" s="139"/>
      <c r="T189" s="139"/>
      <c r="U189" s="139"/>
      <c r="V189" s="139"/>
      <c r="W189" s="139"/>
      <c r="X189" s="139"/>
      <c r="Y189" s="139"/>
      <c r="Z189" s="139"/>
      <c r="AA189" s="139"/>
      <c r="AB189" s="139"/>
      <c r="AC189" s="139"/>
      <c r="AD189" s="139"/>
      <c r="AE189" s="139"/>
      <c r="AF189" s="139"/>
      <c r="AG189" s="139"/>
      <c r="AH189" s="139"/>
      <c r="AI189" s="139"/>
      <c r="AJ189" s="139"/>
      <c r="AK189" s="139"/>
      <c r="AL189" s="139"/>
      <c r="AM189" s="139"/>
      <c r="AN189" s="139"/>
      <c r="AO189" s="139"/>
      <c r="AP189" s="139"/>
    </row>
    <row r="190" spans="2:42" ht="9" hidden="1" customHeight="1" thickBot="1">
      <c r="B190" s="30" t="str">
        <f ca="1">Scoring!A230</f>
        <v>4 ISU</v>
      </c>
      <c r="C190" s="30" t="str">
        <f ca="1">Scoring!B230</f>
        <v>9 MSU</v>
      </c>
      <c r="E190" s="139"/>
      <c r="F190" s="139"/>
      <c r="G190" s="139"/>
      <c r="H190" s="139"/>
      <c r="I190" s="139"/>
      <c r="J190" s="139"/>
      <c r="K190" s="139"/>
      <c r="L190" s="139"/>
      <c r="M190" s="139"/>
      <c r="N190" s="139"/>
      <c r="O190" s="139"/>
      <c r="P190" s="139"/>
      <c r="Q190" s="139"/>
      <c r="R190" s="139"/>
      <c r="S190" s="139"/>
      <c r="T190" s="139"/>
      <c r="U190" s="139"/>
      <c r="V190" s="139"/>
      <c r="W190" s="139"/>
      <c r="X190" s="139"/>
      <c r="Y190" s="139"/>
      <c r="Z190" s="139"/>
      <c r="AA190" s="139"/>
      <c r="AB190" s="139"/>
      <c r="AC190" s="139"/>
      <c r="AD190" s="139"/>
      <c r="AE190" s="139"/>
      <c r="AF190" s="139"/>
      <c r="AG190" s="139"/>
      <c r="AH190" s="139"/>
      <c r="AI190" s="139"/>
      <c r="AJ190" s="139"/>
      <c r="AK190" s="139"/>
      <c r="AL190" s="139"/>
      <c r="AM190" s="139"/>
      <c r="AN190" s="139"/>
      <c r="AO190" s="139"/>
      <c r="AP190" s="139"/>
    </row>
    <row r="191" spans="2:42" ht="9" hidden="1" customHeight="1" thickBot="1">
      <c r="B191" s="30" t="str">
        <f ca="1">Scoring!A231</f>
        <v>2 STAN</v>
      </c>
      <c r="C191" s="30" t="str">
        <f ca="1">Scoring!B231</f>
        <v>3 OSU</v>
      </c>
      <c r="E191" s="139"/>
      <c r="F191" s="139"/>
      <c r="G191" s="139"/>
      <c r="H191" s="139"/>
      <c r="I191" s="139"/>
      <c r="J191" s="139"/>
      <c r="K191" s="139"/>
      <c r="L191" s="139"/>
      <c r="M191" s="139"/>
      <c r="N191" s="139"/>
      <c r="O191" s="139"/>
      <c r="P191" s="139"/>
      <c r="Q191" s="139"/>
      <c r="R191" s="139"/>
      <c r="S191" s="139"/>
      <c r="T191" s="139"/>
      <c r="U191" s="139"/>
      <c r="V191" s="139"/>
      <c r="W191" s="139"/>
      <c r="X191" s="139"/>
      <c r="Y191" s="139"/>
      <c r="Z191" s="139"/>
      <c r="AA191" s="139"/>
      <c r="AB191" s="139"/>
      <c r="AC191" s="139"/>
      <c r="AD191" s="139"/>
      <c r="AE191" s="139"/>
      <c r="AF191" s="139"/>
      <c r="AG191" s="139"/>
      <c r="AH191" s="139"/>
      <c r="AI191" s="139"/>
      <c r="AJ191" s="139"/>
      <c r="AK191" s="139"/>
      <c r="AL191" s="139"/>
      <c r="AM191" s="139"/>
      <c r="AN191" s="139"/>
      <c r="AO191" s="139"/>
      <c r="AP191" s="139"/>
    </row>
    <row r="192" spans="2:42" ht="9" hidden="1" customHeight="1" thickBot="1">
      <c r="B192" s="30" t="str">
        <f ca="1">Scoring!A232</f>
        <v>1 MD</v>
      </c>
      <c r="C192" s="30" t="str">
        <f ca="1">Scoring!B232</f>
        <v>4 VAN</v>
      </c>
      <c r="E192" s="139"/>
      <c r="F192" s="139"/>
      <c r="G192" s="139"/>
      <c r="H192" s="139"/>
      <c r="I192" s="139"/>
      <c r="J192" s="139"/>
      <c r="K192" s="139"/>
      <c r="L192" s="139"/>
      <c r="M192" s="139"/>
      <c r="N192" s="139"/>
      <c r="O192" s="139"/>
      <c r="P192" s="139"/>
      <c r="Q192" s="139"/>
      <c r="R192" s="139"/>
      <c r="S192" s="139"/>
      <c r="T192" s="139"/>
      <c r="U192" s="139"/>
      <c r="V192" s="139"/>
      <c r="W192" s="139"/>
      <c r="X192" s="139"/>
      <c r="Y192" s="139"/>
      <c r="Z192" s="139"/>
      <c r="AA192" s="139"/>
      <c r="AB192" s="139"/>
      <c r="AC192" s="139"/>
      <c r="AD192" s="139"/>
      <c r="AE192" s="139"/>
      <c r="AF192" s="139"/>
      <c r="AG192" s="139"/>
      <c r="AH192" s="139"/>
      <c r="AI192" s="139"/>
      <c r="AJ192" s="139"/>
      <c r="AK192" s="139"/>
      <c r="AL192" s="139"/>
      <c r="AM192" s="139"/>
      <c r="AN192" s="139"/>
      <c r="AO192" s="139"/>
      <c r="AP192" s="139"/>
    </row>
    <row r="193" spans="2:42" ht="9" hidden="1" customHeight="1" thickBot="1">
      <c r="B193" s="30" t="str">
        <f ca="1">Scoring!A233</f>
        <v>3 UL</v>
      </c>
      <c r="C193" s="30" t="str">
        <f ca="1">Scoring!B233</f>
        <v>2 BAY</v>
      </c>
      <c r="E193" s="139"/>
      <c r="F193" s="139"/>
      <c r="G193" s="139"/>
      <c r="H193" s="139"/>
      <c r="I193" s="139"/>
      <c r="J193" s="139"/>
      <c r="K193" s="139"/>
      <c r="L193" s="139"/>
      <c r="M193" s="139"/>
      <c r="N193" s="139"/>
      <c r="O193" s="139"/>
      <c r="P193" s="139"/>
      <c r="Q193" s="139"/>
      <c r="R193" s="139"/>
      <c r="S193" s="139"/>
      <c r="T193" s="139"/>
      <c r="U193" s="139"/>
      <c r="V193" s="139"/>
      <c r="W193" s="139"/>
      <c r="X193" s="139"/>
      <c r="Y193" s="139"/>
      <c r="Z193" s="139"/>
      <c r="AA193" s="139"/>
      <c r="AB193" s="139"/>
      <c r="AC193" s="139"/>
      <c r="AD193" s="139"/>
      <c r="AE193" s="139"/>
      <c r="AF193" s="139"/>
      <c r="AG193" s="139"/>
      <c r="AH193" s="139"/>
      <c r="AI193" s="139"/>
      <c r="AJ193" s="139"/>
      <c r="AK193" s="139"/>
      <c r="AL193" s="139"/>
      <c r="AM193" s="139"/>
      <c r="AN193" s="139"/>
      <c r="AO193" s="139"/>
      <c r="AP193" s="139"/>
    </row>
    <row r="194" spans="2:42" ht="9" hidden="1" customHeight="1" thickBot="1">
      <c r="B194" s="30" t="str">
        <f ca="1">Scoring!A234</f>
        <v>1 OKLA</v>
      </c>
      <c r="C194" s="30" t="str">
        <f ca="1">Scoring!B234</f>
        <v>4 PITT</v>
      </c>
      <c r="E194" s="139"/>
      <c r="F194" s="139"/>
      <c r="G194" s="139"/>
      <c r="H194" s="139"/>
      <c r="I194" s="139"/>
      <c r="J194" s="139"/>
      <c r="K194" s="139"/>
      <c r="L194" s="139"/>
      <c r="M194" s="139"/>
      <c r="N194" s="139"/>
      <c r="O194" s="139"/>
      <c r="P194" s="139"/>
      <c r="Q194" s="139"/>
      <c r="R194" s="139"/>
      <c r="S194" s="139"/>
      <c r="T194" s="139"/>
      <c r="U194" s="139"/>
      <c r="V194" s="139"/>
      <c r="W194" s="139"/>
      <c r="X194" s="139"/>
      <c r="Y194" s="139"/>
      <c r="Z194" s="139"/>
      <c r="AA194" s="139"/>
      <c r="AB194" s="139"/>
      <c r="AC194" s="139"/>
      <c r="AD194" s="139"/>
      <c r="AE194" s="139"/>
      <c r="AF194" s="139"/>
      <c r="AG194" s="139"/>
      <c r="AH194" s="139"/>
      <c r="AI194" s="139"/>
      <c r="AJ194" s="139"/>
      <c r="AK194" s="139"/>
      <c r="AL194" s="139"/>
      <c r="AM194" s="139"/>
      <c r="AN194" s="139"/>
      <c r="AO194" s="139"/>
      <c r="AP194" s="139"/>
    </row>
    <row r="195" spans="2:42" ht="9" hidden="1" customHeight="1" thickBot="1">
      <c r="B195" s="30" t="str">
        <f ca="1">Scoring!A235</f>
        <v>6 PUR</v>
      </c>
      <c r="C195" s="30" t="str">
        <f ca="1">Scoring!B235</f>
        <v>7 RUT</v>
      </c>
      <c r="E195" s="139"/>
      <c r="F195" s="139"/>
      <c r="G195" s="139"/>
      <c r="H195" s="139"/>
      <c r="I195" s="139"/>
      <c r="J195" s="139"/>
      <c r="K195" s="139"/>
      <c r="L195" s="139"/>
      <c r="M195" s="139"/>
      <c r="N195" s="139"/>
      <c r="O195" s="139"/>
      <c r="P195" s="139"/>
      <c r="Q195" s="139"/>
      <c r="R195" s="139"/>
      <c r="S195" s="139"/>
      <c r="T195" s="139"/>
      <c r="U195" s="139"/>
      <c r="V195" s="139"/>
      <c r="W195" s="139"/>
      <c r="X195" s="139"/>
      <c r="Y195" s="139"/>
      <c r="Z195" s="139"/>
      <c r="AA195" s="139"/>
      <c r="AB195" s="139"/>
      <c r="AC195" s="139"/>
      <c r="AD195" s="139"/>
      <c r="AE195" s="139"/>
      <c r="AF195" s="139"/>
      <c r="AG195" s="139"/>
      <c r="AH195" s="139"/>
      <c r="AI195" s="139"/>
      <c r="AJ195" s="139"/>
      <c r="AK195" s="139"/>
      <c r="AL195" s="139"/>
      <c r="AM195" s="139"/>
      <c r="AN195" s="139"/>
      <c r="AO195" s="139"/>
      <c r="AP195" s="139"/>
    </row>
    <row r="196" spans="2:42" ht="9" hidden="1" customHeight="1" thickBot="1">
      <c r="B196" s="30" t="str">
        <f ca="1">Scoring!A236</f>
        <v>1 CONN</v>
      </c>
      <c r="C196" s="30" t="str">
        <f ca="1">Scoring!B236</f>
        <v>2 A&amp;M</v>
      </c>
      <c r="E196" s="139"/>
      <c r="F196" s="139"/>
      <c r="G196" s="139"/>
      <c r="H196" s="139"/>
      <c r="I196" s="139"/>
      <c r="J196" s="139"/>
      <c r="K196" s="139"/>
      <c r="L196" s="139"/>
      <c r="M196" s="139"/>
      <c r="N196" s="139"/>
      <c r="O196" s="139"/>
      <c r="P196" s="139"/>
      <c r="Q196" s="139"/>
      <c r="R196" s="139"/>
      <c r="S196" s="139"/>
      <c r="T196" s="139"/>
      <c r="U196" s="139"/>
      <c r="V196" s="139"/>
      <c r="W196" s="139"/>
      <c r="X196" s="139"/>
      <c r="Y196" s="139"/>
      <c r="Z196" s="139"/>
      <c r="AA196" s="139"/>
      <c r="AB196" s="139"/>
      <c r="AC196" s="139"/>
      <c r="AD196" s="139"/>
      <c r="AE196" s="139"/>
      <c r="AF196" s="139"/>
      <c r="AG196" s="139"/>
      <c r="AH196" s="139"/>
      <c r="AI196" s="139"/>
      <c r="AJ196" s="139"/>
      <c r="AK196" s="139"/>
      <c r="AL196" s="139"/>
      <c r="AM196" s="139"/>
      <c r="AN196" s="139"/>
      <c r="AO196" s="139"/>
      <c r="AP196" s="139"/>
    </row>
    <row r="197" spans="2:42" ht="9" hidden="1" customHeight="1" thickBot="1">
      <c r="B197" s="30" t="str">
        <f ca="1">Scoring!A237</f>
        <v>2 STAN</v>
      </c>
      <c r="C197" s="30" t="str">
        <f ca="1">Scoring!B237</f>
        <v>4 ISU</v>
      </c>
      <c r="E197" s="139"/>
      <c r="F197" s="139"/>
      <c r="G197" s="139"/>
      <c r="H197" s="139"/>
      <c r="I197" s="139"/>
      <c r="J197" s="139"/>
      <c r="K197" s="139"/>
      <c r="L197" s="139"/>
      <c r="M197" s="139"/>
      <c r="N197" s="139"/>
      <c r="O197" s="139"/>
      <c r="P197" s="139"/>
      <c r="Q197" s="139"/>
      <c r="R197" s="139"/>
      <c r="S197" s="139"/>
      <c r="T197" s="139"/>
      <c r="U197" s="139"/>
      <c r="V197" s="139"/>
      <c r="W197" s="139"/>
      <c r="X197" s="139"/>
      <c r="Y197" s="139"/>
      <c r="Z197" s="139"/>
      <c r="AA197" s="139"/>
      <c r="AB197" s="139"/>
      <c r="AC197" s="139"/>
      <c r="AD197" s="139"/>
      <c r="AE197" s="139"/>
      <c r="AF197" s="139"/>
      <c r="AG197" s="139"/>
      <c r="AH197" s="139"/>
      <c r="AI197" s="139"/>
      <c r="AJ197" s="139"/>
      <c r="AK197" s="139"/>
      <c r="AL197" s="139"/>
      <c r="AM197" s="139"/>
      <c r="AN197" s="139"/>
      <c r="AO197" s="139"/>
      <c r="AP197" s="139"/>
    </row>
    <row r="198" spans="2:42" ht="9" hidden="1" customHeight="1" thickBot="1">
      <c r="B198" s="30" t="str">
        <f ca="1">Scoring!A238</f>
        <v>3 UL</v>
      </c>
      <c r="C198" s="30" t="str">
        <f ca="1">Scoring!B238</f>
        <v>1 MD</v>
      </c>
      <c r="E198" s="139"/>
      <c r="F198" s="139"/>
      <c r="G198" s="139"/>
      <c r="H198" s="139"/>
      <c r="I198" s="139"/>
      <c r="J198" s="139"/>
      <c r="K198" s="139"/>
      <c r="L198" s="139"/>
      <c r="M198" s="139"/>
      <c r="N198" s="139"/>
      <c r="O198" s="139"/>
      <c r="P198" s="139"/>
      <c r="Q198" s="139"/>
      <c r="R198" s="139"/>
      <c r="S198" s="139"/>
      <c r="T198" s="139"/>
      <c r="U198" s="139"/>
      <c r="V198" s="139"/>
      <c r="W198" s="139"/>
      <c r="X198" s="139"/>
      <c r="Y198" s="139"/>
      <c r="Z198" s="139"/>
      <c r="AA198" s="139"/>
      <c r="AB198" s="139"/>
      <c r="AC198" s="139"/>
      <c r="AD198" s="139"/>
      <c r="AE198" s="139"/>
      <c r="AF198" s="139"/>
      <c r="AG198" s="139"/>
      <c r="AH198" s="139"/>
      <c r="AI198" s="139"/>
      <c r="AJ198" s="139"/>
      <c r="AK198" s="139"/>
      <c r="AL198" s="139"/>
      <c r="AM198" s="139"/>
      <c r="AN198" s="139"/>
      <c r="AO198" s="139"/>
      <c r="AP198" s="139"/>
    </row>
    <row r="199" spans="2:42" ht="9" hidden="1" customHeight="1" thickBot="1">
      <c r="B199" s="30" t="str">
        <f ca="1">Scoring!A239</f>
        <v>1 OKLA</v>
      </c>
      <c r="C199" s="30" t="str">
        <f ca="1">Scoring!B239</f>
        <v>6 PUR</v>
      </c>
      <c r="E199" s="139"/>
      <c r="F199" s="139"/>
      <c r="G199" s="139"/>
      <c r="H199" s="139"/>
      <c r="I199" s="139"/>
      <c r="J199" s="139"/>
      <c r="K199" s="139"/>
      <c r="L199" s="139"/>
      <c r="M199" s="139"/>
      <c r="N199" s="139"/>
      <c r="O199" s="139"/>
      <c r="P199" s="139"/>
      <c r="Q199" s="139"/>
      <c r="R199" s="139"/>
      <c r="S199" s="139"/>
      <c r="T199" s="139"/>
      <c r="U199" s="139"/>
      <c r="V199" s="139"/>
      <c r="W199" s="139"/>
      <c r="X199" s="139"/>
      <c r="Y199" s="139"/>
      <c r="Z199" s="139"/>
      <c r="AA199" s="139"/>
      <c r="AB199" s="139"/>
      <c r="AC199" s="139"/>
      <c r="AD199" s="139"/>
      <c r="AE199" s="139"/>
      <c r="AF199" s="139"/>
      <c r="AG199" s="139"/>
      <c r="AH199" s="139"/>
      <c r="AI199" s="139"/>
      <c r="AJ199" s="139"/>
      <c r="AK199" s="139"/>
      <c r="AL199" s="139"/>
      <c r="AM199" s="139"/>
      <c r="AN199" s="139"/>
      <c r="AO199" s="139"/>
      <c r="AP199" s="139"/>
    </row>
    <row r="200" spans="2:42" ht="9" hidden="1" customHeight="1" thickBot="1">
      <c r="B200" s="30" t="str">
        <f ca="1">Scoring!A240</f>
        <v>1 CONN</v>
      </c>
      <c r="C200" s="30" t="str">
        <f ca="1">Scoring!B240</f>
        <v>2 STAN</v>
      </c>
      <c r="E200" s="139"/>
      <c r="F200" s="139"/>
      <c r="G200" s="139"/>
      <c r="H200" s="139"/>
      <c r="I200" s="139"/>
      <c r="J200" s="139"/>
      <c r="K200" s="139"/>
      <c r="L200" s="139"/>
      <c r="M200" s="139"/>
      <c r="N200" s="139"/>
      <c r="O200" s="139"/>
      <c r="P200" s="139"/>
      <c r="Q200" s="139"/>
      <c r="R200" s="139"/>
      <c r="S200" s="139"/>
      <c r="T200" s="139"/>
      <c r="U200" s="139"/>
      <c r="V200" s="139"/>
      <c r="W200" s="139"/>
      <c r="X200" s="139"/>
      <c r="Y200" s="139"/>
      <c r="Z200" s="139"/>
      <c r="AA200" s="139"/>
      <c r="AB200" s="139"/>
      <c r="AC200" s="139"/>
      <c r="AD200" s="139"/>
      <c r="AE200" s="139"/>
      <c r="AF200" s="139"/>
      <c r="AG200" s="139"/>
      <c r="AH200" s="139"/>
      <c r="AI200" s="139"/>
      <c r="AJ200" s="139"/>
      <c r="AK200" s="139"/>
      <c r="AL200" s="139"/>
      <c r="AM200" s="139"/>
      <c r="AN200" s="139"/>
      <c r="AO200" s="139"/>
      <c r="AP200" s="139"/>
    </row>
    <row r="201" spans="2:42" ht="9" hidden="1" customHeight="1" thickBot="1">
      <c r="B201" s="30" t="str">
        <f ca="1">Scoring!A241</f>
        <v>3 UL</v>
      </c>
      <c r="C201" s="30" t="str">
        <f ca="1">Scoring!B241</f>
        <v>1 OKLA</v>
      </c>
      <c r="E201" s="139"/>
      <c r="F201" s="139"/>
      <c r="G201" s="139"/>
      <c r="H201" s="139"/>
      <c r="I201" s="139"/>
      <c r="J201" s="139"/>
      <c r="K201" s="139"/>
      <c r="L201" s="139"/>
      <c r="M201" s="139"/>
      <c r="N201" s="139"/>
      <c r="O201" s="139"/>
      <c r="P201" s="139"/>
      <c r="Q201" s="139"/>
      <c r="R201" s="139"/>
      <c r="S201" s="139"/>
      <c r="T201" s="139"/>
      <c r="U201" s="139"/>
      <c r="V201" s="139"/>
      <c r="W201" s="139"/>
      <c r="X201" s="139"/>
      <c r="Y201" s="139"/>
      <c r="Z201" s="139"/>
      <c r="AA201" s="139"/>
      <c r="AB201" s="139"/>
      <c r="AC201" s="139"/>
      <c r="AD201" s="139"/>
      <c r="AE201" s="139"/>
      <c r="AF201" s="139"/>
      <c r="AG201" s="139"/>
      <c r="AH201" s="139"/>
      <c r="AI201" s="139"/>
      <c r="AJ201" s="139"/>
      <c r="AK201" s="139"/>
      <c r="AL201" s="139"/>
      <c r="AM201" s="139"/>
      <c r="AN201" s="139"/>
      <c r="AO201" s="139"/>
      <c r="AP201" s="139"/>
    </row>
    <row r="202" spans="2:42" ht="9" hidden="1" customHeight="1">
      <c r="B202" s="30" t="str">
        <f ca="1">Scoring!A242</f>
        <v/>
      </c>
      <c r="C202" s="30" t="str">
        <f ca="1">Scoring!B242</f>
        <v/>
      </c>
      <c r="E202" s="139"/>
      <c r="F202" s="139"/>
      <c r="G202" s="139"/>
      <c r="H202" s="139"/>
      <c r="I202" s="139"/>
      <c r="J202" s="139"/>
      <c r="K202" s="139"/>
      <c r="L202" s="139"/>
      <c r="M202" s="139"/>
      <c r="N202" s="139"/>
      <c r="O202" s="139"/>
      <c r="P202" s="139"/>
      <c r="Q202" s="139"/>
      <c r="R202" s="139"/>
      <c r="S202" s="139"/>
      <c r="T202" s="139"/>
      <c r="U202" s="139"/>
      <c r="V202" s="139"/>
      <c r="W202" s="139"/>
      <c r="X202" s="139"/>
      <c r="Y202" s="139"/>
      <c r="Z202" s="139"/>
      <c r="AA202" s="139"/>
      <c r="AB202" s="139"/>
      <c r="AC202" s="139"/>
      <c r="AD202" s="139"/>
      <c r="AE202" s="139"/>
      <c r="AF202" s="139"/>
      <c r="AG202" s="139"/>
      <c r="AH202" s="139"/>
      <c r="AI202" s="139"/>
      <c r="AJ202" s="139"/>
      <c r="AK202" s="139"/>
      <c r="AL202" s="139"/>
      <c r="AM202" s="139"/>
      <c r="AN202" s="139"/>
      <c r="AO202" s="139"/>
      <c r="AP202" s="139"/>
    </row>
    <row r="203" spans="2:42" ht="9" hidden="1" customHeight="1">
      <c r="E203" s="139"/>
      <c r="F203" s="139"/>
      <c r="G203" s="139"/>
      <c r="H203" s="139"/>
      <c r="I203" s="139"/>
      <c r="J203" s="139"/>
      <c r="K203" s="139"/>
      <c r="L203" s="139"/>
      <c r="M203" s="139"/>
      <c r="N203" s="139"/>
      <c r="O203" s="139"/>
      <c r="P203" s="139"/>
      <c r="Q203" s="139"/>
      <c r="R203" s="139"/>
      <c r="S203" s="139"/>
      <c r="T203" s="139"/>
      <c r="U203" s="139"/>
      <c r="V203" s="139"/>
      <c r="W203" s="139"/>
      <c r="X203" s="139"/>
      <c r="Y203" s="139"/>
      <c r="Z203" s="139"/>
      <c r="AA203" s="139"/>
      <c r="AB203" s="139"/>
      <c r="AC203" s="139"/>
      <c r="AD203" s="139"/>
      <c r="AE203" s="139"/>
      <c r="AF203" s="139"/>
      <c r="AG203" s="139"/>
      <c r="AH203" s="139"/>
      <c r="AI203" s="139"/>
      <c r="AJ203" s="139"/>
      <c r="AK203" s="139"/>
      <c r="AL203" s="139"/>
      <c r="AM203" s="139"/>
      <c r="AN203" s="139"/>
      <c r="AO203" s="139"/>
      <c r="AP203" s="139"/>
    </row>
    <row r="204" spans="2:42" ht="6.75" hidden="1" customHeight="1">
      <c r="E204" s="139"/>
      <c r="F204" s="139"/>
      <c r="G204" s="139"/>
      <c r="H204" s="139"/>
      <c r="I204" s="139"/>
      <c r="J204" s="139"/>
      <c r="K204" s="139"/>
      <c r="L204" s="139"/>
      <c r="M204" s="139"/>
      <c r="N204" s="139"/>
      <c r="O204" s="139"/>
      <c r="P204" s="139"/>
      <c r="Q204" s="139"/>
      <c r="R204" s="139"/>
      <c r="S204" s="139"/>
      <c r="T204" s="139"/>
      <c r="U204" s="139"/>
      <c r="V204" s="139"/>
      <c r="W204" s="139"/>
      <c r="X204" s="139"/>
      <c r="Y204" s="139"/>
      <c r="Z204" s="139"/>
      <c r="AA204" s="139"/>
      <c r="AB204" s="139"/>
      <c r="AC204" s="139"/>
      <c r="AD204" s="139"/>
      <c r="AE204" s="139"/>
      <c r="AF204" s="139"/>
      <c r="AG204" s="139"/>
      <c r="AH204" s="139"/>
      <c r="AI204" s="139"/>
      <c r="AJ204" s="139"/>
      <c r="AK204" s="139"/>
      <c r="AL204" s="139"/>
      <c r="AM204" s="139"/>
      <c r="AN204" s="139"/>
      <c r="AO204" s="139"/>
      <c r="AP204" s="139"/>
    </row>
    <row r="205" spans="2:42" ht="6.75" hidden="1" customHeight="1">
      <c r="E205" s="139"/>
      <c r="F205" s="139"/>
      <c r="G205" s="139"/>
      <c r="H205" s="139"/>
      <c r="I205" s="139"/>
      <c r="J205" s="139"/>
      <c r="K205" s="139"/>
      <c r="L205" s="139"/>
      <c r="M205" s="139"/>
      <c r="N205" s="139"/>
      <c r="O205" s="139"/>
      <c r="P205" s="139"/>
      <c r="Q205" s="139"/>
      <c r="R205" s="139"/>
      <c r="S205" s="139"/>
      <c r="T205" s="139"/>
      <c r="U205" s="139"/>
      <c r="V205" s="139"/>
      <c r="W205" s="139"/>
      <c r="X205" s="139"/>
      <c r="Y205" s="139"/>
      <c r="Z205" s="139"/>
      <c r="AA205" s="139"/>
      <c r="AB205" s="139"/>
      <c r="AC205" s="139"/>
      <c r="AD205" s="139"/>
      <c r="AE205" s="139"/>
      <c r="AF205" s="139"/>
      <c r="AG205" s="139"/>
      <c r="AH205" s="139"/>
      <c r="AI205" s="139"/>
      <c r="AJ205" s="139"/>
      <c r="AK205" s="139"/>
      <c r="AL205" s="139"/>
      <c r="AM205" s="139"/>
      <c r="AN205" s="139"/>
      <c r="AO205" s="139"/>
      <c r="AP205" s="139"/>
    </row>
    <row r="206" spans="2:42" ht="6.75" customHeight="1">
      <c r="E206" s="139"/>
      <c r="F206" s="139"/>
      <c r="G206" s="139"/>
      <c r="H206" s="139"/>
      <c r="I206" s="139"/>
      <c r="J206" s="139"/>
      <c r="K206" s="139"/>
      <c r="L206" s="139"/>
      <c r="M206" s="139"/>
      <c r="N206" s="139"/>
      <c r="O206" s="139"/>
      <c r="P206" s="139"/>
      <c r="Q206" s="139"/>
      <c r="R206" s="139"/>
      <c r="S206" s="139"/>
      <c r="T206" s="139"/>
      <c r="U206" s="139"/>
      <c r="V206" s="139"/>
      <c r="W206" s="139"/>
      <c r="X206" s="139"/>
      <c r="Y206" s="139"/>
      <c r="Z206" s="139"/>
      <c r="AA206" s="139"/>
      <c r="AB206" s="139"/>
      <c r="AC206" s="139"/>
      <c r="AD206" s="139"/>
      <c r="AE206" s="139"/>
      <c r="AF206" s="139"/>
      <c r="AG206" s="139"/>
      <c r="AH206" s="139"/>
      <c r="AI206" s="139"/>
      <c r="AJ206" s="139"/>
      <c r="AK206" s="139"/>
      <c r="AL206" s="139"/>
      <c r="AM206" s="139"/>
      <c r="AN206" s="139"/>
      <c r="AO206" s="139"/>
      <c r="AP206" s="139"/>
    </row>
    <row r="207" spans="2:42" ht="6.75" customHeight="1">
      <c r="E207" s="139"/>
      <c r="F207" s="139"/>
      <c r="G207" s="139"/>
      <c r="H207" s="139"/>
      <c r="I207" s="139"/>
      <c r="J207" s="139"/>
      <c r="K207" s="139"/>
      <c r="L207" s="139"/>
      <c r="M207" s="139"/>
      <c r="N207" s="139"/>
      <c r="O207" s="139"/>
      <c r="P207" s="139"/>
      <c r="Q207" s="139"/>
      <c r="R207" s="139"/>
      <c r="S207" s="139"/>
      <c r="T207" s="139"/>
      <c r="U207" s="139"/>
      <c r="V207" s="139"/>
      <c r="W207" s="139"/>
      <c r="X207" s="139"/>
      <c r="Y207" s="139"/>
      <c r="Z207" s="139"/>
      <c r="AA207" s="139"/>
      <c r="AB207" s="139"/>
      <c r="AC207" s="139"/>
      <c r="AD207" s="139"/>
      <c r="AE207" s="139"/>
      <c r="AF207" s="139"/>
      <c r="AG207" s="139"/>
      <c r="AH207" s="139"/>
      <c r="AI207" s="139"/>
      <c r="AJ207" s="139"/>
      <c r="AK207" s="139"/>
      <c r="AL207" s="139"/>
      <c r="AM207" s="139"/>
      <c r="AN207" s="139"/>
      <c r="AO207" s="139"/>
      <c r="AP207" s="139"/>
    </row>
    <row r="208" spans="2:42" ht="6.75" customHeight="1">
      <c r="E208" s="139"/>
      <c r="F208" s="139"/>
      <c r="G208" s="139"/>
      <c r="H208" s="139"/>
      <c r="I208" s="139"/>
      <c r="J208" s="139"/>
      <c r="K208" s="139"/>
      <c r="L208" s="139"/>
      <c r="M208" s="139"/>
      <c r="N208" s="139"/>
      <c r="O208" s="139"/>
      <c r="P208" s="139"/>
      <c r="Q208" s="139"/>
      <c r="R208" s="139"/>
      <c r="S208" s="139"/>
      <c r="T208" s="139"/>
      <c r="U208" s="139"/>
      <c r="V208" s="139"/>
      <c r="W208" s="139"/>
      <c r="X208" s="139"/>
      <c r="Y208" s="139"/>
      <c r="Z208" s="139"/>
      <c r="AA208" s="139"/>
      <c r="AB208" s="139"/>
      <c r="AC208" s="139"/>
      <c r="AD208" s="139"/>
      <c r="AE208" s="139"/>
      <c r="AF208" s="139"/>
      <c r="AG208" s="139"/>
      <c r="AH208" s="139"/>
      <c r="AI208" s="139"/>
      <c r="AJ208" s="139"/>
      <c r="AK208" s="139"/>
      <c r="AL208" s="139"/>
      <c r="AM208" s="139"/>
      <c r="AN208" s="139"/>
      <c r="AO208" s="139"/>
      <c r="AP208" s="139"/>
    </row>
    <row r="209" spans="5:42" ht="6.75" customHeight="1">
      <c r="E209" s="139"/>
      <c r="F209" s="139"/>
      <c r="G209" s="139"/>
      <c r="H209" s="139"/>
      <c r="I209" s="139"/>
      <c r="J209" s="139"/>
      <c r="K209" s="139"/>
      <c r="L209" s="139"/>
      <c r="M209" s="139"/>
      <c r="N209" s="139"/>
      <c r="O209" s="139"/>
      <c r="P209" s="139"/>
      <c r="Q209" s="139"/>
      <c r="R209" s="139"/>
      <c r="S209" s="139"/>
      <c r="T209" s="139"/>
      <c r="U209" s="139"/>
      <c r="V209" s="139"/>
      <c r="W209" s="139"/>
      <c r="X209" s="139"/>
      <c r="Y209" s="139"/>
      <c r="Z209" s="139"/>
      <c r="AA209" s="139"/>
      <c r="AB209" s="139"/>
      <c r="AC209" s="139"/>
      <c r="AD209" s="139"/>
      <c r="AE209" s="139"/>
      <c r="AF209" s="139"/>
      <c r="AG209" s="139"/>
      <c r="AH209" s="139"/>
      <c r="AI209" s="139"/>
      <c r="AJ209" s="139"/>
      <c r="AK209" s="139"/>
      <c r="AL209" s="139"/>
      <c r="AM209" s="139"/>
      <c r="AN209" s="139"/>
      <c r="AO209" s="139"/>
      <c r="AP209" s="139"/>
    </row>
    <row r="210" spans="5:42" ht="6.75" customHeight="1">
      <c r="E210" s="139"/>
      <c r="F210" s="139"/>
      <c r="G210" s="139"/>
      <c r="H210" s="139"/>
      <c r="I210" s="139"/>
      <c r="J210" s="139"/>
      <c r="K210" s="139"/>
      <c r="L210" s="139"/>
      <c r="M210" s="139"/>
      <c r="N210" s="139"/>
      <c r="O210" s="139"/>
      <c r="P210" s="139"/>
      <c r="Q210" s="139"/>
      <c r="R210" s="139"/>
      <c r="S210" s="139"/>
      <c r="T210" s="139"/>
      <c r="U210" s="139"/>
      <c r="V210" s="139"/>
      <c r="W210" s="139"/>
      <c r="X210" s="139"/>
      <c r="Y210" s="139"/>
      <c r="Z210" s="139"/>
      <c r="AA210" s="139"/>
      <c r="AB210" s="139"/>
      <c r="AC210" s="139"/>
      <c r="AD210" s="139"/>
      <c r="AE210" s="139"/>
      <c r="AF210" s="139"/>
      <c r="AG210" s="139"/>
      <c r="AH210" s="139"/>
      <c r="AI210" s="139"/>
      <c r="AJ210" s="139"/>
      <c r="AK210" s="139"/>
      <c r="AL210" s="139"/>
      <c r="AM210" s="139"/>
      <c r="AN210" s="139"/>
      <c r="AO210" s="139"/>
      <c r="AP210" s="139"/>
    </row>
    <row r="211" spans="5:42" ht="6.75" customHeight="1">
      <c r="E211" s="139"/>
      <c r="F211" s="139"/>
      <c r="G211" s="139"/>
      <c r="H211" s="139"/>
      <c r="I211" s="139"/>
      <c r="J211" s="139"/>
      <c r="K211" s="139"/>
      <c r="L211" s="139"/>
      <c r="M211" s="139"/>
      <c r="N211" s="139"/>
      <c r="O211" s="139"/>
      <c r="P211" s="139"/>
      <c r="Q211" s="139"/>
      <c r="R211" s="139"/>
      <c r="S211" s="139"/>
      <c r="T211" s="139"/>
      <c r="U211" s="139"/>
      <c r="V211" s="139"/>
      <c r="W211" s="139"/>
      <c r="X211" s="139"/>
      <c r="Y211" s="139"/>
      <c r="Z211" s="139"/>
      <c r="AA211" s="139"/>
      <c r="AB211" s="139"/>
      <c r="AC211" s="139"/>
      <c r="AD211" s="139"/>
      <c r="AE211" s="139"/>
      <c r="AF211" s="139"/>
      <c r="AG211" s="139"/>
      <c r="AH211" s="139"/>
      <c r="AI211" s="139"/>
      <c r="AJ211" s="139"/>
      <c r="AK211" s="139"/>
      <c r="AL211" s="139"/>
      <c r="AM211" s="139"/>
      <c r="AN211" s="139"/>
      <c r="AO211" s="139"/>
      <c r="AP211" s="139"/>
    </row>
    <row r="212" spans="5:42" ht="6.75" customHeight="1">
      <c r="E212" s="139"/>
      <c r="F212" s="139"/>
      <c r="G212" s="139"/>
      <c r="H212" s="139"/>
      <c r="I212" s="139"/>
      <c r="J212" s="139"/>
      <c r="K212" s="139"/>
      <c r="L212" s="139"/>
      <c r="M212" s="139"/>
      <c r="N212" s="139"/>
      <c r="O212" s="139"/>
      <c r="P212" s="139"/>
      <c r="Q212" s="139"/>
      <c r="R212" s="139"/>
      <c r="S212" s="139"/>
      <c r="T212" s="139"/>
      <c r="U212" s="139"/>
      <c r="V212" s="139"/>
      <c r="W212" s="139"/>
      <c r="X212" s="139"/>
      <c r="Y212" s="139"/>
      <c r="Z212" s="139"/>
      <c r="AA212" s="139"/>
      <c r="AB212" s="139"/>
      <c r="AC212" s="139"/>
      <c r="AD212" s="139"/>
      <c r="AE212" s="139"/>
      <c r="AF212" s="139"/>
      <c r="AG212" s="139"/>
      <c r="AH212" s="139"/>
      <c r="AI212" s="139"/>
      <c r="AJ212" s="139"/>
      <c r="AK212" s="139"/>
      <c r="AL212" s="139"/>
      <c r="AM212" s="139"/>
      <c r="AN212" s="139"/>
      <c r="AO212" s="139"/>
      <c r="AP212" s="139"/>
    </row>
    <row r="213" spans="5:42" ht="6.75" customHeight="1">
      <c r="E213" s="139"/>
      <c r="F213" s="139"/>
      <c r="G213" s="139"/>
      <c r="H213" s="139"/>
      <c r="I213" s="139"/>
      <c r="J213" s="139"/>
      <c r="K213" s="139"/>
      <c r="L213" s="139"/>
      <c r="M213" s="139"/>
      <c r="N213" s="139"/>
      <c r="O213" s="139"/>
      <c r="P213" s="139"/>
      <c r="Q213" s="139"/>
      <c r="R213" s="139"/>
      <c r="S213" s="139"/>
      <c r="T213" s="139"/>
      <c r="U213" s="139"/>
      <c r="V213" s="139"/>
      <c r="W213" s="139"/>
      <c r="X213" s="139"/>
      <c r="Y213" s="139"/>
      <c r="Z213" s="139"/>
      <c r="AA213" s="139"/>
      <c r="AB213" s="139"/>
      <c r="AC213" s="139"/>
      <c r="AD213" s="139"/>
      <c r="AE213" s="139"/>
      <c r="AF213" s="139"/>
      <c r="AG213" s="139"/>
      <c r="AH213" s="139"/>
      <c r="AI213" s="139"/>
      <c r="AJ213" s="139"/>
      <c r="AK213" s="139"/>
      <c r="AL213" s="139"/>
      <c r="AM213" s="139"/>
      <c r="AN213" s="139"/>
      <c r="AO213" s="139"/>
      <c r="AP213" s="139"/>
    </row>
  </sheetData>
  <mergeCells count="195">
    <mergeCell ref="AG124:AG126"/>
    <mergeCell ref="E126:F128"/>
    <mergeCell ref="AC126:AD128"/>
    <mergeCell ref="B128:B130"/>
    <mergeCell ref="C128:C130"/>
    <mergeCell ref="AF128:AF130"/>
    <mergeCell ref="AG128:AG130"/>
    <mergeCell ref="AC118:AD120"/>
    <mergeCell ref="B120:B122"/>
    <mergeCell ref="C120:C122"/>
    <mergeCell ref="AF120:AF122"/>
    <mergeCell ref="AG120:AG122"/>
    <mergeCell ref="H122:I124"/>
    <mergeCell ref="Z122:AA124"/>
    <mergeCell ref="B124:B126"/>
    <mergeCell ref="C124:C126"/>
    <mergeCell ref="AF124:AF126"/>
    <mergeCell ref="C112:C114"/>
    <mergeCell ref="AF112:AF114"/>
    <mergeCell ref="AG112:AG114"/>
    <mergeCell ref="K114:L116"/>
    <mergeCell ref="W114:X116"/>
    <mergeCell ref="B116:B118"/>
    <mergeCell ref="C116:C118"/>
    <mergeCell ref="AF116:AF118"/>
    <mergeCell ref="AG116:AG118"/>
    <mergeCell ref="E118:F120"/>
    <mergeCell ref="C96:C98"/>
    <mergeCell ref="AF96:AF98"/>
    <mergeCell ref="AG96:AG98"/>
    <mergeCell ref="N98:O100"/>
    <mergeCell ref="T98:U100"/>
    <mergeCell ref="B100:B102"/>
    <mergeCell ref="C100:C102"/>
    <mergeCell ref="AF100:AF102"/>
    <mergeCell ref="AG100:AG102"/>
    <mergeCell ref="E102:F104"/>
    <mergeCell ref="AC102:AD104"/>
    <mergeCell ref="B104:B106"/>
    <mergeCell ref="C104:C106"/>
    <mergeCell ref="AF104:AF106"/>
    <mergeCell ref="AG104:AG106"/>
    <mergeCell ref="H106:I108"/>
    <mergeCell ref="Z106:AA108"/>
    <mergeCell ref="B108:B110"/>
    <mergeCell ref="C108:C110"/>
    <mergeCell ref="AF108:AF110"/>
    <mergeCell ref="AG108:AG110"/>
    <mergeCell ref="E110:F112"/>
    <mergeCell ref="AC110:AD112"/>
    <mergeCell ref="B112:B114"/>
    <mergeCell ref="AF80:AF82"/>
    <mergeCell ref="AG80:AG82"/>
    <mergeCell ref="K82:L84"/>
    <mergeCell ref="Q82:R84"/>
    <mergeCell ref="W82:X84"/>
    <mergeCell ref="B84:B86"/>
    <mergeCell ref="C84:C86"/>
    <mergeCell ref="AF84:AF86"/>
    <mergeCell ref="AG84:AG86"/>
    <mergeCell ref="E86:F88"/>
    <mergeCell ref="AC86:AD88"/>
    <mergeCell ref="B88:B90"/>
    <mergeCell ref="C88:C90"/>
    <mergeCell ref="AF88:AF90"/>
    <mergeCell ref="AG88:AG90"/>
    <mergeCell ref="H90:I92"/>
    <mergeCell ref="Z90:AA92"/>
    <mergeCell ref="B92:B94"/>
    <mergeCell ref="C92:C94"/>
    <mergeCell ref="AF92:AF94"/>
    <mergeCell ref="AG92:AG94"/>
    <mergeCell ref="E94:F96"/>
    <mergeCell ref="AC94:AD96"/>
    <mergeCell ref="B96:B98"/>
    <mergeCell ref="C58:C60"/>
    <mergeCell ref="AF58:AF60"/>
    <mergeCell ref="A68:A130"/>
    <mergeCell ref="B68:B70"/>
    <mergeCell ref="C68:C70"/>
    <mergeCell ref="AF68:AF70"/>
    <mergeCell ref="AG68:AG70"/>
    <mergeCell ref="AH68:AH130"/>
    <mergeCell ref="E70:F72"/>
    <mergeCell ref="AC70:AD72"/>
    <mergeCell ref="B72:B74"/>
    <mergeCell ref="C72:C74"/>
    <mergeCell ref="AF72:AF74"/>
    <mergeCell ref="AG72:AG74"/>
    <mergeCell ref="H74:I76"/>
    <mergeCell ref="Z74:AA76"/>
    <mergeCell ref="B76:B78"/>
    <mergeCell ref="C76:C78"/>
    <mergeCell ref="AF76:AF78"/>
    <mergeCell ref="AG76:AG78"/>
    <mergeCell ref="E78:F80"/>
    <mergeCell ref="AC78:AD80"/>
    <mergeCell ref="B80:B82"/>
    <mergeCell ref="C80:C82"/>
    <mergeCell ref="K48:L50"/>
    <mergeCell ref="Q48:R50"/>
    <mergeCell ref="W48:X50"/>
    <mergeCell ref="B50:B52"/>
    <mergeCell ref="C50:C52"/>
    <mergeCell ref="AF50:AF52"/>
    <mergeCell ref="AG50:AG52"/>
    <mergeCell ref="E52:F54"/>
    <mergeCell ref="AG58:AG60"/>
    <mergeCell ref="E60:F62"/>
    <mergeCell ref="AC60:AD62"/>
    <mergeCell ref="B62:B64"/>
    <mergeCell ref="C62:C64"/>
    <mergeCell ref="AF62:AF64"/>
    <mergeCell ref="AG62:AG64"/>
    <mergeCell ref="Q64:R68"/>
    <mergeCell ref="AC52:AD54"/>
    <mergeCell ref="B54:B56"/>
    <mergeCell ref="C54:C56"/>
    <mergeCell ref="AF54:AF56"/>
    <mergeCell ref="AG54:AG56"/>
    <mergeCell ref="H56:I58"/>
    <mergeCell ref="Z56:AA58"/>
    <mergeCell ref="B58:B60"/>
    <mergeCell ref="N32:O34"/>
    <mergeCell ref="T32:U34"/>
    <mergeCell ref="B34:B36"/>
    <mergeCell ref="C34:C36"/>
    <mergeCell ref="AF34:AF36"/>
    <mergeCell ref="AG34:AG36"/>
    <mergeCell ref="E36:F38"/>
    <mergeCell ref="AC36:AD38"/>
    <mergeCell ref="B38:B40"/>
    <mergeCell ref="C38:C40"/>
    <mergeCell ref="AF38:AF40"/>
    <mergeCell ref="AG38:AG40"/>
    <mergeCell ref="H40:I42"/>
    <mergeCell ref="Z40:AA42"/>
    <mergeCell ref="B42:B44"/>
    <mergeCell ref="C42:C44"/>
    <mergeCell ref="AF42:AF44"/>
    <mergeCell ref="AG42:AG44"/>
    <mergeCell ref="E44:F46"/>
    <mergeCell ref="AC44:AD46"/>
    <mergeCell ref="B46:B48"/>
    <mergeCell ref="C46:C48"/>
    <mergeCell ref="AF46:AF48"/>
    <mergeCell ref="AG46:AG48"/>
    <mergeCell ref="K16:L18"/>
    <mergeCell ref="W16:X18"/>
    <mergeCell ref="B18:B20"/>
    <mergeCell ref="C18:C20"/>
    <mergeCell ref="AF18:AF20"/>
    <mergeCell ref="AG18:AG20"/>
    <mergeCell ref="E20:F22"/>
    <mergeCell ref="AC20:AD22"/>
    <mergeCell ref="B22:B24"/>
    <mergeCell ref="C22:C24"/>
    <mergeCell ref="AF22:AF24"/>
    <mergeCell ref="AG22:AG24"/>
    <mergeCell ref="H24:I26"/>
    <mergeCell ref="Z24:AA26"/>
    <mergeCell ref="B26:B28"/>
    <mergeCell ref="C26:C28"/>
    <mergeCell ref="AF26:AF28"/>
    <mergeCell ref="AG26:AG28"/>
    <mergeCell ref="E28:F30"/>
    <mergeCell ref="AC28:AD30"/>
    <mergeCell ref="B30:B32"/>
    <mergeCell ref="C30:C32"/>
    <mergeCell ref="AF30:AF32"/>
    <mergeCell ref="AG30:AG32"/>
    <mergeCell ref="A2:A64"/>
    <mergeCell ref="B2:B4"/>
    <mergeCell ref="C2:C4"/>
    <mergeCell ref="AF2:AF4"/>
    <mergeCell ref="AG2:AG4"/>
    <mergeCell ref="AH2:AH64"/>
    <mergeCell ref="E4:F6"/>
    <mergeCell ref="AC4:AD6"/>
    <mergeCell ref="B6:B8"/>
    <mergeCell ref="C6:C8"/>
    <mergeCell ref="AF6:AF8"/>
    <mergeCell ref="AG6:AG8"/>
    <mergeCell ref="H8:I10"/>
    <mergeCell ref="Z8:AA10"/>
    <mergeCell ref="B10:B12"/>
    <mergeCell ref="C10:C12"/>
    <mergeCell ref="AF10:AF12"/>
    <mergeCell ref="AG10:AG12"/>
    <mergeCell ref="E12:F14"/>
    <mergeCell ref="AC12:AD14"/>
    <mergeCell ref="B14:B16"/>
    <mergeCell ref="C14:C16"/>
    <mergeCell ref="AF14:AF16"/>
    <mergeCell ref="AG14:AG16"/>
  </mergeCells>
  <conditionalFormatting sqref="AC102 AC110 E4 AC78 AC70 AC60 AC52 AC44 E118 AC28 AC20 AC12 E126 E102 E110 E86 AC94 AC86 AC118 AC4 E60 E28 E52 E78 E44 E20 E12 E36 AC36 E70 E94">
    <cfRule type="expression" dxfId="31" priority="31" stopIfTrue="1">
      <formula>COUNTIF($B$139:$B$170,E4)&gt;0</formula>
    </cfRule>
    <cfRule type="expression" dxfId="30" priority="32" stopIfTrue="1">
      <formula>COUNTIF($C$139:$CB$168,E4)=1</formula>
    </cfRule>
  </conditionalFormatting>
  <conditionalFormatting sqref="Z24 Z40 H74 Z74 Z90 H24 Z56 Z106 Z8 H90 H122 H40 H8 H56 H106">
    <cfRule type="expression" dxfId="29" priority="29" stopIfTrue="1">
      <formula>COUNTIF($B$171:$B$186,H8)=1</formula>
    </cfRule>
    <cfRule type="expression" dxfId="28" priority="30" stopIfTrue="1">
      <formula>COUNTIF($C$139:$C$186,H8)&gt;0</formula>
    </cfRule>
  </conditionalFormatting>
  <conditionalFormatting sqref="K48 W16 W114 K82 W82 W48 K114 K16">
    <cfRule type="expression" dxfId="27" priority="27" stopIfTrue="1">
      <formula>COUNTIF($B$186:$B$194,K16)=1</formula>
    </cfRule>
    <cfRule type="expression" dxfId="26" priority="28" stopIfTrue="1">
      <formula>COUNTIF($C$139:$C$194,K16) &gt;0</formula>
    </cfRule>
  </conditionalFormatting>
  <conditionalFormatting sqref="T98 N32 T32 N98">
    <cfRule type="expression" dxfId="25" priority="25" stopIfTrue="1">
      <formula>COUNTIF($B$195:$B$198,N32)=1</formula>
    </cfRule>
    <cfRule type="expression" dxfId="24" priority="26" stopIfTrue="1">
      <formula>COUNTIF($C$139:$C$198,N32) &gt;0</formula>
    </cfRule>
  </conditionalFormatting>
  <conditionalFormatting sqref="Q82 Q48">
    <cfRule type="expression" dxfId="23" priority="23" stopIfTrue="1">
      <formula>COUNTIF($B$199:$B$200,Q48)=1</formula>
    </cfRule>
    <cfRule type="expression" dxfId="22" priority="24" stopIfTrue="1">
      <formula>COUNTIF($C$139:$C$200,Q48) &gt;0</formula>
    </cfRule>
  </conditionalFormatting>
  <conditionalFormatting sqref="Z122:AA124">
    <cfRule type="expression" dxfId="21" priority="21" stopIfTrue="1">
      <formula>COUNTIF($B$170:$B$186,Z122)=1</formula>
    </cfRule>
    <cfRule type="expression" dxfId="20" priority="22" stopIfTrue="1">
      <formula>COUNTIF($C$139:$C$186,Z122)&gt;0</formula>
    </cfRule>
  </conditionalFormatting>
  <conditionalFormatting sqref="AC126:AD128">
    <cfRule type="expression" dxfId="19" priority="19" stopIfTrue="1">
      <formula>COUNTIF($B$139:$B$172,AC126)&gt;0</formula>
    </cfRule>
    <cfRule type="expression" dxfId="18" priority="20" stopIfTrue="1">
      <formula>COUNTIF($C$139:$CB$172,AC126)=1</formula>
    </cfRule>
  </conditionalFormatting>
  <conditionalFormatting sqref="Q64:R68">
    <cfRule type="expression" dxfId="17" priority="17" stopIfTrue="1">
      <formula>IF($Q$64=""," ",COUNTIF($B$202,$Q$64))=1</formula>
    </cfRule>
    <cfRule type="expression" dxfId="16" priority="18" stopIfTrue="1">
      <formula>COUNTIF($C$139:$C$201,$Q$64)&gt;0</formula>
    </cfRule>
  </conditionalFormatting>
  <conditionalFormatting sqref="AC102 AC110 E4 AC78 AC70 AC60 AC52 AC44 E118 AC28 AC20 AC12 E126 E102 E110 E86 AC94 AC86 AC118 AC4 E60 E28 E52 E78 E44 E20 E12 E36 AC36 E70 E94">
    <cfRule type="expression" dxfId="15" priority="15" stopIfTrue="1">
      <formula>COUNTIF($B$139:$B$170,E4)&gt;0</formula>
    </cfRule>
    <cfRule type="expression" dxfId="14" priority="16" stopIfTrue="1">
      <formula>COUNTIF($C$139:$CB$168,E4)=1</formula>
    </cfRule>
  </conditionalFormatting>
  <conditionalFormatting sqref="Z24 Z40 H74 Z74 Z90 H24 Z56 Z106 Z8 H90 H122 H40 H8 H56 H106">
    <cfRule type="expression" dxfId="13" priority="13" stopIfTrue="1">
      <formula>COUNTIF($B$171:$B$186,H8)=1</formula>
    </cfRule>
    <cfRule type="expression" dxfId="12" priority="14" stopIfTrue="1">
      <formula>COUNTIF($C$139:$C$186,H8)&gt;0</formula>
    </cfRule>
  </conditionalFormatting>
  <conditionalFormatting sqref="K48 W16 W114 K82 W82 W48 K114 K16">
    <cfRule type="expression" dxfId="11" priority="11" stopIfTrue="1">
      <formula>COUNTIF($B$186:$B$194,K16)=1</formula>
    </cfRule>
    <cfRule type="expression" dxfId="10" priority="12" stopIfTrue="1">
      <formula>COUNTIF($C$139:$C$194,K16) &gt;0</formula>
    </cfRule>
  </conditionalFormatting>
  <conditionalFormatting sqref="T98 N32 T32 N98">
    <cfRule type="expression" dxfId="9" priority="9" stopIfTrue="1">
      <formula>COUNTIF($B$195:$B$198,N32)=1</formula>
    </cfRule>
    <cfRule type="expression" dxfId="8" priority="10" stopIfTrue="1">
      <formula>COUNTIF($C$139:$C$198,N32) &gt;0</formula>
    </cfRule>
  </conditionalFormatting>
  <conditionalFormatting sqref="Q82 Q48">
    <cfRule type="expression" dxfId="7" priority="7" stopIfTrue="1">
      <formula>COUNTIF($B$199:$B$200,Q48)=1</formula>
    </cfRule>
    <cfRule type="expression" dxfId="6" priority="8" stopIfTrue="1">
      <formula>COUNTIF($C$139:$C$200,Q48) &gt;0</formula>
    </cfRule>
  </conditionalFormatting>
  <conditionalFormatting sqref="Z122:AA124">
    <cfRule type="expression" dxfId="5" priority="5" stopIfTrue="1">
      <formula>COUNTIF($B$170:$B$186,Z122)=1</formula>
    </cfRule>
    <cfRule type="expression" dxfId="4" priority="6" stopIfTrue="1">
      <formula>COUNTIF($C$139:$C$186,Z122)&gt;0</formula>
    </cfRule>
  </conditionalFormatting>
  <conditionalFormatting sqref="AC126:AD128">
    <cfRule type="expression" dxfId="3" priority="3" stopIfTrue="1">
      <formula>COUNTIF($B$139:$B$172,AC126)&gt;0</formula>
    </cfRule>
    <cfRule type="expression" dxfId="2" priority="4" stopIfTrue="1">
      <formula>COUNTIF($C$139:$CB$172,AC126)=1</formula>
    </cfRule>
  </conditionalFormatting>
  <conditionalFormatting sqref="Q64:R68">
    <cfRule type="expression" dxfId="1" priority="1" stopIfTrue="1">
      <formula>IF($Q$64=""," ",COUNTIF($B$202,$Q$64))=1</formula>
    </cfRule>
    <cfRule type="expression" dxfId="0" priority="2" stopIfTrue="1">
      <formula>COUNTIF($C$139:$C$201,$Q$64)&gt;0</formula>
    </cfRule>
  </conditionalFormatting>
  <printOptions horizontalCentered="1"/>
  <pageMargins left="0.5" right="0.5" top="0.5" bottom="0.5" header="0.5" footer="0.5"/>
  <pageSetup scale="41" orientation="landscape" horizontalDpi="300" verticalDpi="300" r:id="rId1"/>
  <headerFooter alignWithMargins="0">
    <oddFooter>&amp;A</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5</vt:i4>
      </vt:variant>
    </vt:vector>
  </HeadingPairs>
  <TitlesOfParts>
    <vt:vector size="10" baseType="lpstr">
      <vt:lpstr>Scoring</vt:lpstr>
      <vt:lpstr>Scott's Method Summary</vt:lpstr>
      <vt:lpstr>Pick Summary (by Player)</vt:lpstr>
      <vt:lpstr>Placings</vt:lpstr>
      <vt:lpstr>Master</vt:lpstr>
      <vt:lpstr>'Pick Summary (by Player)'!Print_Area</vt:lpstr>
      <vt:lpstr>Placings!Print_Area</vt:lpstr>
      <vt:lpstr>'Scott''s Method Summary'!Print_Area</vt:lpstr>
      <vt:lpstr>'Pick Summary (by Player)'!Print_Titles</vt:lpstr>
      <vt:lpstr>Scoring!Print_Titles</vt:lpstr>
    </vt:vector>
  </TitlesOfParts>
  <Company>AFIT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2009 Summary</dc:title>
  <dc:creator>spercival</dc:creator>
  <cp:lastModifiedBy>spercival</cp:lastModifiedBy>
  <dcterms:created xsi:type="dcterms:W3CDTF">2009-03-21T23:19:36Z</dcterms:created>
  <dcterms:modified xsi:type="dcterms:W3CDTF">2009-04-06T13:50:41Z</dcterms:modified>
</cp:coreProperties>
</file>