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 activeTab="2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7" l="1"/>
  <c r="I22" i="7"/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D20" i="7"/>
  <c r="C20" i="7"/>
  <c r="D19" i="7"/>
  <c r="C19" i="7"/>
  <c r="D18" i="7"/>
  <c r="C18" i="7"/>
  <c r="E18" i="7" s="1"/>
  <c r="D17" i="7"/>
  <c r="C17" i="7"/>
  <c r="D16" i="7"/>
  <c r="C16" i="7"/>
  <c r="D15" i="7"/>
  <c r="C15" i="7"/>
  <c r="E21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23" i="7" l="1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E31" i="7"/>
  <c r="H14" i="7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</calcChain>
</file>

<file path=xl/sharedStrings.xml><?xml version="1.0" encoding="utf-8"?>
<sst xmlns="http://schemas.openxmlformats.org/spreadsheetml/2006/main" count="4187" uniqueCount="1992">
  <si>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</si>
  <si>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</si>
  <si>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</si>
  <si>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</si>
  <si>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</si>
  <si>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</si>
  <si>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</si>
  <si>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</si>
  <si>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</si>
  <si>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</si>
  <si>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</si>
  <si>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</si>
  <si>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</si>
  <si>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</si>
  <si>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</si>
  <si>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</si>
  <si>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</si>
  <si>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</si>
  <si>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</si>
  <si>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</si>
  <si>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</si>
  <si>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</si>
  <si>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</si>
  <si>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</si>
  <si>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</si>
  <si>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</si>
  <si>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</si>
  <si>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</si>
  <si>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</si>
  <si>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</si>
  <si>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</si>
  <si>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</si>
  <si>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</si>
  <si>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</si>
  <si>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</si>
  <si>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</si>
  <si>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</si>
  <si>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</si>
  <si>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</si>
  <si>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</si>
  <si>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</si>
  <si>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</si>
  <si>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</si>
  <si>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</si>
  <si>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</si>
  <si>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</si>
  <si>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</si>
  <si>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</si>
  <si>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</si>
  <si>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</si>
  <si>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</si>
  <si>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</si>
  <si>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</si>
  <si>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</si>
  <si>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</si>
  <si>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</si>
  <si>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</si>
  <si>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</si>
  <si>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</si>
  <si>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</si>
  <si>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</si>
  <si>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</si>
  <si>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</si>
  <si>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</si>
  <si>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</si>
  <si>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</si>
  <si>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</si>
  <si>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</si>
  <si>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</si>
  <si>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</si>
  <si>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</si>
  <si>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</si>
  <si>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</si>
  <si>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</si>
  <si>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</si>
  <si>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</si>
  <si>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</si>
  <si>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</si>
  <si>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</si>
  <si>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</si>
  <si>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</si>
  <si>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</si>
  <si>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</si>
  <si>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</si>
  <si>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</si>
  <si>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</si>
  <si>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</si>
  <si>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</si>
  <si>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</si>
  <si>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</si>
  <si>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</si>
  <si>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</si>
  <si>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</si>
  <si>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</si>
  <si>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</si>
  <si>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</si>
  <si>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</si>
  <si>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</si>
  <si>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</si>
  <si>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</si>
  <si>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</si>
  <si>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</si>
  <si>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</si>
  <si>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</si>
  <si>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</si>
  <si>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</si>
  <si>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</si>
  <si>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</si>
  <si>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</si>
  <si>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</si>
  <si>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</si>
  <si>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</si>
  <si>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</si>
  <si>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</si>
  <si>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</si>
  <si>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</si>
  <si>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</si>
  <si>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</si>
  <si>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</si>
  <si>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</si>
  <si>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</si>
  <si>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</si>
  <si>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</si>
  <si>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</si>
  <si>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</si>
  <si>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</si>
  <si>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</si>
  <si>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</si>
  <si>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</si>
  <si>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</si>
  <si>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</si>
  <si>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</si>
  <si>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</si>
  <si>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</si>
  <si>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</si>
  <si>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</si>
  <si>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</si>
  <si>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</si>
  <si>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</si>
  <si>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</si>
  <si>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</si>
  <si>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</si>
  <si>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</si>
  <si>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</si>
  <si>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</si>
  <si>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</si>
  <si>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</si>
  <si>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</si>
  <si>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</si>
  <si>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</si>
  <si>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</si>
  <si>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</si>
  <si>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</si>
  <si>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</si>
  <si>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</si>
  <si>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</si>
  <si>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</si>
  <si>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</si>
  <si>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</si>
  <si>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</si>
  <si>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</si>
  <si>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</si>
  <si>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</si>
  <si>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</si>
  <si>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</si>
  <si>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</si>
  <si>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</si>
  <si>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</si>
  <si>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</si>
  <si>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</si>
  <si>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</si>
  <si>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</si>
  <si>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</si>
  <si>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</si>
  <si>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</si>
  <si>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</si>
  <si>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</si>
  <si>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</si>
  <si>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</si>
  <si>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</si>
  <si>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</si>
  <si>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</si>
  <si>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</si>
  <si>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</si>
  <si>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</si>
  <si>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</si>
  <si>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</si>
  <si>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</si>
  <si>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</si>
  <si>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</si>
  <si>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</si>
  <si>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</si>
  <si>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</si>
  <si>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</si>
  <si>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</si>
  <si>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</si>
  <si>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</si>
  <si>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</si>
  <si>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</si>
  <si>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</si>
  <si>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</si>
  <si>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</si>
  <si>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</si>
  <si>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</si>
  <si>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</si>
  <si>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</si>
  <si>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</si>
  <si>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</si>
  <si>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</si>
  <si>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</si>
  <si>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</si>
  <si>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</si>
  <si>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</si>
  <si>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</si>
  <si>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</si>
  <si>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</si>
  <si>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</si>
  <si>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</si>
  <si>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</si>
  <si>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</si>
  <si>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</si>
  <si>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</si>
  <si>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</si>
  <si>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</si>
  <si>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</si>
  <si>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</si>
  <si>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</si>
  <si>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</si>
  <si>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</si>
  <si>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</si>
  <si>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</si>
  <si>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</si>
  <si>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</si>
  <si>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</si>
  <si>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</si>
  <si>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</si>
  <si>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</si>
  <si>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</si>
  <si>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</si>
  <si>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</si>
  <si>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</si>
  <si>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</si>
  <si>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</si>
  <si>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</si>
  <si>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</si>
  <si>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</si>
  <si>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</si>
  <si>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</si>
  <si>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</si>
  <si>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</si>
  <si>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</si>
  <si>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</si>
  <si>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</si>
  <si>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</si>
  <si>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</si>
  <si>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</si>
  <si>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</si>
  <si>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</si>
  <si>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</si>
  <si>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</si>
  <si>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</si>
  <si>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</si>
  <si>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</si>
  <si>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</si>
  <si>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</si>
  <si>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</si>
  <si>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</si>
  <si>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</si>
  <si>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</si>
  <si>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</si>
  <si>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</si>
  <si>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</si>
  <si>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</si>
  <si>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</si>
  <si>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</si>
  <si>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</si>
  <si>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</si>
  <si>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</si>
  <si>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</si>
  <si>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</si>
  <si>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</si>
  <si>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</si>
  <si>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</si>
  <si>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</si>
  <si>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</si>
  <si>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</si>
  <si>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</si>
  <si>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</si>
  <si>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</si>
  <si>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</si>
  <si>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</si>
  <si>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</si>
  <si>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</si>
  <si>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</si>
  <si>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</si>
  <si>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</si>
  <si>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</si>
  <si>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</si>
  <si>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</si>
  <si>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</si>
  <si>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</si>
  <si>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</si>
  <si>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</si>
  <si>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</si>
  <si>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</si>
  <si>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</si>
  <si>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</si>
  <si>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</si>
  <si>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</si>
  <si>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</si>
  <si>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</si>
  <si>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</si>
  <si>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</si>
  <si>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</si>
  <si>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</si>
  <si>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</si>
  <si>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</si>
  <si>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</si>
  <si>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</si>
  <si>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</si>
  <si>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</si>
  <si>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</si>
  <si>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</si>
  <si>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</si>
  <si>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</si>
  <si>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</si>
  <si>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</si>
  <si>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</si>
  <si>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</si>
  <si>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</si>
  <si>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</si>
  <si>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</si>
  <si>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</si>
  <si>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</si>
  <si>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</si>
  <si>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</si>
  <si>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</si>
  <si>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</si>
  <si>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</si>
  <si>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</si>
  <si>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</si>
  <si>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</si>
  <si>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</si>
  <si>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</si>
  <si>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</si>
  <si>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</si>
  <si>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</si>
  <si>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</si>
  <si>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</si>
  <si>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</si>
  <si>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</si>
  <si>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</si>
  <si>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</si>
  <si>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</si>
  <si>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</si>
  <si>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</si>
  <si>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</si>
  <si>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</si>
  <si>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</si>
  <si>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</si>
  <si>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</si>
  <si>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</si>
  <si>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</si>
  <si>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</si>
  <si>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</si>
  <si>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</si>
  <si>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</si>
  <si>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</si>
  <si>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</si>
  <si>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</si>
  <si>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</si>
  <si>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</si>
  <si>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</si>
  <si>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</si>
  <si>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</si>
  <si>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</si>
  <si>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</si>
  <si>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</si>
  <si>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</si>
  <si>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</si>
  <si>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</si>
  <si>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</si>
  <si>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</si>
  <si>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</si>
  <si>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</si>
  <si>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</si>
  <si>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</si>
  <si>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</si>
  <si>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</si>
  <si>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</si>
  <si>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</si>
  <si>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</si>
  <si>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</si>
  <si>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</si>
  <si>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</si>
  <si>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</si>
  <si>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</si>
  <si>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</si>
  <si>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</si>
  <si>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</si>
  <si>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</si>
  <si>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</si>
  <si>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</si>
  <si>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</si>
  <si>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</si>
  <si>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</si>
  <si>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</si>
  <si>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</si>
  <si>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</si>
  <si>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</si>
  <si>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</si>
  <si>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</si>
  <si>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</si>
  <si>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</si>
  <si>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</si>
  <si>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</si>
  <si>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</si>
  <si>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</si>
  <si>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</si>
  <si>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</si>
  <si>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</si>
  <si>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</si>
  <si>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</si>
  <si>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</si>
  <si>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</si>
  <si>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</si>
  <si>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</si>
  <si>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</si>
  <si>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</si>
  <si>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</si>
  <si>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</si>
  <si>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</si>
  <si>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</si>
  <si>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</si>
  <si>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</si>
  <si>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</si>
  <si>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</si>
  <si>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</si>
  <si>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</si>
  <si>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</si>
  <si>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</si>
  <si>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</si>
  <si>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</si>
  <si>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</si>
  <si>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</si>
  <si>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</si>
  <si>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</si>
  <si>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</si>
  <si>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</si>
  <si>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</si>
  <si>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</si>
  <si>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</si>
  <si>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</si>
  <si>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</si>
  <si>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</si>
  <si>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</si>
  <si>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</si>
  <si>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</si>
  <si>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</si>
  <si>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</si>
  <si>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</si>
  <si>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</si>
  <si>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</si>
  <si>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</si>
  <si>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</si>
  <si>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</si>
  <si>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</si>
  <si>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</si>
  <si>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</si>
  <si>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</si>
  <si>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</si>
  <si>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</si>
  <si>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</si>
  <si>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</si>
  <si>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</si>
  <si>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</si>
  <si>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</si>
  <si>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</si>
  <si>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</si>
  <si>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</si>
  <si>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</si>
  <si>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</si>
  <si>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</si>
  <si>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</si>
  <si>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</si>
  <si>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</si>
  <si>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</si>
  <si>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</si>
  <si>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</si>
  <si>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</si>
  <si>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</si>
  <si>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</si>
  <si>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</si>
  <si>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</si>
  <si>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</si>
  <si>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</si>
  <si>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</si>
  <si>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</si>
  <si>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</si>
  <si>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</si>
  <si>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</si>
  <si>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</si>
  <si>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</si>
  <si>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</si>
  <si>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</si>
  <si>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</si>
  <si>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</si>
  <si>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</si>
  <si>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</si>
  <si>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</si>
  <si>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</si>
  <si>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</si>
  <si>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</si>
  <si>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</si>
  <si>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</si>
  <si>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</si>
  <si>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</si>
  <si>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</si>
  <si>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</si>
  <si>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</si>
  <si>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</si>
  <si>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</si>
  <si>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</si>
  <si>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</si>
  <si>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</si>
  <si>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</si>
  <si>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</si>
  <si>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</si>
  <si>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</si>
  <si>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</si>
  <si>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</si>
  <si>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</si>
  <si>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</si>
  <si>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</si>
  <si>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</si>
  <si>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</si>
  <si>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</si>
  <si>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</si>
  <si>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</si>
  <si>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</si>
  <si>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</si>
  <si>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</si>
  <si>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</si>
  <si>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</si>
  <si>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</si>
  <si>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</si>
  <si>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</si>
  <si>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</si>
  <si>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</si>
  <si>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</si>
  <si>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</si>
  <si>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</si>
  <si>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</si>
  <si>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</si>
  <si>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</si>
  <si>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</si>
  <si>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</si>
  <si>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</si>
  <si>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</si>
  <si>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</si>
  <si>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</si>
  <si>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</si>
  <si>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</si>
  <si>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</si>
  <si>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</si>
  <si>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</si>
  <si>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</si>
  <si>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</si>
  <si>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</si>
  <si>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</si>
  <si>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</si>
  <si>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</si>
  <si>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</si>
  <si>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</si>
  <si>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</si>
  <si>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</si>
  <si>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</si>
  <si>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</si>
  <si>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</si>
  <si>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</si>
  <si>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</si>
  <si>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</si>
  <si>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</si>
  <si>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</si>
  <si>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</si>
  <si>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</si>
  <si>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</si>
  <si>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</si>
  <si>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</si>
  <si>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</si>
  <si>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</si>
  <si>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</si>
  <si>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</si>
  <si>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</si>
  <si>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</si>
  <si>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</si>
  <si>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</si>
  <si>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</si>
  <si>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</si>
  <si>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</si>
  <si>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</si>
  <si>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</si>
  <si>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</si>
  <si>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</si>
  <si>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</si>
  <si>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</si>
  <si>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</si>
  <si>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</si>
  <si>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</si>
  <si>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</si>
  <si>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</si>
  <si>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</si>
  <si>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</si>
  <si>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</si>
  <si>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</si>
  <si>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</si>
  <si>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</si>
  <si>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</si>
  <si>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</si>
  <si>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</si>
  <si>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</si>
  <si>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</si>
  <si>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</si>
  <si>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</si>
  <si>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</si>
  <si>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</si>
  <si>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</si>
  <si>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</si>
  <si>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</si>
  <si>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</si>
  <si>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</si>
  <si>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</si>
  <si>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</si>
  <si>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</si>
  <si>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</si>
  <si>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</si>
  <si>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</si>
  <si>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</si>
  <si>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</si>
  <si>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</si>
  <si>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</si>
  <si>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</si>
  <si>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</si>
  <si>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</si>
  <si>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</si>
  <si>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</si>
  <si>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</si>
  <si>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</si>
  <si>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</si>
  <si>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</si>
  <si>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</si>
  <si>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</si>
  <si>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</si>
  <si>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</si>
  <si>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</si>
  <si>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</si>
  <si>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</si>
  <si>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</si>
  <si>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</si>
  <si>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</si>
  <si>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</si>
  <si>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</si>
  <si>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</si>
  <si>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</si>
  <si>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</si>
  <si>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</si>
  <si>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</si>
  <si>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</si>
  <si>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</si>
  <si>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</si>
  <si>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</si>
  <si>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</si>
  <si>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</si>
  <si>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</si>
  <si>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</si>
  <si>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</si>
  <si>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</si>
  <si>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</si>
  <si>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</si>
  <si>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</si>
  <si>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</si>
  <si>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</si>
  <si>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</si>
  <si>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</si>
  <si>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</si>
  <si>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</si>
  <si>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</si>
  <si>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</si>
  <si>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</si>
  <si>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</si>
  <si>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</si>
  <si>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</si>
  <si>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</si>
  <si>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</si>
  <si>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</si>
  <si>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</si>
  <si>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</si>
  <si>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</si>
  <si>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</si>
  <si>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</si>
  <si>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</si>
  <si>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</si>
  <si>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</si>
  <si>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</si>
  <si>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</si>
  <si>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</si>
  <si>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</si>
  <si>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</si>
  <si>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</si>
  <si>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</si>
  <si>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</si>
  <si>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</si>
  <si>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</si>
  <si>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</si>
  <si>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</si>
  <si>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</si>
  <si>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</si>
  <si>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</si>
  <si>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</si>
  <si>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</si>
  <si>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</si>
  <si>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</si>
  <si>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</si>
  <si>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</si>
  <si>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</si>
  <si>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</si>
  <si>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</si>
  <si>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</si>
  <si>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</si>
  <si>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</si>
  <si>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</si>
  <si>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</si>
  <si>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</si>
  <si>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</si>
  <si>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</si>
  <si>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</si>
  <si>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</si>
  <si>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</si>
  <si>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</si>
  <si>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</si>
  <si>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</si>
  <si>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</si>
  <si>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</si>
  <si>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</si>
  <si>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</si>
  <si>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</si>
  <si>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</si>
  <si>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</si>
  <si>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</si>
  <si>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</si>
  <si>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</si>
  <si>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</si>
  <si>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</si>
  <si>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</si>
  <si>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</si>
  <si>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</si>
  <si>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</si>
  <si>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</si>
  <si>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</si>
  <si>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</si>
  <si>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</si>
  <si>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</si>
  <si>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</si>
  <si>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</si>
  <si>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</si>
  <si>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</si>
  <si>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</si>
  <si>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</si>
  <si>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</si>
  <si>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</si>
  <si>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</si>
  <si>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</si>
  <si>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</si>
  <si>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</si>
  <si>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</si>
  <si>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</si>
  <si>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</si>
  <si>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</si>
  <si>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</si>
  <si>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</si>
  <si>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</si>
  <si>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</si>
  <si>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</si>
  <si>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</si>
  <si>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</si>
  <si>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</si>
  <si>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</si>
  <si>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</si>
  <si>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</si>
  <si>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</si>
  <si>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</si>
  <si>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</si>
  <si>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</si>
  <si>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</si>
  <si>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</si>
  <si>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</si>
  <si>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</si>
  <si>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</si>
  <si>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</si>
  <si>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</si>
  <si>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</si>
  <si>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</si>
  <si>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</si>
  <si>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</si>
  <si>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</si>
  <si>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</si>
  <si>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</si>
  <si>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</si>
  <si>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</si>
  <si>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</si>
  <si>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</si>
  <si>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</si>
  <si>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</si>
  <si>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</si>
  <si>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</si>
  <si>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</si>
  <si>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</si>
  <si>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</si>
  <si>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</si>
  <si>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</si>
  <si>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</si>
  <si>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</si>
  <si>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</si>
  <si>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</si>
  <si>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</si>
  <si>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</si>
  <si>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</si>
  <si>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</si>
  <si>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</si>
  <si>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</si>
  <si>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</si>
  <si>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</si>
  <si>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</si>
  <si>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</si>
  <si>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</si>
  <si>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</si>
  <si>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</si>
  <si>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</si>
  <si>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</si>
  <si>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</si>
  <si>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</si>
  <si>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</si>
  <si>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</si>
  <si>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</si>
  <si>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</si>
  <si>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</si>
  <si>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</si>
  <si>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</si>
  <si>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</si>
  <si>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</si>
  <si>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</si>
  <si>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</si>
  <si>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</si>
  <si>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</si>
  <si>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</si>
  <si>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</si>
  <si>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</si>
  <si>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</si>
  <si>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</si>
  <si>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</si>
  <si>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</si>
  <si>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</si>
  <si>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</si>
  <si>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</si>
  <si>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</si>
  <si>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</si>
  <si>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</si>
  <si>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</si>
  <si>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</si>
  <si>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</si>
  <si>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</si>
  <si>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</si>
  <si>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</si>
  <si>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</si>
  <si>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</si>
  <si>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</si>
  <si>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</si>
  <si>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</si>
  <si>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</si>
  <si>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</si>
  <si>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</si>
  <si>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</si>
  <si>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</si>
  <si>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</si>
  <si>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</si>
  <si>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</si>
  <si>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</si>
  <si>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</si>
  <si>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</si>
  <si>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</si>
  <si>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</si>
  <si>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</si>
  <si>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</si>
  <si>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</si>
  <si>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</si>
  <si>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</si>
  <si>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</si>
  <si>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</si>
  <si>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</si>
  <si>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</si>
  <si>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</si>
  <si>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</si>
  <si>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</si>
  <si>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</si>
  <si>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</si>
  <si>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</si>
  <si>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</si>
  <si>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</si>
  <si>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</si>
  <si>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</si>
  <si>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</si>
  <si>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</si>
  <si>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</si>
  <si>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</si>
  <si>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</si>
  <si>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</si>
  <si>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</si>
  <si>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</si>
  <si>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</si>
  <si>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</si>
  <si>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</si>
  <si>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</si>
  <si>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</si>
  <si>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</si>
  <si>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</si>
  <si>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</si>
  <si>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</si>
  <si>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</si>
  <si>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</si>
  <si>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</si>
  <si>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</si>
  <si>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</si>
  <si>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</si>
  <si>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</si>
  <si>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</si>
  <si>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</si>
  <si>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</si>
  <si>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</si>
  <si>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</si>
  <si>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</si>
  <si>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</si>
  <si>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</si>
  <si>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</si>
  <si>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</si>
  <si>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</si>
  <si>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</si>
  <si>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</si>
  <si>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</si>
  <si>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</si>
  <si>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</si>
  <si>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</si>
  <si>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</si>
  <si>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</si>
  <si>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</si>
  <si>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</si>
  <si>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</si>
  <si>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</si>
  <si>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</si>
  <si>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</si>
  <si>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</si>
  <si>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</si>
  <si>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</si>
  <si>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</si>
  <si>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</si>
  <si>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</si>
  <si>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</si>
  <si>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</si>
  <si>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</si>
  <si>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</si>
  <si>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</si>
  <si>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</si>
  <si>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</si>
  <si>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</si>
  <si>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</si>
  <si>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</si>
  <si>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</si>
  <si>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</si>
  <si>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</si>
  <si>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</si>
  <si>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</si>
  <si>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</si>
  <si>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</si>
  <si>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</si>
  <si>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</si>
  <si>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</si>
  <si>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</si>
  <si>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</si>
  <si>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</si>
  <si>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</si>
  <si>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</si>
  <si>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</si>
  <si>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</si>
  <si>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</si>
  <si>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</si>
  <si>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</si>
  <si>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</si>
  <si>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</si>
  <si>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</si>
  <si>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</si>
  <si>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</si>
  <si>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</si>
  <si>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</si>
  <si>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</si>
  <si>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</si>
  <si>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</si>
  <si>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</si>
  <si>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</si>
  <si>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</si>
  <si>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</si>
  <si>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</si>
  <si>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</si>
  <si>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</si>
  <si>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</si>
  <si>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</si>
  <si>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</si>
  <si>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</si>
  <si>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</si>
  <si>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</si>
  <si>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</si>
  <si>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</si>
  <si>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</si>
  <si>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</si>
  <si>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</si>
  <si>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</si>
  <si>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</si>
  <si>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</si>
  <si>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</si>
  <si>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</si>
  <si>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</si>
  <si>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</si>
  <si>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</si>
  <si>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</si>
  <si>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</si>
  <si>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</si>
  <si>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</si>
  <si>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</si>
  <si>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</si>
  <si>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</si>
  <si>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</si>
  <si>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</si>
  <si>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</si>
  <si>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CAERUNNISA, M.Pd</t>
  </si>
  <si>
    <t xml:space="preserve">KARTINI, M.Pd </t>
  </si>
  <si>
    <t>MOHAMAD FAIZAL REZA, S.Pd</t>
  </si>
  <si>
    <t>NANANG, S.Pd.</t>
  </si>
  <si>
    <t>Drs. ROHMANI</t>
  </si>
  <si>
    <t>SRI WAHYUNINGSIH, S.Pd</t>
  </si>
  <si>
    <t xml:space="preserve">Dra. DWI HARDININGSIH, M.Pd </t>
  </si>
  <si>
    <t>INDAH KUSNIATI,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</si>
  <si>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</si>
  <si>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</si>
  <si>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</si>
  <si>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</si>
  <si>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</si>
  <si>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</si>
  <si>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</si>
  <si>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</si>
  <si>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</si>
  <si>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</si>
  <si>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</si>
  <si>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</si>
  <si>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</si>
  <si>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</si>
  <si>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</si>
  <si>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</si>
  <si>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</si>
  <si>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</si>
  <si>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</si>
  <si>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</si>
  <si>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</si>
  <si>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</si>
  <si>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</si>
  <si>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</si>
  <si>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</si>
  <si>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</si>
  <si>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</si>
  <si>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</si>
  <si>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</si>
  <si>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</si>
  <si>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</si>
  <si>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</si>
  <si>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</si>
  <si>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</si>
  <si>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</si>
  <si>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</si>
  <si>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</si>
  <si>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</si>
  <si>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</si>
  <si>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</si>
  <si>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</si>
  <si>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</si>
  <si>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</si>
  <si>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</si>
  <si>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</si>
  <si>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</si>
  <si>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</si>
  <si>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</si>
  <si>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</si>
  <si>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</si>
  <si>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</si>
  <si>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</si>
  <si>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</si>
  <si>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</si>
  <si>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</si>
  <si>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</si>
  <si>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</si>
  <si>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</si>
  <si>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</si>
  <si>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</si>
  <si>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</si>
  <si>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</si>
  <si>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</si>
  <si>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</si>
  <si>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</si>
  <si>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</si>
  <si>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</si>
  <si>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</si>
  <si>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</si>
  <si>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</si>
  <si>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</si>
  <si>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</si>
  <si>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</si>
  <si>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</si>
  <si>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</si>
  <si>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</si>
  <si>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</si>
  <si>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</si>
  <si>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</si>
  <si>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</si>
  <si>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</si>
  <si>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</si>
  <si>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</si>
  <si>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</si>
  <si>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</si>
  <si>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</si>
  <si>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</si>
  <si>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</si>
  <si>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</si>
  <si>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</si>
  <si>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</si>
  <si>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</si>
  <si>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</si>
  <si>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</si>
  <si>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</si>
  <si>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</si>
  <si>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</si>
  <si>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</si>
  <si>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</si>
  <si>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</si>
  <si>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</si>
  <si>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</si>
  <si>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</si>
  <si>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</si>
  <si>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</si>
  <si>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</si>
  <si>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</si>
  <si>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</si>
  <si>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</si>
  <si>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</si>
  <si>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</si>
  <si>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</si>
  <si>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</si>
  <si>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</si>
  <si>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</si>
  <si>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</si>
  <si>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</si>
  <si>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</si>
  <si>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</si>
  <si>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</si>
  <si>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</si>
  <si>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</si>
  <si>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</si>
  <si>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</si>
  <si>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</si>
  <si>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</si>
  <si>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</si>
  <si>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</si>
  <si>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</si>
  <si>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</si>
  <si>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</si>
  <si>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</si>
  <si>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</si>
  <si>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</si>
  <si>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</si>
  <si>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</si>
  <si>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</si>
  <si>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</si>
  <si>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</si>
  <si>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</si>
  <si>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</si>
  <si>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</si>
  <si>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</si>
  <si>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</si>
  <si>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</si>
  <si>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</si>
  <si>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</si>
  <si>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</si>
  <si>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</si>
  <si>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</si>
  <si>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</si>
  <si>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</si>
  <si>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</si>
  <si>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</si>
  <si>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</si>
  <si>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</si>
  <si>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</si>
  <si>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</si>
  <si>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</si>
  <si>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</si>
  <si>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</si>
  <si>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</si>
  <si>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</si>
  <si>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</si>
  <si>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</si>
  <si>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</si>
  <si>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</si>
  <si>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</si>
  <si>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</si>
  <si>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</si>
  <si>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</si>
  <si>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</si>
  <si>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</si>
  <si>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</si>
  <si>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</si>
  <si>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</si>
  <si>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</si>
  <si>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</si>
  <si>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</si>
  <si>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</si>
  <si>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</si>
  <si>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</si>
  <si>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</si>
  <si>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</si>
  <si>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</si>
  <si>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</si>
  <si>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</si>
  <si>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</si>
  <si>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</si>
  <si>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</si>
  <si>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</si>
  <si>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</si>
  <si>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</si>
  <si>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</si>
  <si>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</si>
  <si>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</si>
  <si>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</si>
  <si>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</si>
  <si>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</si>
  <si>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</si>
  <si>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</si>
  <si>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</si>
  <si>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</si>
  <si>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</si>
  <si>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</si>
  <si>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</si>
  <si>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</si>
  <si>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</si>
  <si>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</si>
  <si>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</si>
  <si>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</si>
  <si>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</si>
  <si>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</si>
  <si>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</si>
  <si>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</si>
  <si>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</si>
  <si>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</si>
  <si>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</si>
  <si>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</si>
  <si>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</si>
  <si>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</si>
  <si>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</si>
  <si>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</si>
  <si>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</si>
  <si>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</si>
  <si>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</si>
  <si>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</si>
  <si>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</si>
  <si>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</si>
  <si>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</si>
  <si>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</si>
  <si>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</si>
  <si>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</si>
  <si>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</si>
  <si>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</si>
  <si>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</si>
  <si>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</si>
  <si>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</si>
  <si>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</si>
  <si>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</si>
  <si>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</si>
  <si>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</si>
  <si>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</si>
  <si>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</si>
  <si>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</si>
  <si>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</si>
  <si>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</si>
  <si>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</si>
  <si>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</si>
  <si>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</si>
  <si>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</si>
  <si>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</si>
  <si>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</si>
  <si>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</si>
  <si>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</si>
  <si>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</si>
  <si>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</si>
  <si>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</si>
  <si>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</si>
  <si>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</si>
  <si>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</si>
  <si>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</si>
  <si>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</si>
  <si>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</si>
  <si>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</si>
  <si>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</si>
  <si>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</si>
  <si>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</si>
  <si>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</si>
  <si>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</si>
  <si>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</si>
  <si>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</si>
  <si>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</si>
  <si>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</si>
  <si>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</si>
  <si>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</si>
  <si>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</si>
  <si>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</si>
  <si>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</si>
  <si>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</si>
  <si>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</si>
  <si>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</si>
  <si>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</si>
  <si>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</si>
  <si>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</si>
  <si>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</si>
  <si>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</si>
  <si>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</si>
  <si>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</si>
  <si>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</si>
  <si>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</si>
  <si>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</si>
  <si>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</si>
  <si>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</si>
  <si>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</si>
  <si>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</si>
  <si>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</si>
  <si>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</si>
  <si>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</si>
  <si>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</si>
  <si>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</si>
  <si>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</si>
  <si>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</si>
  <si>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</si>
  <si>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</si>
  <si>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</si>
  <si>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</si>
  <si>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</si>
  <si>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</si>
  <si>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</si>
  <si>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</si>
  <si>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</si>
  <si>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</si>
  <si>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</si>
  <si>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</si>
  <si>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</si>
  <si>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</si>
  <si>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</si>
  <si>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</si>
  <si>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</si>
  <si>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</si>
  <si>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</si>
  <si>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</si>
  <si>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</si>
  <si>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</si>
  <si>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</si>
  <si>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</si>
  <si>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</si>
  <si>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</si>
  <si>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</si>
  <si>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</si>
  <si>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</si>
  <si>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</si>
  <si>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</si>
  <si>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</si>
  <si>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</si>
  <si>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</si>
  <si>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</si>
  <si>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</si>
  <si>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</si>
  <si>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</si>
  <si>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</si>
  <si>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</si>
  <si>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</si>
  <si>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</si>
  <si>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</si>
  <si>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</si>
  <si>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</si>
  <si>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</si>
  <si>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</si>
  <si>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</si>
  <si>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</si>
  <si>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</si>
  <si>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</si>
  <si>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</si>
  <si>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</si>
  <si>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</si>
  <si>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</si>
  <si>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</si>
  <si>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</si>
  <si>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</si>
  <si>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</si>
  <si>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</si>
  <si>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</si>
  <si>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</si>
  <si>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</si>
  <si>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</si>
  <si>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</si>
  <si>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</si>
  <si>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</si>
  <si>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</si>
  <si>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</si>
  <si>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</si>
  <si>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</si>
  <si>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</si>
  <si>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</si>
  <si>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</si>
  <si>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</si>
  <si>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</si>
  <si>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</si>
  <si>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</si>
  <si>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</si>
  <si>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</si>
  <si>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</si>
  <si>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</si>
  <si>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</si>
  <si>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</si>
  <si>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</si>
  <si>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</si>
  <si>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</si>
  <si>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</si>
  <si>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</si>
  <si>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</si>
  <si>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</si>
  <si>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</si>
  <si>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</si>
  <si>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</si>
  <si>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</si>
  <si>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</si>
  <si>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</si>
  <si>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</si>
  <si>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</si>
  <si>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</si>
  <si>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</si>
  <si>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</si>
  <si>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</si>
  <si>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</si>
  <si>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</si>
  <si>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</si>
  <si>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</si>
  <si>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</si>
  <si>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</si>
  <si>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</si>
  <si>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</si>
  <si>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</si>
  <si>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</si>
  <si>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</si>
  <si>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</si>
  <si>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</si>
  <si>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</si>
  <si>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</si>
  <si>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</si>
  <si>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</si>
  <si>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</si>
  <si>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</si>
  <si>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</si>
  <si>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</si>
  <si>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</si>
  <si>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</si>
  <si>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</si>
  <si>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</si>
  <si>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</si>
  <si>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</si>
  <si>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</si>
  <si>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</si>
  <si>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</si>
  <si>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</si>
  <si>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</si>
  <si>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</si>
  <si>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</si>
  <si>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</si>
  <si>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</si>
  <si>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</si>
  <si>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</si>
  <si>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</si>
  <si>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</si>
  <si>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</si>
  <si>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</si>
  <si>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</si>
  <si>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</si>
  <si>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</si>
  <si>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</si>
  <si>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</si>
  <si>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</si>
  <si>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</si>
  <si>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</si>
  <si>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</si>
  <si>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</si>
  <si>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</si>
  <si>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</si>
  <si>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</si>
  <si>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</si>
  <si>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</si>
  <si>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</si>
  <si>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</si>
  <si>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</si>
  <si>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</si>
  <si>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</si>
  <si>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</si>
  <si>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</si>
  <si>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</si>
  <si>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</si>
  <si>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</si>
  <si>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</si>
  <si>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</si>
  <si>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</si>
  <si>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</si>
  <si>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</si>
  <si>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</si>
  <si>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</si>
  <si>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</si>
  <si>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</si>
  <si>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</si>
  <si>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</si>
  <si>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</si>
  <si>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</si>
  <si>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</si>
  <si>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</si>
  <si>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</si>
  <si>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</si>
  <si>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</si>
  <si>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</si>
  <si>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</si>
  <si>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</si>
  <si>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</si>
  <si>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</si>
  <si>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</si>
  <si>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</si>
  <si>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</si>
  <si>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</si>
  <si>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</si>
  <si>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</si>
  <si>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</si>
  <si>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</si>
  <si>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</si>
  <si>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</si>
  <si>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</si>
  <si>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</si>
  <si>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</si>
  <si>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</si>
  <si>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</si>
  <si>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</si>
  <si>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</si>
  <si>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</si>
  <si>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</si>
  <si>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</si>
  <si>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</si>
  <si>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</si>
  <si>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</si>
  <si>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</si>
  <si>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</si>
  <si>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</si>
  <si>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</si>
  <si>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</si>
  <si>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</si>
  <si>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</si>
  <si>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</si>
  <si>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</si>
  <si>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</si>
  <si>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</si>
  <si>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</si>
  <si>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</si>
  <si>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</si>
  <si>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</si>
  <si>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</si>
  <si>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</si>
  <si>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</si>
  <si>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</si>
  <si>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</si>
  <si>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</si>
  <si>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</si>
  <si>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</si>
  <si>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</si>
  <si>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</si>
  <si>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</si>
  <si>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</si>
  <si>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</si>
  <si>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</si>
  <si>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</si>
  <si>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</si>
  <si>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</si>
  <si>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</si>
  <si>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</si>
  <si>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</si>
  <si>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</si>
  <si>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</si>
  <si>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</si>
  <si>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</si>
  <si>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</si>
  <si>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</si>
  <si>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</si>
  <si>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</si>
  <si>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</si>
  <si>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</si>
  <si>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</si>
  <si>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</si>
  <si>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</si>
  <si>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</si>
  <si>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</si>
  <si>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</si>
  <si>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</si>
  <si>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</si>
  <si>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</si>
  <si>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</si>
  <si>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</si>
  <si>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</si>
  <si>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</si>
  <si>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</si>
  <si>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</si>
  <si>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</si>
  <si>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</si>
  <si>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</si>
  <si>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</si>
  <si>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</si>
  <si>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</si>
  <si>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</si>
  <si>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</si>
  <si>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</si>
  <si>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</si>
  <si>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</si>
  <si>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</si>
  <si>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</si>
  <si>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</si>
  <si>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</si>
  <si>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</si>
  <si>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</si>
  <si>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</si>
  <si>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</si>
  <si>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</si>
  <si>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</si>
  <si>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</si>
  <si>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</si>
  <si>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</si>
  <si>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</si>
  <si>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</si>
  <si>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</si>
  <si>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</si>
  <si>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</si>
  <si>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</si>
  <si>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</si>
  <si>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</si>
  <si>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</si>
  <si>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</si>
  <si>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</si>
  <si>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</si>
  <si>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</si>
  <si>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</si>
  <si>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</si>
  <si>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</si>
  <si>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</si>
  <si>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</si>
  <si>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</si>
  <si>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</si>
  <si>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</si>
  <si>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</si>
  <si>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</si>
  <si>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</si>
  <si>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</si>
  <si>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</si>
  <si>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</si>
  <si>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</si>
  <si>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</si>
  <si>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</si>
  <si>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</si>
  <si>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</si>
  <si>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</si>
  <si>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</si>
  <si>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</si>
  <si>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</si>
  <si>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</si>
  <si>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</si>
  <si>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</si>
  <si>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</si>
  <si>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</si>
  <si>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</si>
  <si>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</si>
  <si>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</si>
  <si>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</si>
  <si>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</si>
  <si>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</si>
  <si>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</si>
  <si>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</si>
  <si>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</si>
  <si>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</si>
  <si>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</si>
  <si>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</si>
  <si>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</si>
  <si>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</si>
  <si>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</si>
  <si>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</si>
  <si>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</si>
  <si>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</si>
  <si>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</si>
  <si>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</si>
  <si>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</si>
  <si>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</si>
  <si>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</si>
  <si>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</si>
  <si>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</si>
  <si>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</si>
  <si>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</si>
  <si>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</si>
  <si>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</si>
  <si>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</si>
  <si>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</si>
  <si>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</si>
  <si>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</si>
  <si>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</si>
  <si>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</si>
  <si>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</si>
  <si>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</si>
  <si>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</si>
  <si>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</si>
  <si>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</si>
  <si>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</si>
  <si>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</si>
  <si>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</si>
  <si>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</si>
  <si>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</si>
  <si>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</si>
  <si>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</si>
  <si>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</si>
  <si>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</si>
  <si>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</si>
  <si>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</si>
  <si>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</si>
  <si>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</si>
  <si>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</si>
  <si>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</si>
  <si>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</si>
  <si>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</si>
  <si>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</si>
  <si>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</si>
  <si>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</si>
  <si>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</si>
  <si>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</si>
  <si>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</si>
  <si>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</si>
  <si>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</si>
  <si>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</si>
  <si>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</si>
  <si>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</si>
  <si>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</si>
  <si>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</si>
  <si>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</si>
  <si>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</si>
  <si>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</si>
  <si>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</si>
  <si>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</si>
  <si>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</si>
  <si>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</si>
  <si>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</si>
  <si>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</si>
  <si>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</si>
  <si>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</si>
  <si>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</si>
  <si>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</si>
  <si>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</si>
  <si>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</si>
  <si>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</si>
  <si>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</si>
  <si>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</si>
  <si>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</si>
  <si>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</si>
  <si>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</si>
  <si>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</si>
  <si>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</si>
  <si>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</si>
  <si>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</si>
  <si>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</si>
  <si>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</si>
  <si>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</si>
  <si>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</si>
  <si>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</si>
  <si>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</si>
  <si>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</si>
  <si>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</si>
  <si>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</si>
  <si>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</si>
  <si>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</si>
  <si>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</si>
  <si>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</si>
  <si>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</si>
  <si>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</si>
  <si>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</si>
  <si>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</si>
  <si>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</si>
  <si>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</si>
  <si>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</si>
  <si>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</si>
  <si>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</si>
  <si>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</si>
  <si>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</si>
  <si>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</si>
  <si>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</si>
  <si>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</si>
  <si>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</si>
  <si>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</si>
  <si>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</si>
  <si>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</si>
  <si>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</si>
  <si>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</si>
  <si>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</si>
  <si>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</si>
  <si>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</si>
  <si>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</si>
  <si>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</si>
  <si>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</si>
  <si>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</si>
  <si>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</si>
  <si>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</si>
  <si>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</si>
  <si>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</si>
  <si>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</si>
  <si>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</si>
  <si>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</si>
  <si>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</si>
  <si>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</si>
  <si>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</si>
  <si>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</si>
  <si>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</si>
  <si>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</si>
  <si>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</si>
  <si>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</si>
  <si>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</si>
  <si>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</si>
  <si>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</si>
  <si>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</si>
  <si>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</si>
  <si>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</si>
  <si>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</si>
  <si>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</si>
  <si>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</si>
  <si>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</si>
  <si>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</si>
  <si>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</si>
  <si>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</si>
  <si>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</si>
  <si>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</si>
  <si>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</si>
  <si>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</si>
  <si>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</si>
  <si>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</si>
  <si>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</si>
  <si>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</si>
  <si>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</si>
  <si>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</si>
  <si>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</si>
  <si>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</si>
  <si>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</si>
  <si>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</si>
  <si>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</si>
  <si>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</si>
  <si>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</si>
  <si>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</si>
  <si>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</si>
  <si>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</si>
  <si>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</si>
  <si>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</si>
  <si>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</si>
  <si>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</si>
  <si>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</si>
  <si>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</si>
  <si>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</si>
  <si>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</si>
  <si>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</si>
  <si>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</si>
  <si>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</si>
  <si>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</si>
  <si>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</si>
  <si>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</si>
  <si>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</si>
  <si>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</si>
  <si>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</si>
  <si>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</si>
  <si>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</si>
  <si>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</si>
  <si>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</si>
  <si>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</si>
  <si>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</si>
  <si>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</si>
  <si>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</si>
  <si>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</si>
  <si>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</si>
  <si>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</si>
  <si>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</si>
  <si>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</si>
  <si>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</si>
  <si>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</si>
  <si>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</si>
  <si>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</si>
  <si>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</si>
  <si>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</si>
  <si>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</si>
  <si>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</si>
  <si>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</si>
  <si>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</si>
  <si>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</si>
  <si>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</si>
  <si>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</si>
  <si>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</si>
  <si>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</si>
  <si>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</si>
  <si>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</si>
  <si>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</si>
  <si>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</si>
  <si>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</si>
  <si>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</si>
  <si>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</si>
  <si>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</si>
  <si>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</si>
  <si>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</si>
  <si>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</si>
  <si>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</si>
  <si>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</si>
  <si>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</si>
  <si>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</si>
  <si>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</si>
  <si>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</si>
  <si>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</si>
  <si>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</si>
  <si>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</si>
  <si>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</si>
  <si>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</si>
  <si>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</si>
  <si>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</si>
  <si>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</si>
  <si>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</si>
  <si>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</si>
  <si>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</si>
  <si>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</si>
  <si>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</si>
  <si>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</si>
  <si>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</si>
  <si>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</si>
  <si>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</si>
  <si>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</si>
  <si>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</si>
  <si>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</si>
  <si>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</si>
  <si>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</si>
  <si>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</si>
  <si>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</si>
  <si>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</si>
  <si>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</si>
  <si>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</si>
  <si>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</si>
  <si>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</si>
  <si>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</si>
  <si>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</si>
  <si>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</si>
  <si>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</si>
  <si>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</si>
  <si>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</si>
  <si>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</si>
  <si>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</si>
  <si>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</si>
  <si>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</si>
  <si>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</si>
  <si>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</si>
  <si>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</si>
  <si>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</si>
  <si>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</si>
  <si>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LINDRA PRANATA, S.Pd.</t>
  </si>
  <si>
    <t>PITROH ALAWI, S.Pd.I</t>
  </si>
  <si>
    <t>ABDURRAHMAN, S.Pd.</t>
  </si>
  <si>
    <t xml:space="preserve">LISTIYA SUSILAWATI, M.Pd </t>
  </si>
  <si>
    <t>LAELA AMRIANI, M.Pd</t>
  </si>
  <si>
    <t xml:space="preserve">IDA AMALIA, M.Pd </t>
  </si>
  <si>
    <t>RONA NURHANA DEWI, S.Pd.</t>
  </si>
  <si>
    <t>PJOK</t>
  </si>
  <si>
    <t>Sidiq Prakoso, S.Pd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</si>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</sst>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0" fillId="4" borderId="0" xfId="0" applyFill="1"/>
    <xf numFmtId="0" fontId="0" fillId="18" borderId="0" xfId="0" applyFill="1"/>
    <xf numFmtId="0" fontId="0" fillId="19" borderId="0" xfId="0" applyFill="1"/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2" xfId="2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sel="3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sel="8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8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sel="2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2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1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176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176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1694</v>
      </c>
      <c r="E8" s="120" t="s">
        <v>1402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1695</v>
      </c>
      <c r="E9" s="120" t="s">
        <v>1403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1696</v>
      </c>
      <c r="E10" s="120" t="s">
        <v>1404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1697</v>
      </c>
      <c r="E11" s="120" t="s">
        <v>1405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1698</v>
      </c>
      <c r="E12" s="120" t="s">
        <v>1406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1699</v>
      </c>
      <c r="E13" s="120" t="s">
        <v>1407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1700</v>
      </c>
      <c r="E14" s="120" t="s">
        <v>1408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1701</v>
      </c>
      <c r="E15" s="120" t="s">
        <v>1409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1702</v>
      </c>
      <c r="E16" s="120" t="s">
        <v>1410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1703</v>
      </c>
      <c r="E17" s="120" t="s">
        <v>1411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1704</v>
      </c>
      <c r="E18" s="120" t="s">
        <v>1412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1705</v>
      </c>
      <c r="E19" s="120" t="s">
        <v>1413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1706</v>
      </c>
      <c r="E20" s="120" t="s">
        <v>1414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1708</v>
      </c>
      <c r="E21" s="120" t="s">
        <v>1707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1709</v>
      </c>
      <c r="E22" s="120" t="s">
        <v>1415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1710</v>
      </c>
      <c r="E23" s="120" t="s">
        <v>1416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1711</v>
      </c>
      <c r="E24" s="120" t="s">
        <v>1417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1712</v>
      </c>
      <c r="E25" s="120" t="s">
        <v>1418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1713</v>
      </c>
      <c r="E26" s="120" t="s">
        <v>1419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1714</v>
      </c>
      <c r="E27" s="120" t="s">
        <v>1420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1715</v>
      </c>
      <c r="E28" s="120" t="s">
        <v>1421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1716</v>
      </c>
      <c r="E29" s="120" t="s">
        <v>1422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1717</v>
      </c>
      <c r="E30" s="120" t="s">
        <v>1423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1718</v>
      </c>
      <c r="E31" s="120" t="s">
        <v>1424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1719</v>
      </c>
      <c r="E32" s="120" t="s">
        <v>1425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1720</v>
      </c>
      <c r="E33" s="120" t="s">
        <v>1426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1721</v>
      </c>
      <c r="E34" s="120" t="s">
        <v>1427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1722</v>
      </c>
      <c r="E35" s="120" t="s">
        <v>1428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1723</v>
      </c>
      <c r="E36" s="120" t="s">
        <v>1429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1724</v>
      </c>
      <c r="E37" s="120" t="s">
        <v>1430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1725</v>
      </c>
      <c r="E38" s="120" t="s">
        <v>1431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1726</v>
      </c>
      <c r="E39" s="120" t="s">
        <v>1432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1727</v>
      </c>
      <c r="E40" s="120" t="s">
        <v>1433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1728</v>
      </c>
      <c r="E41" s="120" t="s">
        <v>1434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1729</v>
      </c>
      <c r="E42" s="120" t="s">
        <v>1435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1730</v>
      </c>
      <c r="E43" s="120" t="s">
        <v>1436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1731</v>
      </c>
      <c r="E48" s="120" t="s">
        <v>1437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1732</v>
      </c>
      <c r="E49" s="120" t="s">
        <v>1438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1733</v>
      </c>
      <c r="E50" s="120" t="s">
        <v>1439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1734</v>
      </c>
      <c r="E51" s="120" t="s">
        <v>1440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1735</v>
      </c>
      <c r="E52" s="120" t="s">
        <v>1441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1736</v>
      </c>
      <c r="E53" s="120" t="s">
        <v>1442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1737</v>
      </c>
      <c r="E54" s="120" t="s">
        <v>1443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1738</v>
      </c>
      <c r="E55" s="120" t="s">
        <v>1444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1739</v>
      </c>
      <c r="E56" s="120" t="s">
        <v>1445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1740</v>
      </c>
      <c r="E57" s="120" t="s">
        <v>1446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1741</v>
      </c>
      <c r="E58" s="120" t="s">
        <v>1447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1742</v>
      </c>
      <c r="E59" s="120" t="s">
        <v>1448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1743</v>
      </c>
      <c r="E60" s="120" t="s">
        <v>1449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1744</v>
      </c>
      <c r="E61" s="120" t="s">
        <v>1450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1745</v>
      </c>
      <c r="E62" s="120" t="s">
        <v>1451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1746</v>
      </c>
      <c r="E63" s="120" t="s">
        <v>1452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1747</v>
      </c>
      <c r="E64" s="120" t="s">
        <v>1453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1748</v>
      </c>
      <c r="E65" s="120" t="s">
        <v>1454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1749</v>
      </c>
      <c r="E66" s="120" t="s">
        <v>1455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1750</v>
      </c>
      <c r="E67" s="120" t="s">
        <v>1456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1751</v>
      </c>
      <c r="E68" s="120" t="s">
        <v>1457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1752</v>
      </c>
      <c r="E69" s="120" t="s">
        <v>1458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1753</v>
      </c>
      <c r="E70" s="120" t="s">
        <v>1459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1754</v>
      </c>
      <c r="E71" s="120" t="s">
        <v>1460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1755</v>
      </c>
      <c r="E72" s="120" t="s">
        <v>1461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1756</v>
      </c>
      <c r="E73" s="120" t="s">
        <v>1462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1757</v>
      </c>
      <c r="E74" s="120" t="s">
        <v>1463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1758</v>
      </c>
      <c r="E75" s="120" t="s">
        <v>1464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1759</v>
      </c>
      <c r="E76" s="120" t="s">
        <v>1465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1760</v>
      </c>
      <c r="E77" s="120" t="s">
        <v>1466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1761</v>
      </c>
      <c r="E78" s="120" t="s">
        <v>1467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1762</v>
      </c>
      <c r="E79" s="120" t="s">
        <v>1468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1763</v>
      </c>
      <c r="E80" s="120" t="s">
        <v>1469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1764</v>
      </c>
      <c r="E81" s="120" t="s">
        <v>1470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1765</v>
      </c>
      <c r="E82" s="120" t="s">
        <v>1471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1766</v>
      </c>
      <c r="E83" s="120" t="s">
        <v>1472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1767</v>
      </c>
      <c r="E88" s="120" t="s">
        <v>1473</v>
      </c>
      <c r="F88" s="121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1768</v>
      </c>
      <c r="E89" s="120" t="s">
        <v>1474</v>
      </c>
      <c r="F89" s="121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1769</v>
      </c>
      <c r="E90" s="120" t="s">
        <v>1475</v>
      </c>
      <c r="F90" s="121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1770</v>
      </c>
      <c r="E91" s="120" t="s">
        <v>1476</v>
      </c>
      <c r="F91" s="121" t="s">
        <v>109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1771</v>
      </c>
      <c r="E92" s="120" t="s">
        <v>1477</v>
      </c>
      <c r="F92" s="121" t="s">
        <v>109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1772</v>
      </c>
      <c r="E93" s="120" t="s">
        <v>1478</v>
      </c>
      <c r="F93" s="121" t="s">
        <v>110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1773</v>
      </c>
      <c r="E94" s="120" t="s">
        <v>1479</v>
      </c>
      <c r="F94" s="121" t="s">
        <v>109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1774</v>
      </c>
      <c r="E95" s="120" t="s">
        <v>1480</v>
      </c>
      <c r="F95" s="121" t="s">
        <v>109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1774</v>
      </c>
      <c r="E96" s="120" t="s">
        <v>1481</v>
      </c>
      <c r="F96" s="121" t="s">
        <v>110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1775</v>
      </c>
      <c r="E97" s="120" t="s">
        <v>1482</v>
      </c>
      <c r="F97" s="121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1776</v>
      </c>
      <c r="E98" s="120" t="s">
        <v>1483</v>
      </c>
      <c r="F98" s="121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1777</v>
      </c>
      <c r="E99" s="120" t="s">
        <v>1484</v>
      </c>
      <c r="F99" s="121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1778</v>
      </c>
      <c r="E100" s="120" t="s">
        <v>1485</v>
      </c>
      <c r="F100" s="121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1779</v>
      </c>
      <c r="E101" s="120" t="s">
        <v>1486</v>
      </c>
      <c r="F101" s="121" t="s">
        <v>110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1780</v>
      </c>
      <c r="E102" s="120" t="s">
        <v>1487</v>
      </c>
      <c r="F102" s="121" t="s">
        <v>110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1781</v>
      </c>
      <c r="E103" s="120" t="s">
        <v>1488</v>
      </c>
      <c r="F103" s="121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1782</v>
      </c>
      <c r="E104" s="120" t="s">
        <v>1489</v>
      </c>
      <c r="F104" s="121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1783</v>
      </c>
      <c r="E105" s="120" t="s">
        <v>1490</v>
      </c>
      <c r="F105" s="121" t="s">
        <v>109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1784</v>
      </c>
      <c r="E106" s="120" t="s">
        <v>1491</v>
      </c>
      <c r="F106" s="121" t="s">
        <v>109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1785</v>
      </c>
      <c r="E107" s="120" t="s">
        <v>1492</v>
      </c>
      <c r="F107" s="121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1786</v>
      </c>
      <c r="E108" s="120" t="s">
        <v>1493</v>
      </c>
      <c r="F108" s="121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1787</v>
      </c>
      <c r="E109" s="120" t="s">
        <v>1494</v>
      </c>
      <c r="F109" s="121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1788</v>
      </c>
      <c r="E110" s="120" t="s">
        <v>1495</v>
      </c>
      <c r="F110" s="121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1789</v>
      </c>
      <c r="E111" s="120" t="s">
        <v>1496</v>
      </c>
      <c r="F111" s="121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1790</v>
      </c>
      <c r="E112" s="120" t="s">
        <v>1497</v>
      </c>
      <c r="F112" s="121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1791</v>
      </c>
      <c r="E113" s="120" t="s">
        <v>1498</v>
      </c>
      <c r="F113" s="121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1792</v>
      </c>
      <c r="E114" s="120" t="s">
        <v>1499</v>
      </c>
      <c r="F114" s="121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1793</v>
      </c>
      <c r="E115" s="120" t="s">
        <v>1500</v>
      </c>
      <c r="F115" s="121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1794</v>
      </c>
      <c r="E116" s="120" t="s">
        <v>1501</v>
      </c>
      <c r="F116" s="121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1795</v>
      </c>
      <c r="E117" s="120" t="s">
        <v>1502</v>
      </c>
      <c r="F117" s="121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1796</v>
      </c>
      <c r="E118" s="120" t="s">
        <v>1503</v>
      </c>
      <c r="F118" s="121" t="s">
        <v>110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1797</v>
      </c>
      <c r="E119" s="120" t="s">
        <v>1504</v>
      </c>
      <c r="F119" s="121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1798</v>
      </c>
      <c r="E120" s="120" t="s">
        <v>1505</v>
      </c>
      <c r="F120" s="121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1799</v>
      </c>
      <c r="E121" s="120" t="s">
        <v>1506</v>
      </c>
      <c r="F121" s="121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1800</v>
      </c>
      <c r="E122" s="120" t="s">
        <v>1507</v>
      </c>
      <c r="F122" s="121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1801</v>
      </c>
      <c r="E128" s="120" t="s">
        <v>1508</v>
      </c>
      <c r="F128" s="121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1802</v>
      </c>
      <c r="E129" s="120" t="s">
        <v>1509</v>
      </c>
      <c r="F129" s="121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1803</v>
      </c>
      <c r="E130" s="120" t="s">
        <v>1510</v>
      </c>
      <c r="F130" s="121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1804</v>
      </c>
      <c r="E131" s="120" t="s">
        <v>1511</v>
      </c>
      <c r="F131" s="121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1805</v>
      </c>
      <c r="E132" s="120" t="s">
        <v>1512</v>
      </c>
      <c r="F132" s="121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1806</v>
      </c>
      <c r="E133" s="120" t="s">
        <v>1513</v>
      </c>
      <c r="F133" s="121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1807</v>
      </c>
      <c r="E134" s="120" t="s">
        <v>1514</v>
      </c>
      <c r="F134" s="121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1808</v>
      </c>
      <c r="E135" s="120" t="s">
        <v>1515</v>
      </c>
      <c r="F135" s="121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1809</v>
      </c>
      <c r="E136" s="120" t="s">
        <v>1516</v>
      </c>
      <c r="F136" s="121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1810</v>
      </c>
      <c r="E137" s="120" t="s">
        <v>1517</v>
      </c>
      <c r="F137" s="121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1811</v>
      </c>
      <c r="E138" s="120" t="s">
        <v>1518</v>
      </c>
      <c r="F138" s="121" t="s">
        <v>109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1812</v>
      </c>
      <c r="E139" s="120" t="s">
        <v>1519</v>
      </c>
      <c r="F139" s="121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1813</v>
      </c>
      <c r="E140" s="120" t="s">
        <v>1520</v>
      </c>
      <c r="F140" s="121" t="s">
        <v>110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1814</v>
      </c>
      <c r="E141" s="120" t="s">
        <v>1521</v>
      </c>
      <c r="F141" s="121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1815</v>
      </c>
      <c r="E142" s="120" t="s">
        <v>1522</v>
      </c>
      <c r="F142" s="121" t="s">
        <v>109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1816</v>
      </c>
      <c r="E143" s="120" t="s">
        <v>1523</v>
      </c>
      <c r="F143" s="121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1817</v>
      </c>
      <c r="E144" s="120" t="s">
        <v>1524</v>
      </c>
      <c r="F144" s="121" t="s">
        <v>110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1818</v>
      </c>
      <c r="E145" s="120" t="s">
        <v>1525</v>
      </c>
      <c r="F145" s="121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1819</v>
      </c>
      <c r="E146" s="120" t="s">
        <v>1526</v>
      </c>
      <c r="F146" s="121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1820</v>
      </c>
      <c r="E147" s="120" t="s">
        <v>1527</v>
      </c>
      <c r="F147" s="121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1821</v>
      </c>
      <c r="E148" s="120" t="s">
        <v>1528</v>
      </c>
      <c r="F148" s="121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1822</v>
      </c>
      <c r="E149" s="120" t="s">
        <v>1529</v>
      </c>
      <c r="F149" s="121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1823</v>
      </c>
      <c r="E150" s="120" t="s">
        <v>1530</v>
      </c>
      <c r="F150" s="121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1824</v>
      </c>
      <c r="E151" s="120" t="s">
        <v>1531</v>
      </c>
      <c r="F151" s="121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1825</v>
      </c>
      <c r="E152" s="120" t="s">
        <v>1532</v>
      </c>
      <c r="F152" s="121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1826</v>
      </c>
      <c r="E153" s="120" t="s">
        <v>1533</v>
      </c>
      <c r="F153" s="121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1827</v>
      </c>
      <c r="E154" s="120" t="s">
        <v>1534</v>
      </c>
      <c r="F154" s="121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1828</v>
      </c>
      <c r="E155" s="120" t="s">
        <v>1535</v>
      </c>
      <c r="F155" s="121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1829</v>
      </c>
      <c r="E156" s="120" t="s">
        <v>1536</v>
      </c>
      <c r="F156" s="121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1830</v>
      </c>
      <c r="E157" s="120" t="s">
        <v>1537</v>
      </c>
      <c r="F157" s="121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1831</v>
      </c>
      <c r="E158" s="120" t="s">
        <v>1538</v>
      </c>
      <c r="F158" s="121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1832</v>
      </c>
      <c r="E159" s="120" t="s">
        <v>1539</v>
      </c>
      <c r="F159" s="121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1833</v>
      </c>
      <c r="E160" s="120" t="s">
        <v>1540</v>
      </c>
      <c r="F160" s="121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1834</v>
      </c>
      <c r="E161" s="120" t="s">
        <v>1541</v>
      </c>
      <c r="F161" s="121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1835</v>
      </c>
      <c r="E162" s="120" t="s">
        <v>1542</v>
      </c>
      <c r="F162" s="121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1836</v>
      </c>
      <c r="E163" s="120" t="s">
        <v>1543</v>
      </c>
      <c r="F163" s="121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1837</v>
      </c>
      <c r="E168" s="120" t="s">
        <v>1544</v>
      </c>
      <c r="F168" s="121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1838</v>
      </c>
      <c r="E169" s="120" t="s">
        <v>1545</v>
      </c>
      <c r="F169" s="121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1839</v>
      </c>
      <c r="E170" s="120" t="s">
        <v>1546</v>
      </c>
      <c r="F170" s="121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1840</v>
      </c>
      <c r="E171" s="120" t="s">
        <v>1547</v>
      </c>
      <c r="F171" s="121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1841</v>
      </c>
      <c r="E172" s="120" t="s">
        <v>1548</v>
      </c>
      <c r="F172" s="121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1842</v>
      </c>
      <c r="E173" s="120" t="s">
        <v>1549</v>
      </c>
      <c r="F173" s="121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1843</v>
      </c>
      <c r="E174" s="120" t="s">
        <v>1550</v>
      </c>
      <c r="F174" s="121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1844</v>
      </c>
      <c r="E175" s="120" t="s">
        <v>1551</v>
      </c>
      <c r="F175" s="121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1845</v>
      </c>
      <c r="E176" s="120" t="s">
        <v>1552</v>
      </c>
      <c r="F176" s="121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1846</v>
      </c>
      <c r="E177" s="120" t="s">
        <v>1553</v>
      </c>
      <c r="F177" s="121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1847</v>
      </c>
      <c r="E178" s="120" t="s">
        <v>1554</v>
      </c>
      <c r="F178" s="121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1848</v>
      </c>
      <c r="E179" s="120" t="s">
        <v>1555</v>
      </c>
      <c r="F179" s="121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1849</v>
      </c>
      <c r="E180" s="120" t="s">
        <v>1556</v>
      </c>
      <c r="F180" s="121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1850</v>
      </c>
      <c r="E181" s="120" t="s">
        <v>1557</v>
      </c>
      <c r="F181" s="121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1851</v>
      </c>
      <c r="E182" s="120" t="s">
        <v>1558</v>
      </c>
      <c r="F182" s="121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1852</v>
      </c>
      <c r="E183" s="120" t="s">
        <v>1559</v>
      </c>
      <c r="F183" s="121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1853</v>
      </c>
      <c r="E184" s="120" t="s">
        <v>1560</v>
      </c>
      <c r="F184" s="121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1854</v>
      </c>
      <c r="E185" s="120" t="s">
        <v>1561</v>
      </c>
      <c r="F185" s="121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1855</v>
      </c>
      <c r="E186" s="120" t="s">
        <v>1562</v>
      </c>
      <c r="F186" s="121" t="s">
        <v>110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1856</v>
      </c>
      <c r="E187" s="120" t="s">
        <v>1563</v>
      </c>
      <c r="F187" s="121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1857</v>
      </c>
      <c r="E188" s="120" t="s">
        <v>1564</v>
      </c>
      <c r="F188" s="121" t="s">
        <v>110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1858</v>
      </c>
      <c r="E189" s="120" t="s">
        <v>1565</v>
      </c>
      <c r="F189" s="121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1859</v>
      </c>
      <c r="E190" s="120" t="s">
        <v>1566</v>
      </c>
      <c r="F190" s="121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1860</v>
      </c>
      <c r="E191" s="120" t="s">
        <v>1567</v>
      </c>
      <c r="F191" s="121" t="s">
        <v>110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1861</v>
      </c>
      <c r="E192" s="120" t="s">
        <v>1568</v>
      </c>
      <c r="F192" s="121" t="s">
        <v>110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1863</v>
      </c>
      <c r="E193" s="120" t="s">
        <v>1862</v>
      </c>
      <c r="F193" s="121" t="s">
        <v>109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1864</v>
      </c>
      <c r="E194" s="120" t="s">
        <v>1569</v>
      </c>
      <c r="F194" s="121" t="s">
        <v>109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1865</v>
      </c>
      <c r="E195" s="120" t="s">
        <v>1570</v>
      </c>
      <c r="F195" s="121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1866</v>
      </c>
      <c r="E196" s="120" t="s">
        <v>1571</v>
      </c>
      <c r="F196" s="121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1867</v>
      </c>
      <c r="E197" s="120" t="s">
        <v>1572</v>
      </c>
      <c r="F197" s="121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1868</v>
      </c>
      <c r="E198" s="120" t="s">
        <v>1573</v>
      </c>
      <c r="F198" s="121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1869</v>
      </c>
      <c r="E199" s="120" t="s">
        <v>1574</v>
      </c>
      <c r="F199" s="121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1870</v>
      </c>
      <c r="E200" s="120" t="s">
        <v>1575</v>
      </c>
      <c r="F200" s="121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1871</v>
      </c>
      <c r="E201" s="120" t="s">
        <v>1576</v>
      </c>
      <c r="F201" s="121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1872</v>
      </c>
      <c r="E202" s="120" t="s">
        <v>1577</v>
      </c>
      <c r="F202" s="121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1873</v>
      </c>
      <c r="E203" s="120" t="s">
        <v>1578</v>
      </c>
      <c r="F203" s="121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1874</v>
      </c>
      <c r="E208" s="120" t="s">
        <v>1579</v>
      </c>
      <c r="F208" s="121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1875</v>
      </c>
      <c r="E209" s="120" t="s">
        <v>1580</v>
      </c>
      <c r="F209" s="121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1876</v>
      </c>
      <c r="E210" s="120" t="s">
        <v>1581</v>
      </c>
      <c r="F210" s="121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1877</v>
      </c>
      <c r="E211" s="120" t="s">
        <v>1582</v>
      </c>
      <c r="F211" s="121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1878</v>
      </c>
      <c r="E212" s="120" t="s">
        <v>1583</v>
      </c>
      <c r="F212" s="121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1879</v>
      </c>
      <c r="E213" s="120" t="s">
        <v>1584</v>
      </c>
      <c r="F213" s="121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1880</v>
      </c>
      <c r="E214" s="120" t="s">
        <v>1585</v>
      </c>
      <c r="F214" s="121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1881</v>
      </c>
      <c r="E215" s="120" t="s">
        <v>1586</v>
      </c>
      <c r="F215" s="121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1882</v>
      </c>
      <c r="E216" s="120" t="s">
        <v>1587</v>
      </c>
      <c r="F216" s="121" t="s">
        <v>110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1883</v>
      </c>
      <c r="E217" s="120" t="s">
        <v>1588</v>
      </c>
      <c r="F217" s="121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1884</v>
      </c>
      <c r="E218" s="120" t="s">
        <v>1589</v>
      </c>
      <c r="F218" s="121" t="s">
        <v>109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1885</v>
      </c>
      <c r="E219" s="120" t="s">
        <v>1590</v>
      </c>
      <c r="F219" s="121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1886</v>
      </c>
      <c r="E220" s="120" t="s">
        <v>1591</v>
      </c>
      <c r="F220" s="121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1888</v>
      </c>
      <c r="E221" s="120" t="s">
        <v>1592</v>
      </c>
      <c r="F221" s="121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1887</v>
      </c>
      <c r="E222" s="120" t="s">
        <v>1593</v>
      </c>
      <c r="F222" s="121" t="s">
        <v>109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1889</v>
      </c>
      <c r="E223" s="120" t="s">
        <v>1594</v>
      </c>
      <c r="F223" s="121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1890</v>
      </c>
      <c r="E224" s="120" t="s">
        <v>1595</v>
      </c>
      <c r="F224" s="121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1891</v>
      </c>
      <c r="E225" s="120" t="s">
        <v>1596</v>
      </c>
      <c r="F225" s="121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1892</v>
      </c>
      <c r="E226" s="120" t="s">
        <v>1597</v>
      </c>
      <c r="F226" s="121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1893</v>
      </c>
      <c r="E227" s="120" t="s">
        <v>1598</v>
      </c>
      <c r="F227" s="121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1894</v>
      </c>
      <c r="E228" s="120" t="s">
        <v>1599</v>
      </c>
      <c r="F228" s="121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1895</v>
      </c>
      <c r="E229" s="120" t="s">
        <v>1600</v>
      </c>
      <c r="F229" s="121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1896</v>
      </c>
      <c r="E230" s="120" t="s">
        <v>1601</v>
      </c>
      <c r="F230" s="121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1897</v>
      </c>
      <c r="E231" s="120" t="s">
        <v>1602</v>
      </c>
      <c r="F231" s="121" t="s">
        <v>109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1898</v>
      </c>
      <c r="E232" s="120" t="s">
        <v>1603</v>
      </c>
      <c r="F232" s="121" t="s">
        <v>109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1899</v>
      </c>
      <c r="E233" s="120" t="s">
        <v>1604</v>
      </c>
      <c r="F233" s="121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1900</v>
      </c>
      <c r="E234" s="120" t="s">
        <v>1605</v>
      </c>
      <c r="F234" s="121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1901</v>
      </c>
      <c r="E235" s="120" t="s">
        <v>1606</v>
      </c>
      <c r="F235" s="121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1902</v>
      </c>
      <c r="E236" s="120" t="s">
        <v>1607</v>
      </c>
      <c r="F236" s="121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1903</v>
      </c>
      <c r="E237" s="120" t="s">
        <v>1608</v>
      </c>
      <c r="F237" s="121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1904</v>
      </c>
      <c r="E238" s="120" t="s">
        <v>1609</v>
      </c>
      <c r="F238" s="121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1905</v>
      </c>
      <c r="E239" s="120" t="s">
        <v>1610</v>
      </c>
      <c r="F239" s="121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1906</v>
      </c>
      <c r="E240" s="120" t="s">
        <v>1611</v>
      </c>
      <c r="F240" s="121" t="s">
        <v>110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1907</v>
      </c>
      <c r="E241" s="120" t="s">
        <v>1612</v>
      </c>
      <c r="F241" s="121" t="s">
        <v>109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1908</v>
      </c>
      <c r="E242" s="120" t="s">
        <v>1613</v>
      </c>
      <c r="F242" s="121" t="s">
        <v>109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1909</v>
      </c>
      <c r="E248" s="120" t="s">
        <v>1614</v>
      </c>
      <c r="F248" s="121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1910</v>
      </c>
      <c r="E249" s="120" t="s">
        <v>1615</v>
      </c>
      <c r="F249" s="121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1911</v>
      </c>
      <c r="E250" s="120" t="s">
        <v>1616</v>
      </c>
      <c r="F250" s="121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1912</v>
      </c>
      <c r="E251" s="120" t="s">
        <v>1617</v>
      </c>
      <c r="F251" s="121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1913</v>
      </c>
      <c r="E252" s="120" t="s">
        <v>1618</v>
      </c>
      <c r="F252" s="121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1914</v>
      </c>
      <c r="E253" s="120" t="s">
        <v>1619</v>
      </c>
      <c r="F253" s="121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1915</v>
      </c>
      <c r="E254" s="120" t="s">
        <v>1620</v>
      </c>
      <c r="F254" s="121" t="s">
        <v>109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1916</v>
      </c>
      <c r="E255" s="124" t="s">
        <v>1621</v>
      </c>
      <c r="F255" s="12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1917</v>
      </c>
      <c r="E256" s="120" t="s">
        <v>1622</v>
      </c>
      <c r="F256" s="121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1918</v>
      </c>
      <c r="E257" s="120" t="s">
        <v>1623</v>
      </c>
      <c r="F257" s="121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1920</v>
      </c>
      <c r="E258" s="120" t="s">
        <v>1919</v>
      </c>
      <c r="F258" s="121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1921</v>
      </c>
      <c r="E259" s="120" t="s">
        <v>1624</v>
      </c>
      <c r="F259" s="121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1922</v>
      </c>
      <c r="E260" s="120" t="s">
        <v>1625</v>
      </c>
      <c r="F260" s="121" t="s">
        <v>109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1923</v>
      </c>
      <c r="E261" s="120" t="s">
        <v>1626</v>
      </c>
      <c r="F261" s="121" t="s">
        <v>110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1924</v>
      </c>
      <c r="E262" s="120" t="s">
        <v>1627</v>
      </c>
      <c r="F262" s="121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1925</v>
      </c>
      <c r="E263" s="120" t="s">
        <v>1628</v>
      </c>
      <c r="F263" s="121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1926</v>
      </c>
      <c r="E264" s="120" t="s">
        <v>1629</v>
      </c>
      <c r="F264" s="121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1927</v>
      </c>
      <c r="E265" s="120" t="s">
        <v>1630</v>
      </c>
      <c r="F265" s="121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1928</v>
      </c>
      <c r="E266" s="120" t="s">
        <v>1631</v>
      </c>
      <c r="F266" s="121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1929</v>
      </c>
      <c r="E267" s="120" t="s">
        <v>1632</v>
      </c>
      <c r="F267" s="121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1930</v>
      </c>
      <c r="E268" s="120" t="s">
        <v>1633</v>
      </c>
      <c r="F268" s="121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1931</v>
      </c>
      <c r="E269" s="120" t="s">
        <v>1634</v>
      </c>
      <c r="F269" s="121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1932</v>
      </c>
      <c r="E270" s="120" t="s">
        <v>1635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1933</v>
      </c>
      <c r="E271" s="120" t="s">
        <v>1636</v>
      </c>
      <c r="F271" s="121" t="s">
        <v>109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1934</v>
      </c>
      <c r="E272" s="120" t="s">
        <v>1637</v>
      </c>
      <c r="F272" s="121" t="s">
        <v>110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1935</v>
      </c>
      <c r="E273" s="120" t="s">
        <v>1638</v>
      </c>
      <c r="F273" s="121" t="s">
        <v>109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1936</v>
      </c>
      <c r="E274" s="120" t="s">
        <v>1639</v>
      </c>
      <c r="F274" s="121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1937</v>
      </c>
      <c r="E275" s="120" t="s">
        <v>1640</v>
      </c>
      <c r="F275" s="121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1938</v>
      </c>
      <c r="E276" s="120" t="s">
        <v>1641</v>
      </c>
      <c r="F276" s="121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1939</v>
      </c>
      <c r="E277" s="120" t="s">
        <v>1642</v>
      </c>
      <c r="F277" s="121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1940</v>
      </c>
      <c r="E278" s="120" t="s">
        <v>1643</v>
      </c>
      <c r="F278" s="121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1941</v>
      </c>
      <c r="E279" s="120" t="s">
        <v>1644</v>
      </c>
      <c r="F279" s="121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1942</v>
      </c>
      <c r="E280" s="120" t="s">
        <v>1645</v>
      </c>
      <c r="F280" s="121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1943</v>
      </c>
      <c r="E281" s="120" t="s">
        <v>1646</v>
      </c>
      <c r="F281" s="121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1944</v>
      </c>
      <c r="E288" s="120" t="s">
        <v>1647</v>
      </c>
      <c r="F288" s="121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1945</v>
      </c>
      <c r="E289" s="120" t="s">
        <v>1648</v>
      </c>
      <c r="F289" s="121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1946</v>
      </c>
      <c r="E290" s="120" t="s">
        <v>1649</v>
      </c>
      <c r="F290" s="121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1947</v>
      </c>
      <c r="E291" s="120" t="s">
        <v>1650</v>
      </c>
      <c r="F291" s="121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1948</v>
      </c>
      <c r="E292" s="120" t="s">
        <v>1651</v>
      </c>
      <c r="F292" s="121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1949</v>
      </c>
      <c r="E293" s="120" t="s">
        <v>1652</v>
      </c>
      <c r="F293" s="121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1950</v>
      </c>
      <c r="E294" s="120" t="s">
        <v>1653</v>
      </c>
      <c r="F294" s="121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1951</v>
      </c>
      <c r="E295" s="122" t="s">
        <v>1654</v>
      </c>
      <c r="F295" s="123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1952</v>
      </c>
      <c r="E296" s="122" t="s">
        <v>1655</v>
      </c>
      <c r="F296" s="123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1953</v>
      </c>
      <c r="E297" s="122" t="s">
        <v>1656</v>
      </c>
      <c r="F297" s="123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1954</v>
      </c>
      <c r="E298" s="122" t="s">
        <v>1657</v>
      </c>
      <c r="F298" s="123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1955</v>
      </c>
      <c r="E299" s="122" t="s">
        <v>1658</v>
      </c>
      <c r="F299" s="123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1956</v>
      </c>
      <c r="E300" s="122" t="s">
        <v>1659</v>
      </c>
      <c r="F300" s="123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1957</v>
      </c>
      <c r="E301" s="122" t="s">
        <v>1660</v>
      </c>
      <c r="F301" s="123" t="s">
        <v>110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1958</v>
      </c>
      <c r="E302" s="122" t="s">
        <v>1661</v>
      </c>
      <c r="F302" s="123" t="s">
        <v>110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1959</v>
      </c>
      <c r="E303" s="122" t="s">
        <v>1662</v>
      </c>
      <c r="F303" s="123" t="s">
        <v>110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1960</v>
      </c>
      <c r="E304" s="122" t="s">
        <v>1663</v>
      </c>
      <c r="F304" s="123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1961</v>
      </c>
      <c r="E305" s="122" t="s">
        <v>1664</v>
      </c>
      <c r="F305" s="123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1962</v>
      </c>
      <c r="E306" s="122" t="s">
        <v>1665</v>
      </c>
      <c r="F306" s="123" t="s">
        <v>109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1963</v>
      </c>
      <c r="E307" s="122" t="s">
        <v>1666</v>
      </c>
      <c r="F307" s="123" t="s">
        <v>109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1964</v>
      </c>
      <c r="E308" s="122" t="s">
        <v>1667</v>
      </c>
      <c r="F308" s="123" t="s">
        <v>109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1965</v>
      </c>
      <c r="E309" s="122" t="s">
        <v>1668</v>
      </c>
      <c r="F309" s="123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1966</v>
      </c>
      <c r="E310" s="122" t="s">
        <v>1669</v>
      </c>
      <c r="F310" s="123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1967</v>
      </c>
      <c r="E311" s="122" t="s">
        <v>1670</v>
      </c>
      <c r="F311" s="123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1968</v>
      </c>
      <c r="E312" s="122" t="s">
        <v>1671</v>
      </c>
      <c r="F312" s="123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1969</v>
      </c>
      <c r="E313" s="122" t="s">
        <v>1672</v>
      </c>
      <c r="F313" s="123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1970</v>
      </c>
      <c r="E314" s="122" t="s">
        <v>1673</v>
      </c>
      <c r="F314" s="123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1971</v>
      </c>
      <c r="E315" s="122" t="s">
        <v>1674</v>
      </c>
      <c r="F315" s="123" t="s">
        <v>109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1972</v>
      </c>
      <c r="E316" s="122" t="s">
        <v>1675</v>
      </c>
      <c r="F316" s="123" t="s">
        <v>109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1973</v>
      </c>
      <c r="E317" s="122" t="s">
        <v>1676</v>
      </c>
      <c r="F317" s="123" t="s">
        <v>109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1974</v>
      </c>
      <c r="E318" s="122" t="s">
        <v>1677</v>
      </c>
      <c r="F318" s="123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1975</v>
      </c>
      <c r="E319" s="122" t="s">
        <v>1678</v>
      </c>
      <c r="F319" s="123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1976</v>
      </c>
      <c r="E320" s="122" t="s">
        <v>1679</v>
      </c>
      <c r="F320" s="123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1977</v>
      </c>
      <c r="E321" s="122" t="s">
        <v>1680</v>
      </c>
      <c r="F321" s="123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1978</v>
      </c>
      <c r="E322" s="122" t="s">
        <v>1681</v>
      </c>
      <c r="F322" s="123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heetProtection algorithmName="SHA-512" hashValue="fxRj62CXo44gFkSOrFIXly7GwBQqj+hCuePOd6CZSCMSLnUSg/oh3elKnILe9e2jm2vkop+kRqJBxaS398xoxQ==" saltValue="8NJPmN58mP8QmpGvzcYCLw==" spinCount="100000"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workbookViewId="0">
      <pane xSplit="5" ySplit="7" topLeftCell="F153" activePane="bottomRight" state="frozen"/>
      <selection pane="topRight" activeCell="F1" sqref="F1"/>
      <selection pane="bottomLeft" activeCell="A8" sqref="A8"/>
      <selection pane="bottomRight" activeCell="B153" sqref="B153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1989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1990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1078</v>
      </c>
      <c r="E8" s="4" t="s">
        <v>684</v>
      </c>
      <c r="F8" s="94" t="s">
        <v>109</v>
      </c>
      <c r="G8" s="102">
        <v>82</v>
      </c>
      <c r="H8" s="85">
        <v>100</v>
      </c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91</v>
      </c>
      <c r="R8" s="85">
        <v>97</v>
      </c>
      <c r="S8" s="85"/>
      <c r="T8" s="81">
        <f>ROUND((Q8*$L$2+R8*$L$3+S8*$L$4)/SUM($L$2:$L$4),0)</f>
        <v>70</v>
      </c>
      <c r="U8" s="98">
        <v>94</v>
      </c>
      <c r="V8" s="102">
        <v>82</v>
      </c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88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1115</v>
      </c>
      <c r="E9" s="1" t="s">
        <v>721</v>
      </c>
      <c r="F9" s="95" t="s">
        <v>110</v>
      </c>
      <c r="G9" s="103">
        <v>50</v>
      </c>
      <c r="H9" s="86">
        <v>100</v>
      </c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75</v>
      </c>
      <c r="R9" s="86">
        <v>86</v>
      </c>
      <c r="S9" s="86"/>
      <c r="T9" s="82">
        <f t="shared" ref="T9:T72" si="1">ROUND((Q9*$L$2+R9*$L$3+S9*$L$4)/SUM($L$2:$L$4),0)</f>
        <v>59</v>
      </c>
      <c r="U9" s="99">
        <v>50</v>
      </c>
      <c r="V9" s="103">
        <v>50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50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1309</v>
      </c>
      <c r="E10" s="1" t="s">
        <v>914</v>
      </c>
      <c r="F10" s="95" t="s">
        <v>109</v>
      </c>
      <c r="G10" s="103">
        <v>50</v>
      </c>
      <c r="H10" s="86">
        <v>100</v>
      </c>
      <c r="I10" s="86"/>
      <c r="J10" s="86"/>
      <c r="K10" s="86"/>
      <c r="L10" s="86"/>
      <c r="M10" s="86"/>
      <c r="N10" s="86"/>
      <c r="O10" s="86"/>
      <c r="P10" s="86"/>
      <c r="Q10" s="68">
        <f t="shared" si="0"/>
        <v>75</v>
      </c>
      <c r="R10" s="86">
        <v>90</v>
      </c>
      <c r="S10" s="86"/>
      <c r="T10" s="82">
        <f t="shared" si="1"/>
        <v>60</v>
      </c>
      <c r="U10" s="99">
        <v>50</v>
      </c>
      <c r="V10" s="103">
        <v>50</v>
      </c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50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1272</v>
      </c>
      <c r="E11" s="1" t="s">
        <v>877</v>
      </c>
      <c r="F11" s="95" t="s">
        <v>110</v>
      </c>
      <c r="G11" s="103">
        <v>50</v>
      </c>
      <c r="H11" s="86">
        <v>100</v>
      </c>
      <c r="I11" s="86"/>
      <c r="J11" s="86"/>
      <c r="K11" s="86"/>
      <c r="L11" s="86"/>
      <c r="M11" s="86"/>
      <c r="N11" s="86"/>
      <c r="O11" s="86"/>
      <c r="P11" s="86"/>
      <c r="Q11" s="68">
        <f t="shared" si="0"/>
        <v>75</v>
      </c>
      <c r="R11" s="86">
        <v>81</v>
      </c>
      <c r="S11" s="86"/>
      <c r="T11" s="82">
        <f t="shared" si="1"/>
        <v>58</v>
      </c>
      <c r="U11" s="99">
        <v>50</v>
      </c>
      <c r="V11" s="103">
        <v>50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50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1116</v>
      </c>
      <c r="E12" s="1" t="s">
        <v>722</v>
      </c>
      <c r="F12" s="95" t="s">
        <v>110</v>
      </c>
      <c r="G12" s="103">
        <v>88</v>
      </c>
      <c r="H12" s="86">
        <v>100</v>
      </c>
      <c r="I12" s="86"/>
      <c r="J12" s="86"/>
      <c r="K12" s="86"/>
      <c r="L12" s="86"/>
      <c r="M12" s="86"/>
      <c r="N12" s="86"/>
      <c r="O12" s="86"/>
      <c r="P12" s="86"/>
      <c r="Q12" s="68">
        <f t="shared" si="0"/>
        <v>94</v>
      </c>
      <c r="R12" s="86">
        <v>97</v>
      </c>
      <c r="S12" s="86"/>
      <c r="T12" s="82">
        <f t="shared" si="1"/>
        <v>71</v>
      </c>
      <c r="U12" s="99">
        <v>78</v>
      </c>
      <c r="V12" s="103">
        <v>88</v>
      </c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83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1194</v>
      </c>
      <c r="E13" s="1" t="s">
        <v>800</v>
      </c>
      <c r="F13" s="95" t="s">
        <v>110</v>
      </c>
      <c r="G13" s="103">
        <v>50</v>
      </c>
      <c r="H13" s="86">
        <v>100</v>
      </c>
      <c r="I13" s="86"/>
      <c r="J13" s="86"/>
      <c r="K13" s="86"/>
      <c r="L13" s="86"/>
      <c r="M13" s="86"/>
      <c r="N13" s="86"/>
      <c r="O13" s="86"/>
      <c r="P13" s="86"/>
      <c r="Q13" s="68">
        <f t="shared" si="0"/>
        <v>75</v>
      </c>
      <c r="R13" s="86">
        <v>90</v>
      </c>
      <c r="S13" s="86"/>
      <c r="T13" s="82">
        <f t="shared" si="1"/>
        <v>60</v>
      </c>
      <c r="U13" s="99">
        <v>50</v>
      </c>
      <c r="V13" s="103">
        <v>50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50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1352</v>
      </c>
      <c r="E14" s="1" t="s">
        <v>956</v>
      </c>
      <c r="F14" s="95" t="s">
        <v>109</v>
      </c>
      <c r="G14" s="103">
        <v>50</v>
      </c>
      <c r="H14" s="86">
        <v>100</v>
      </c>
      <c r="I14" s="86"/>
      <c r="J14" s="86"/>
      <c r="K14" s="86"/>
      <c r="L14" s="86"/>
      <c r="M14" s="86"/>
      <c r="N14" s="86"/>
      <c r="O14" s="86"/>
      <c r="P14" s="86"/>
      <c r="Q14" s="68">
        <f t="shared" si="0"/>
        <v>75</v>
      </c>
      <c r="R14" s="86">
        <v>41</v>
      </c>
      <c r="S14" s="86"/>
      <c r="T14" s="82">
        <f t="shared" si="1"/>
        <v>48</v>
      </c>
      <c r="U14" s="99">
        <v>50</v>
      </c>
      <c r="V14" s="103">
        <v>50</v>
      </c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50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1682</v>
      </c>
      <c r="E15" s="1" t="s">
        <v>1683</v>
      </c>
      <c r="F15" s="95" t="s">
        <v>109</v>
      </c>
      <c r="G15" s="103">
        <v>86</v>
      </c>
      <c r="H15" s="86">
        <v>100</v>
      </c>
      <c r="I15" s="86"/>
      <c r="J15" s="86"/>
      <c r="K15" s="86"/>
      <c r="L15" s="86"/>
      <c r="M15" s="86"/>
      <c r="N15" s="86"/>
      <c r="O15" s="86"/>
      <c r="P15" s="86"/>
      <c r="Q15" s="68">
        <f t="shared" si="0"/>
        <v>93</v>
      </c>
      <c r="R15" s="86">
        <v>82</v>
      </c>
      <c r="S15" s="86"/>
      <c r="T15" s="82">
        <f t="shared" si="1"/>
        <v>67</v>
      </c>
      <c r="U15" s="99">
        <v>91</v>
      </c>
      <c r="V15" s="103">
        <v>86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89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1121</v>
      </c>
      <c r="E16" s="1" t="s">
        <v>727</v>
      </c>
      <c r="F16" s="95" t="s">
        <v>110</v>
      </c>
      <c r="G16" s="103">
        <v>88</v>
      </c>
      <c r="H16" s="86">
        <v>100</v>
      </c>
      <c r="I16" s="86"/>
      <c r="J16" s="86"/>
      <c r="K16" s="86"/>
      <c r="L16" s="86"/>
      <c r="M16" s="86"/>
      <c r="N16" s="86"/>
      <c r="O16" s="86"/>
      <c r="P16" s="86"/>
      <c r="Q16" s="68">
        <f t="shared" si="0"/>
        <v>94</v>
      </c>
      <c r="R16" s="86">
        <v>92</v>
      </c>
      <c r="S16" s="86"/>
      <c r="T16" s="82">
        <f t="shared" si="1"/>
        <v>70</v>
      </c>
      <c r="U16" s="99">
        <v>88</v>
      </c>
      <c r="V16" s="103">
        <v>87</v>
      </c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88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1240</v>
      </c>
      <c r="E17" s="1" t="s">
        <v>846</v>
      </c>
      <c r="F17" s="95" t="s">
        <v>109</v>
      </c>
      <c r="G17" s="103">
        <v>50</v>
      </c>
      <c r="H17" s="86">
        <v>100</v>
      </c>
      <c r="I17" s="86"/>
      <c r="J17" s="86"/>
      <c r="K17" s="86"/>
      <c r="L17" s="86"/>
      <c r="M17" s="86"/>
      <c r="N17" s="86"/>
      <c r="O17" s="86"/>
      <c r="P17" s="86"/>
      <c r="Q17" s="68">
        <f t="shared" si="0"/>
        <v>75</v>
      </c>
      <c r="R17" s="86">
        <v>94</v>
      </c>
      <c r="S17" s="86"/>
      <c r="T17" s="82">
        <f t="shared" si="1"/>
        <v>61</v>
      </c>
      <c r="U17" s="99">
        <v>50</v>
      </c>
      <c r="V17" s="103">
        <v>50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50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1316</v>
      </c>
      <c r="E18" s="1" t="s">
        <v>921</v>
      </c>
      <c r="F18" s="95" t="s">
        <v>110</v>
      </c>
      <c r="G18" s="103">
        <v>90</v>
      </c>
      <c r="H18" s="86">
        <v>100</v>
      </c>
      <c r="I18" s="86"/>
      <c r="J18" s="86"/>
      <c r="K18" s="86"/>
      <c r="L18" s="86"/>
      <c r="M18" s="86"/>
      <c r="N18" s="86"/>
      <c r="O18" s="86"/>
      <c r="P18" s="86"/>
      <c r="Q18" s="68">
        <f t="shared" si="0"/>
        <v>95</v>
      </c>
      <c r="R18" s="86">
        <v>97</v>
      </c>
      <c r="S18" s="86"/>
      <c r="T18" s="82">
        <f t="shared" si="1"/>
        <v>72</v>
      </c>
      <c r="U18" s="99">
        <v>88</v>
      </c>
      <c r="V18" s="103">
        <v>90</v>
      </c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89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1361</v>
      </c>
      <c r="E19" s="1" t="s">
        <v>965</v>
      </c>
      <c r="F19" s="95" t="s">
        <v>110</v>
      </c>
      <c r="G19" s="103">
        <v>50</v>
      </c>
      <c r="H19" s="86">
        <v>100</v>
      </c>
      <c r="I19" s="86"/>
      <c r="J19" s="86"/>
      <c r="K19" s="86"/>
      <c r="L19" s="86"/>
      <c r="M19" s="86"/>
      <c r="N19" s="86"/>
      <c r="O19" s="86"/>
      <c r="P19" s="86"/>
      <c r="Q19" s="68">
        <f t="shared" si="0"/>
        <v>75</v>
      </c>
      <c r="R19" s="86">
        <v>95</v>
      </c>
      <c r="S19" s="86"/>
      <c r="T19" s="82">
        <f t="shared" si="1"/>
        <v>61</v>
      </c>
      <c r="U19" s="99">
        <v>50</v>
      </c>
      <c r="V19" s="103">
        <v>50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50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1362</v>
      </c>
      <c r="E20" s="1" t="s">
        <v>966</v>
      </c>
      <c r="F20" s="95" t="s">
        <v>110</v>
      </c>
      <c r="G20" s="103">
        <v>78</v>
      </c>
      <c r="H20" s="86">
        <v>100</v>
      </c>
      <c r="I20" s="86"/>
      <c r="J20" s="86"/>
      <c r="K20" s="86"/>
      <c r="L20" s="86"/>
      <c r="M20" s="86"/>
      <c r="N20" s="86"/>
      <c r="O20" s="86"/>
      <c r="P20" s="86"/>
      <c r="Q20" s="68">
        <f t="shared" si="0"/>
        <v>89</v>
      </c>
      <c r="R20" s="86">
        <v>93</v>
      </c>
      <c r="S20" s="86"/>
      <c r="T20" s="82">
        <f t="shared" si="1"/>
        <v>68</v>
      </c>
      <c r="U20" s="99">
        <v>85</v>
      </c>
      <c r="V20" s="103">
        <v>78</v>
      </c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82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1206</v>
      </c>
      <c r="E21" s="1" t="s">
        <v>812</v>
      </c>
      <c r="F21" s="95" t="s">
        <v>110</v>
      </c>
      <c r="G21" s="103">
        <v>78</v>
      </c>
      <c r="H21" s="86">
        <v>78</v>
      </c>
      <c r="I21" s="86"/>
      <c r="J21" s="86"/>
      <c r="K21" s="86"/>
      <c r="L21" s="86"/>
      <c r="M21" s="86"/>
      <c r="N21" s="86"/>
      <c r="O21" s="86"/>
      <c r="P21" s="86"/>
      <c r="Q21" s="68">
        <f t="shared" si="0"/>
        <v>78</v>
      </c>
      <c r="R21" s="86">
        <v>85</v>
      </c>
      <c r="S21" s="86"/>
      <c r="T21" s="82">
        <f t="shared" si="1"/>
        <v>60</v>
      </c>
      <c r="U21" s="99">
        <v>88</v>
      </c>
      <c r="V21" s="103">
        <v>78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83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1246</v>
      </c>
      <c r="E22" s="1" t="s">
        <v>852</v>
      </c>
      <c r="F22" s="95" t="s">
        <v>110</v>
      </c>
      <c r="G22" s="103">
        <v>88</v>
      </c>
      <c r="H22" s="86">
        <v>100</v>
      </c>
      <c r="I22" s="86"/>
      <c r="J22" s="86"/>
      <c r="K22" s="86"/>
      <c r="L22" s="86"/>
      <c r="M22" s="86"/>
      <c r="N22" s="86"/>
      <c r="O22" s="86"/>
      <c r="P22" s="86"/>
      <c r="Q22" s="68">
        <f t="shared" si="0"/>
        <v>94</v>
      </c>
      <c r="R22" s="86">
        <v>88</v>
      </c>
      <c r="S22" s="86"/>
      <c r="T22" s="82">
        <f t="shared" si="1"/>
        <v>69</v>
      </c>
      <c r="U22" s="99">
        <v>90</v>
      </c>
      <c r="V22" s="103">
        <v>88</v>
      </c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89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1284</v>
      </c>
      <c r="E23" s="1" t="s">
        <v>889</v>
      </c>
      <c r="F23" s="95" t="s">
        <v>110</v>
      </c>
      <c r="G23" s="103">
        <v>50</v>
      </c>
      <c r="H23" s="86">
        <v>100</v>
      </c>
      <c r="I23" s="86"/>
      <c r="J23" s="86"/>
      <c r="K23" s="86"/>
      <c r="L23" s="86"/>
      <c r="M23" s="86"/>
      <c r="N23" s="86"/>
      <c r="O23" s="86"/>
      <c r="P23" s="86"/>
      <c r="Q23" s="68">
        <f t="shared" si="0"/>
        <v>75</v>
      </c>
      <c r="R23" s="86">
        <v>81</v>
      </c>
      <c r="S23" s="86"/>
      <c r="T23" s="82">
        <f t="shared" si="1"/>
        <v>58</v>
      </c>
      <c r="U23" s="99">
        <v>50</v>
      </c>
      <c r="V23" s="103">
        <v>50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50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1128</v>
      </c>
      <c r="E24" s="1" t="s">
        <v>734</v>
      </c>
      <c r="F24" s="95" t="s">
        <v>110</v>
      </c>
      <c r="G24" s="103">
        <v>92</v>
      </c>
      <c r="H24" s="86">
        <v>100</v>
      </c>
      <c r="I24" s="86"/>
      <c r="J24" s="86"/>
      <c r="K24" s="86"/>
      <c r="L24" s="86"/>
      <c r="M24" s="86"/>
      <c r="N24" s="86"/>
      <c r="O24" s="86"/>
      <c r="P24" s="86"/>
      <c r="Q24" s="68">
        <f t="shared" si="0"/>
        <v>96</v>
      </c>
      <c r="R24" s="86">
        <v>90</v>
      </c>
      <c r="S24" s="86"/>
      <c r="T24" s="82">
        <f t="shared" si="1"/>
        <v>71</v>
      </c>
      <c r="U24" s="99">
        <v>78</v>
      </c>
      <c r="V24" s="103">
        <v>91</v>
      </c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85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1328</v>
      </c>
      <c r="E25" s="1" t="s">
        <v>933</v>
      </c>
      <c r="F25" s="95" t="s">
        <v>110</v>
      </c>
      <c r="G25" s="103">
        <v>78</v>
      </c>
      <c r="H25" s="86">
        <v>100</v>
      </c>
      <c r="I25" s="86"/>
      <c r="J25" s="86"/>
      <c r="K25" s="86"/>
      <c r="L25" s="86"/>
      <c r="M25" s="86"/>
      <c r="N25" s="86"/>
      <c r="O25" s="86"/>
      <c r="P25" s="86"/>
      <c r="Q25" s="68">
        <f t="shared" si="0"/>
        <v>89</v>
      </c>
      <c r="R25" s="86">
        <v>87</v>
      </c>
      <c r="S25" s="86"/>
      <c r="T25" s="82">
        <f t="shared" si="1"/>
        <v>66</v>
      </c>
      <c r="U25" s="99">
        <v>88</v>
      </c>
      <c r="V25" s="103">
        <v>78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83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1094</v>
      </c>
      <c r="E26" s="1" t="s">
        <v>700</v>
      </c>
      <c r="F26" s="95" t="s">
        <v>109</v>
      </c>
      <c r="G26" s="103" t="s">
        <v>1991</v>
      </c>
      <c r="H26" s="86" t="s">
        <v>1991</v>
      </c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>
        <v>62</v>
      </c>
      <c r="S26" s="86"/>
      <c r="T26" s="82">
        <f t="shared" si="1"/>
        <v>16</v>
      </c>
      <c r="U26" s="99" t="s">
        <v>1991</v>
      </c>
      <c r="V26" s="103" t="s">
        <v>1991</v>
      </c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1174</v>
      </c>
      <c r="E27" s="1" t="s">
        <v>780</v>
      </c>
      <c r="F27" s="95" t="s">
        <v>109</v>
      </c>
      <c r="G27" s="103">
        <v>78</v>
      </c>
      <c r="H27" s="86">
        <v>100</v>
      </c>
      <c r="I27" s="86"/>
      <c r="J27" s="86"/>
      <c r="K27" s="86"/>
      <c r="L27" s="86"/>
      <c r="M27" s="86"/>
      <c r="N27" s="86"/>
      <c r="O27" s="86"/>
      <c r="P27" s="86"/>
      <c r="Q27" s="68">
        <f t="shared" si="0"/>
        <v>89</v>
      </c>
      <c r="R27" s="86">
        <v>84</v>
      </c>
      <c r="S27" s="86"/>
      <c r="T27" s="82">
        <f t="shared" si="1"/>
        <v>66</v>
      </c>
      <c r="U27" s="99">
        <v>88</v>
      </c>
      <c r="V27" s="103">
        <v>78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83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1129</v>
      </c>
      <c r="E28" s="1" t="s">
        <v>735</v>
      </c>
      <c r="F28" s="95" t="s">
        <v>109</v>
      </c>
      <c r="G28" s="103">
        <v>88</v>
      </c>
      <c r="H28" s="86">
        <v>100</v>
      </c>
      <c r="I28" s="86"/>
      <c r="J28" s="86"/>
      <c r="K28" s="86"/>
      <c r="L28" s="86"/>
      <c r="M28" s="86"/>
      <c r="N28" s="86"/>
      <c r="O28" s="86"/>
      <c r="P28" s="86"/>
      <c r="Q28" s="68">
        <f t="shared" si="0"/>
        <v>94</v>
      </c>
      <c r="R28" s="86">
        <v>81</v>
      </c>
      <c r="S28" s="86"/>
      <c r="T28" s="82">
        <f t="shared" si="1"/>
        <v>67</v>
      </c>
      <c r="U28" s="99">
        <v>78</v>
      </c>
      <c r="V28" s="103">
        <v>88</v>
      </c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83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1097</v>
      </c>
      <c r="E29" s="1" t="s">
        <v>703</v>
      </c>
      <c r="F29" s="95" t="s">
        <v>109</v>
      </c>
      <c r="G29" s="103">
        <v>92</v>
      </c>
      <c r="H29" s="86">
        <v>100</v>
      </c>
      <c r="I29" s="86"/>
      <c r="J29" s="86"/>
      <c r="K29" s="86"/>
      <c r="L29" s="86"/>
      <c r="M29" s="86"/>
      <c r="N29" s="86"/>
      <c r="O29" s="86"/>
      <c r="P29" s="86"/>
      <c r="Q29" s="68">
        <f t="shared" si="0"/>
        <v>96</v>
      </c>
      <c r="R29" s="86">
        <v>95</v>
      </c>
      <c r="S29" s="86"/>
      <c r="T29" s="82">
        <f t="shared" si="1"/>
        <v>72</v>
      </c>
      <c r="U29" s="99">
        <v>78</v>
      </c>
      <c r="V29" s="103">
        <v>91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85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1214</v>
      </c>
      <c r="E30" s="1" t="s">
        <v>820</v>
      </c>
      <c r="F30" s="95" t="s">
        <v>109</v>
      </c>
      <c r="G30" s="103">
        <v>50</v>
      </c>
      <c r="H30" s="86">
        <v>100</v>
      </c>
      <c r="I30" s="86"/>
      <c r="J30" s="86"/>
      <c r="K30" s="86"/>
      <c r="L30" s="86"/>
      <c r="M30" s="86"/>
      <c r="N30" s="86"/>
      <c r="O30" s="86"/>
      <c r="P30" s="86"/>
      <c r="Q30" s="68">
        <f t="shared" si="0"/>
        <v>75</v>
      </c>
      <c r="R30" s="86">
        <v>89</v>
      </c>
      <c r="S30" s="86"/>
      <c r="T30" s="82">
        <f t="shared" si="1"/>
        <v>60</v>
      </c>
      <c r="U30" s="99">
        <v>50</v>
      </c>
      <c r="V30" s="103">
        <v>50</v>
      </c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50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1287</v>
      </c>
      <c r="E31" s="1" t="s">
        <v>892</v>
      </c>
      <c r="F31" s="95" t="s">
        <v>109</v>
      </c>
      <c r="G31" s="103">
        <v>96</v>
      </c>
      <c r="H31" s="86">
        <v>78</v>
      </c>
      <c r="I31" s="86"/>
      <c r="J31" s="86"/>
      <c r="K31" s="86"/>
      <c r="L31" s="86"/>
      <c r="M31" s="86"/>
      <c r="N31" s="86"/>
      <c r="O31" s="86"/>
      <c r="P31" s="86"/>
      <c r="Q31" s="68">
        <f t="shared" si="0"/>
        <v>87</v>
      </c>
      <c r="R31" s="86">
        <v>97</v>
      </c>
      <c r="S31" s="86"/>
      <c r="T31" s="82">
        <f t="shared" si="1"/>
        <v>68</v>
      </c>
      <c r="U31" s="99">
        <v>88</v>
      </c>
      <c r="V31" s="103">
        <v>96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92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1368</v>
      </c>
      <c r="E32" s="1" t="s">
        <v>972</v>
      </c>
      <c r="F32" s="95" t="s">
        <v>109</v>
      </c>
      <c r="G32" s="103" t="s">
        <v>1991</v>
      </c>
      <c r="H32" s="86" t="s">
        <v>1991</v>
      </c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>
        <v>24</v>
      </c>
      <c r="S32" s="86"/>
      <c r="T32" s="82">
        <f t="shared" si="1"/>
        <v>6</v>
      </c>
      <c r="U32" s="99" t="s">
        <v>1991</v>
      </c>
      <c r="V32" s="103" t="s">
        <v>1991</v>
      </c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1250</v>
      </c>
      <c r="E33" s="1" t="s">
        <v>856</v>
      </c>
      <c r="F33" s="95" t="s">
        <v>109</v>
      </c>
      <c r="G33" s="103">
        <v>96</v>
      </c>
      <c r="H33" s="86">
        <v>78</v>
      </c>
      <c r="I33" s="86"/>
      <c r="J33" s="86"/>
      <c r="K33" s="86"/>
      <c r="L33" s="86"/>
      <c r="M33" s="86"/>
      <c r="N33" s="86"/>
      <c r="O33" s="86"/>
      <c r="P33" s="86"/>
      <c r="Q33" s="68">
        <f t="shared" si="0"/>
        <v>87</v>
      </c>
      <c r="R33" s="86">
        <v>97</v>
      </c>
      <c r="S33" s="86"/>
      <c r="T33" s="82">
        <f t="shared" si="1"/>
        <v>68</v>
      </c>
      <c r="U33" s="99">
        <v>88</v>
      </c>
      <c r="V33" s="103">
        <v>95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92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1255</v>
      </c>
      <c r="E34" s="1" t="s">
        <v>861</v>
      </c>
      <c r="F34" s="95" t="s">
        <v>110</v>
      </c>
      <c r="G34" s="103">
        <v>78</v>
      </c>
      <c r="H34" s="86">
        <v>78</v>
      </c>
      <c r="I34" s="86"/>
      <c r="J34" s="86"/>
      <c r="K34" s="86"/>
      <c r="L34" s="86"/>
      <c r="M34" s="86"/>
      <c r="N34" s="86"/>
      <c r="O34" s="86"/>
      <c r="P34" s="86"/>
      <c r="Q34" s="68">
        <f t="shared" si="0"/>
        <v>78</v>
      </c>
      <c r="R34" s="86">
        <v>94</v>
      </c>
      <c r="S34" s="86"/>
      <c r="T34" s="82">
        <f t="shared" si="1"/>
        <v>63</v>
      </c>
      <c r="U34" s="99">
        <v>85</v>
      </c>
      <c r="V34" s="103">
        <v>78</v>
      </c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82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1335</v>
      </c>
      <c r="E35" s="1" t="s">
        <v>939</v>
      </c>
      <c r="F35" s="95" t="s">
        <v>110</v>
      </c>
      <c r="G35" s="103">
        <v>90</v>
      </c>
      <c r="H35" s="86">
        <v>100</v>
      </c>
      <c r="I35" s="86"/>
      <c r="J35" s="86"/>
      <c r="K35" s="86"/>
      <c r="L35" s="86"/>
      <c r="M35" s="86"/>
      <c r="N35" s="86"/>
      <c r="O35" s="86"/>
      <c r="P35" s="86"/>
      <c r="Q35" s="68">
        <f t="shared" si="0"/>
        <v>95</v>
      </c>
      <c r="R35" s="86">
        <v>91</v>
      </c>
      <c r="S35" s="86"/>
      <c r="T35" s="82">
        <f t="shared" si="1"/>
        <v>70</v>
      </c>
      <c r="U35" s="99">
        <v>87</v>
      </c>
      <c r="V35" s="103">
        <v>90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89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1294</v>
      </c>
      <c r="E36" s="1" t="s">
        <v>899</v>
      </c>
      <c r="F36" s="95" t="s">
        <v>110</v>
      </c>
      <c r="G36" s="103">
        <v>94</v>
      </c>
      <c r="H36" s="86">
        <v>100</v>
      </c>
      <c r="I36" s="86"/>
      <c r="J36" s="86"/>
      <c r="K36" s="86"/>
      <c r="L36" s="86"/>
      <c r="M36" s="86"/>
      <c r="N36" s="86"/>
      <c r="O36" s="86"/>
      <c r="P36" s="86"/>
      <c r="Q36" s="68">
        <f t="shared" si="0"/>
        <v>97</v>
      </c>
      <c r="R36" s="86">
        <v>81</v>
      </c>
      <c r="S36" s="86"/>
      <c r="T36" s="82">
        <f t="shared" si="1"/>
        <v>69</v>
      </c>
      <c r="U36" s="99">
        <v>92</v>
      </c>
      <c r="V36" s="103">
        <v>93</v>
      </c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93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1182</v>
      </c>
      <c r="E37" s="1" t="s">
        <v>788</v>
      </c>
      <c r="F37" s="95" t="s">
        <v>109</v>
      </c>
      <c r="G37" s="103">
        <v>94</v>
      </c>
      <c r="H37" s="86">
        <v>78</v>
      </c>
      <c r="I37" s="86"/>
      <c r="J37" s="86"/>
      <c r="K37" s="86"/>
      <c r="L37" s="86"/>
      <c r="M37" s="86"/>
      <c r="N37" s="86"/>
      <c r="O37" s="86"/>
      <c r="P37" s="86"/>
      <c r="Q37" s="68">
        <f t="shared" si="0"/>
        <v>86</v>
      </c>
      <c r="R37" s="86">
        <v>95</v>
      </c>
      <c r="S37" s="86"/>
      <c r="T37" s="82">
        <f t="shared" si="1"/>
        <v>67</v>
      </c>
      <c r="U37" s="99">
        <v>93</v>
      </c>
      <c r="V37" s="103">
        <v>94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94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1139</v>
      </c>
      <c r="E38" s="1" t="s">
        <v>745</v>
      </c>
      <c r="F38" s="95" t="s">
        <v>109</v>
      </c>
      <c r="G38" s="103">
        <v>50</v>
      </c>
      <c r="H38" s="86">
        <v>100</v>
      </c>
      <c r="I38" s="86"/>
      <c r="J38" s="86"/>
      <c r="K38" s="86"/>
      <c r="L38" s="86"/>
      <c r="M38" s="86"/>
      <c r="N38" s="86"/>
      <c r="O38" s="86"/>
      <c r="P38" s="86"/>
      <c r="Q38" s="68">
        <f t="shared" si="0"/>
        <v>75</v>
      </c>
      <c r="R38" s="86">
        <v>95</v>
      </c>
      <c r="S38" s="86"/>
      <c r="T38" s="82">
        <f t="shared" si="1"/>
        <v>61</v>
      </c>
      <c r="U38" s="99">
        <v>50</v>
      </c>
      <c r="V38" s="103">
        <v>50</v>
      </c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50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1220</v>
      </c>
      <c r="E39" s="1" t="s">
        <v>826</v>
      </c>
      <c r="F39" s="95" t="s">
        <v>110</v>
      </c>
      <c r="G39" s="103">
        <v>78</v>
      </c>
      <c r="H39" s="86">
        <v>100</v>
      </c>
      <c r="I39" s="86"/>
      <c r="J39" s="86"/>
      <c r="K39" s="86"/>
      <c r="L39" s="86"/>
      <c r="M39" s="86"/>
      <c r="N39" s="86"/>
      <c r="O39" s="86"/>
      <c r="P39" s="86"/>
      <c r="Q39" s="68">
        <f t="shared" si="0"/>
        <v>89</v>
      </c>
      <c r="R39" s="86">
        <v>97</v>
      </c>
      <c r="S39" s="86"/>
      <c r="T39" s="82">
        <f t="shared" si="1"/>
        <v>69</v>
      </c>
      <c r="U39" s="99">
        <v>90</v>
      </c>
      <c r="V39" s="103">
        <v>78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84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1300</v>
      </c>
      <c r="E40" s="1" t="s">
        <v>905</v>
      </c>
      <c r="F40" s="95" t="s">
        <v>109</v>
      </c>
      <c r="G40" s="103">
        <v>50</v>
      </c>
      <c r="H40" s="86">
        <v>100</v>
      </c>
      <c r="I40" s="86"/>
      <c r="J40" s="86"/>
      <c r="K40" s="86"/>
      <c r="L40" s="86"/>
      <c r="M40" s="86"/>
      <c r="N40" s="86"/>
      <c r="O40" s="86"/>
      <c r="P40" s="86"/>
      <c r="Q40" s="68">
        <f t="shared" si="0"/>
        <v>75</v>
      </c>
      <c r="R40" s="86">
        <v>95</v>
      </c>
      <c r="S40" s="86"/>
      <c r="T40" s="82">
        <f t="shared" si="1"/>
        <v>61</v>
      </c>
      <c r="U40" s="99">
        <v>50</v>
      </c>
      <c r="V40" s="103">
        <v>50</v>
      </c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50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1108</v>
      </c>
      <c r="E41" s="1" t="s">
        <v>714</v>
      </c>
      <c r="F41" s="95" t="s">
        <v>109</v>
      </c>
      <c r="G41" s="103">
        <v>78</v>
      </c>
      <c r="H41" s="86">
        <v>100</v>
      </c>
      <c r="I41" s="86"/>
      <c r="J41" s="86"/>
      <c r="K41" s="86"/>
      <c r="L41" s="86"/>
      <c r="M41" s="86"/>
      <c r="N41" s="86"/>
      <c r="O41" s="86"/>
      <c r="P41" s="86"/>
      <c r="Q41" s="68">
        <f t="shared" si="0"/>
        <v>89</v>
      </c>
      <c r="R41" s="86">
        <v>95</v>
      </c>
      <c r="S41" s="86"/>
      <c r="T41" s="82">
        <f t="shared" si="1"/>
        <v>68</v>
      </c>
      <c r="U41" s="99">
        <v>87</v>
      </c>
      <c r="V41" s="103">
        <v>78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83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1146</v>
      </c>
      <c r="E42" s="1" t="s">
        <v>752</v>
      </c>
      <c r="F42" s="95" t="s">
        <v>110</v>
      </c>
      <c r="G42" s="103">
        <v>92</v>
      </c>
      <c r="H42" s="86">
        <v>100</v>
      </c>
      <c r="I42" s="86"/>
      <c r="J42" s="86"/>
      <c r="K42" s="86"/>
      <c r="L42" s="86"/>
      <c r="M42" s="86"/>
      <c r="N42" s="86"/>
      <c r="O42" s="86"/>
      <c r="P42" s="86"/>
      <c r="Q42" s="68">
        <f t="shared" si="0"/>
        <v>96</v>
      </c>
      <c r="R42" s="86">
        <v>97</v>
      </c>
      <c r="S42" s="86"/>
      <c r="T42" s="82">
        <f t="shared" si="1"/>
        <v>72</v>
      </c>
      <c r="U42" s="99">
        <v>95</v>
      </c>
      <c r="V42" s="103">
        <v>91</v>
      </c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93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1188</v>
      </c>
      <c r="E43" s="1" t="s">
        <v>794</v>
      </c>
      <c r="F43" s="95" t="s">
        <v>109</v>
      </c>
      <c r="G43" s="103" t="s">
        <v>1991</v>
      </c>
      <c r="H43" s="86" t="s">
        <v>1991</v>
      </c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>
        <v>92</v>
      </c>
      <c r="S43" s="86"/>
      <c r="T43" s="82">
        <f t="shared" si="1"/>
        <v>23</v>
      </c>
      <c r="U43" s="99" t="s">
        <v>1991</v>
      </c>
      <c r="V43" s="103" t="s">
        <v>1991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1344</v>
      </c>
      <c r="E44" s="1" t="s">
        <v>948</v>
      </c>
      <c r="F44" s="95" t="s">
        <v>110</v>
      </c>
      <c r="G44" s="103">
        <v>78</v>
      </c>
      <c r="H44" s="86">
        <v>78</v>
      </c>
      <c r="I44" s="86"/>
      <c r="J44" s="86"/>
      <c r="K44" s="86"/>
      <c r="L44" s="86"/>
      <c r="M44" s="86"/>
      <c r="N44" s="86"/>
      <c r="O44" s="86"/>
      <c r="P44" s="86"/>
      <c r="Q44" s="68">
        <f t="shared" si="0"/>
        <v>78</v>
      </c>
      <c r="R44" s="86">
        <v>95</v>
      </c>
      <c r="S44" s="86"/>
      <c r="T44" s="82">
        <f t="shared" si="1"/>
        <v>63</v>
      </c>
      <c r="U44" s="99">
        <v>86</v>
      </c>
      <c r="V44" s="103">
        <v>78</v>
      </c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82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1114</v>
      </c>
      <c r="E45" s="1" t="s">
        <v>720</v>
      </c>
      <c r="F45" s="95" t="s">
        <v>110</v>
      </c>
      <c r="G45" s="103">
        <v>88</v>
      </c>
      <c r="H45" s="86">
        <v>100</v>
      </c>
      <c r="I45" s="86"/>
      <c r="J45" s="86"/>
      <c r="K45" s="86"/>
      <c r="L45" s="86"/>
      <c r="M45" s="86"/>
      <c r="N45" s="86"/>
      <c r="O45" s="86"/>
      <c r="P45" s="86"/>
      <c r="Q45" s="68">
        <f t="shared" si="0"/>
        <v>94</v>
      </c>
      <c r="R45" s="86">
        <v>92</v>
      </c>
      <c r="S45" s="86"/>
      <c r="T45" s="82">
        <f t="shared" si="1"/>
        <v>70</v>
      </c>
      <c r="U45" s="99">
        <v>78</v>
      </c>
      <c r="V45" s="103">
        <v>88</v>
      </c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83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1269</v>
      </c>
      <c r="E46" s="1" t="s">
        <v>874</v>
      </c>
      <c r="F46" s="95" t="s">
        <v>109</v>
      </c>
      <c r="G46" s="103">
        <v>78</v>
      </c>
      <c r="H46" s="86">
        <v>100</v>
      </c>
      <c r="I46" s="86"/>
      <c r="J46" s="86"/>
      <c r="K46" s="86"/>
      <c r="L46" s="86"/>
      <c r="M46" s="86"/>
      <c r="N46" s="86"/>
      <c r="O46" s="86"/>
      <c r="P46" s="86"/>
      <c r="Q46" s="68">
        <f t="shared" si="0"/>
        <v>89</v>
      </c>
      <c r="R46" s="86">
        <v>95</v>
      </c>
      <c r="S46" s="86"/>
      <c r="T46" s="82">
        <f t="shared" si="1"/>
        <v>68</v>
      </c>
      <c r="U46" s="99">
        <v>89</v>
      </c>
      <c r="V46" s="103">
        <v>78</v>
      </c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84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1350</v>
      </c>
      <c r="E48" s="1" t="s">
        <v>954</v>
      </c>
      <c r="F48" s="95" t="s">
        <v>109</v>
      </c>
      <c r="G48" s="103">
        <v>50</v>
      </c>
      <c r="H48" s="86">
        <v>100</v>
      </c>
      <c r="I48" s="86"/>
      <c r="J48" s="86"/>
      <c r="K48" s="86"/>
      <c r="L48" s="86"/>
      <c r="M48" s="86"/>
      <c r="N48" s="86"/>
      <c r="O48" s="86"/>
      <c r="P48" s="86"/>
      <c r="Q48" s="68">
        <f t="shared" si="0"/>
        <v>75</v>
      </c>
      <c r="R48" s="86"/>
      <c r="S48" s="86"/>
      <c r="T48" s="82">
        <f t="shared" si="1"/>
        <v>38</v>
      </c>
      <c r="U48" s="99">
        <v>50</v>
      </c>
      <c r="V48" s="103">
        <v>50</v>
      </c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50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1235</v>
      </c>
      <c r="E49" s="1" t="s">
        <v>841</v>
      </c>
      <c r="F49" s="95" t="s">
        <v>110</v>
      </c>
      <c r="G49" s="103">
        <v>78</v>
      </c>
      <c r="H49" s="86">
        <v>100</v>
      </c>
      <c r="I49" s="86"/>
      <c r="J49" s="86"/>
      <c r="K49" s="86"/>
      <c r="L49" s="86"/>
      <c r="M49" s="86"/>
      <c r="N49" s="86"/>
      <c r="O49" s="86"/>
      <c r="P49" s="86"/>
      <c r="Q49" s="68">
        <f t="shared" si="0"/>
        <v>89</v>
      </c>
      <c r="R49" s="86">
        <v>62</v>
      </c>
      <c r="S49" s="86"/>
      <c r="T49" s="82">
        <f t="shared" si="1"/>
        <v>60</v>
      </c>
      <c r="U49" s="99">
        <v>80</v>
      </c>
      <c r="V49" s="103">
        <v>78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79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1084</v>
      </c>
      <c r="E50" s="1" t="s">
        <v>690</v>
      </c>
      <c r="F50" s="95" t="s">
        <v>110</v>
      </c>
      <c r="G50" s="103">
        <v>88</v>
      </c>
      <c r="H50" s="86">
        <v>100</v>
      </c>
      <c r="I50" s="86"/>
      <c r="J50" s="86"/>
      <c r="K50" s="86"/>
      <c r="L50" s="86"/>
      <c r="M50" s="86"/>
      <c r="N50" s="86"/>
      <c r="O50" s="86"/>
      <c r="P50" s="86"/>
      <c r="Q50" s="68">
        <f t="shared" si="0"/>
        <v>94</v>
      </c>
      <c r="R50" s="86">
        <v>97</v>
      </c>
      <c r="S50" s="86"/>
      <c r="T50" s="82">
        <f t="shared" si="1"/>
        <v>71</v>
      </c>
      <c r="U50" s="99">
        <v>78</v>
      </c>
      <c r="V50" s="103">
        <v>88</v>
      </c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83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1119</v>
      </c>
      <c r="E51" s="1" t="s">
        <v>725</v>
      </c>
      <c r="F51" s="95" t="s">
        <v>109</v>
      </c>
      <c r="G51" s="103">
        <v>78</v>
      </c>
      <c r="H51" s="86">
        <v>100</v>
      </c>
      <c r="I51" s="86"/>
      <c r="J51" s="86"/>
      <c r="K51" s="86"/>
      <c r="L51" s="86"/>
      <c r="M51" s="86"/>
      <c r="N51" s="86"/>
      <c r="O51" s="86"/>
      <c r="P51" s="86"/>
      <c r="Q51" s="68">
        <f t="shared" si="0"/>
        <v>89</v>
      </c>
      <c r="R51" s="86">
        <v>93</v>
      </c>
      <c r="S51" s="86"/>
      <c r="T51" s="82">
        <f t="shared" si="1"/>
        <v>68</v>
      </c>
      <c r="U51" s="99">
        <v>82</v>
      </c>
      <c r="V51" s="103">
        <v>78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80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1164</v>
      </c>
      <c r="E52" s="1" t="s">
        <v>770</v>
      </c>
      <c r="F52" s="95" t="s">
        <v>109</v>
      </c>
      <c r="G52" s="103">
        <v>86</v>
      </c>
      <c r="H52" s="86">
        <v>100</v>
      </c>
      <c r="I52" s="86"/>
      <c r="J52" s="86"/>
      <c r="K52" s="86"/>
      <c r="L52" s="86"/>
      <c r="M52" s="86"/>
      <c r="N52" s="86"/>
      <c r="O52" s="86"/>
      <c r="P52" s="86"/>
      <c r="Q52" s="68">
        <f t="shared" si="0"/>
        <v>93</v>
      </c>
      <c r="R52" s="86">
        <v>95</v>
      </c>
      <c r="S52" s="86"/>
      <c r="T52" s="82">
        <f t="shared" si="1"/>
        <v>70</v>
      </c>
      <c r="U52" s="99">
        <v>87</v>
      </c>
      <c r="V52" s="103">
        <v>86</v>
      </c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87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1684</v>
      </c>
      <c r="E53" s="1" t="s">
        <v>1685</v>
      </c>
      <c r="F53" s="95" t="s">
        <v>109</v>
      </c>
      <c r="G53" s="103">
        <v>94</v>
      </c>
      <c r="H53" s="86">
        <v>100</v>
      </c>
      <c r="I53" s="86"/>
      <c r="J53" s="86"/>
      <c r="K53" s="86"/>
      <c r="L53" s="86"/>
      <c r="M53" s="86"/>
      <c r="N53" s="86"/>
      <c r="O53" s="86"/>
      <c r="P53" s="86"/>
      <c r="Q53" s="68">
        <f t="shared" si="0"/>
        <v>97</v>
      </c>
      <c r="R53" s="86">
        <v>94</v>
      </c>
      <c r="S53" s="86"/>
      <c r="T53" s="82">
        <f t="shared" si="1"/>
        <v>72</v>
      </c>
      <c r="U53" s="99">
        <v>85</v>
      </c>
      <c r="V53" s="103">
        <v>94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90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1317</v>
      </c>
      <c r="E54" s="1" t="s">
        <v>922</v>
      </c>
      <c r="F54" s="95" t="s">
        <v>109</v>
      </c>
      <c r="G54" s="103" t="s">
        <v>1991</v>
      </c>
      <c r="H54" s="86" t="s">
        <v>1991</v>
      </c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>
        <v>86</v>
      </c>
      <c r="S54" s="86"/>
      <c r="T54" s="82">
        <f t="shared" si="1"/>
        <v>22</v>
      </c>
      <c r="U54" s="99" t="s">
        <v>1991</v>
      </c>
      <c r="V54" s="103" t="s">
        <v>1991</v>
      </c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1087</v>
      </c>
      <c r="E55" s="1" t="s">
        <v>693</v>
      </c>
      <c r="F55" s="95" t="s">
        <v>109</v>
      </c>
      <c r="G55" s="103">
        <v>96</v>
      </c>
      <c r="H55" s="86">
        <v>100</v>
      </c>
      <c r="I55" s="86"/>
      <c r="J55" s="86"/>
      <c r="K55" s="86"/>
      <c r="L55" s="86"/>
      <c r="M55" s="86"/>
      <c r="N55" s="86"/>
      <c r="O55" s="86"/>
      <c r="P55" s="86"/>
      <c r="Q55" s="68">
        <f t="shared" si="0"/>
        <v>98</v>
      </c>
      <c r="R55" s="86">
        <v>95</v>
      </c>
      <c r="S55" s="86"/>
      <c r="T55" s="82">
        <f t="shared" si="1"/>
        <v>73</v>
      </c>
      <c r="U55" s="99">
        <v>89</v>
      </c>
      <c r="V55" s="103">
        <v>96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93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1278</v>
      </c>
      <c r="E56" s="1" t="s">
        <v>883</v>
      </c>
      <c r="F56" s="95" t="s">
        <v>110</v>
      </c>
      <c r="G56" s="103">
        <v>50</v>
      </c>
      <c r="H56" s="86">
        <v>100</v>
      </c>
      <c r="I56" s="86"/>
      <c r="J56" s="86"/>
      <c r="K56" s="86"/>
      <c r="L56" s="86"/>
      <c r="M56" s="86"/>
      <c r="N56" s="86"/>
      <c r="O56" s="86"/>
      <c r="P56" s="86"/>
      <c r="Q56" s="68">
        <f t="shared" si="0"/>
        <v>75</v>
      </c>
      <c r="R56" s="86">
        <v>90</v>
      </c>
      <c r="S56" s="86"/>
      <c r="T56" s="82">
        <f t="shared" si="1"/>
        <v>60</v>
      </c>
      <c r="U56" s="99">
        <v>50</v>
      </c>
      <c r="V56" s="103">
        <v>50</v>
      </c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50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1358</v>
      </c>
      <c r="E57" s="1" t="s">
        <v>962</v>
      </c>
      <c r="F57" s="95" t="s">
        <v>109</v>
      </c>
      <c r="G57" s="103">
        <v>50</v>
      </c>
      <c r="H57" s="86">
        <v>100</v>
      </c>
      <c r="I57" s="86"/>
      <c r="J57" s="86"/>
      <c r="K57" s="86"/>
      <c r="L57" s="86"/>
      <c r="M57" s="86"/>
      <c r="N57" s="86"/>
      <c r="O57" s="86"/>
      <c r="P57" s="86"/>
      <c r="Q57" s="68">
        <f t="shared" si="0"/>
        <v>75</v>
      </c>
      <c r="R57" s="86">
        <v>87</v>
      </c>
      <c r="S57" s="86"/>
      <c r="T57" s="82">
        <f t="shared" si="1"/>
        <v>59</v>
      </c>
      <c r="U57" s="99">
        <v>50</v>
      </c>
      <c r="V57" s="103">
        <v>50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50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1359</v>
      </c>
      <c r="E58" s="1" t="s">
        <v>963</v>
      </c>
      <c r="F58" s="95" t="s">
        <v>110</v>
      </c>
      <c r="G58" s="103">
        <v>88</v>
      </c>
      <c r="H58" s="86">
        <v>100</v>
      </c>
      <c r="I58" s="86"/>
      <c r="J58" s="86"/>
      <c r="K58" s="86"/>
      <c r="L58" s="86"/>
      <c r="M58" s="86"/>
      <c r="N58" s="86"/>
      <c r="O58" s="86"/>
      <c r="P58" s="86"/>
      <c r="Q58" s="68">
        <f t="shared" si="0"/>
        <v>94</v>
      </c>
      <c r="R58" s="86">
        <v>90</v>
      </c>
      <c r="S58" s="86"/>
      <c r="T58" s="82">
        <f t="shared" si="1"/>
        <v>70</v>
      </c>
      <c r="U58" s="99">
        <v>80</v>
      </c>
      <c r="V58" s="103">
        <v>88</v>
      </c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84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1363</v>
      </c>
      <c r="E59" s="1" t="s">
        <v>967</v>
      </c>
      <c r="F59" s="95" t="s">
        <v>110</v>
      </c>
      <c r="G59" s="103">
        <v>96</v>
      </c>
      <c r="H59" s="86">
        <v>100</v>
      </c>
      <c r="I59" s="86"/>
      <c r="J59" s="86"/>
      <c r="K59" s="86"/>
      <c r="L59" s="86"/>
      <c r="M59" s="86"/>
      <c r="N59" s="86"/>
      <c r="O59" s="86"/>
      <c r="P59" s="86"/>
      <c r="Q59" s="68">
        <f t="shared" si="0"/>
        <v>98</v>
      </c>
      <c r="R59" s="86">
        <v>95</v>
      </c>
      <c r="S59" s="86"/>
      <c r="T59" s="82">
        <f t="shared" si="1"/>
        <v>73</v>
      </c>
      <c r="U59" s="99">
        <v>96</v>
      </c>
      <c r="V59" s="103">
        <v>96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96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1281</v>
      </c>
      <c r="E60" s="1" t="s">
        <v>886</v>
      </c>
      <c r="F60" s="95" t="s">
        <v>109</v>
      </c>
      <c r="G60" s="103">
        <v>50</v>
      </c>
      <c r="H60" s="86">
        <v>100</v>
      </c>
      <c r="I60" s="86"/>
      <c r="J60" s="86"/>
      <c r="K60" s="86"/>
      <c r="L60" s="86"/>
      <c r="M60" s="86"/>
      <c r="N60" s="86"/>
      <c r="O60" s="86"/>
      <c r="P60" s="86"/>
      <c r="Q60" s="68">
        <f t="shared" si="0"/>
        <v>75</v>
      </c>
      <c r="R60" s="86">
        <v>84</v>
      </c>
      <c r="S60" s="86"/>
      <c r="T60" s="82">
        <f t="shared" si="1"/>
        <v>59</v>
      </c>
      <c r="U60" s="99">
        <v>50</v>
      </c>
      <c r="V60" s="103">
        <v>50</v>
      </c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50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1321</v>
      </c>
      <c r="E61" s="1" t="s">
        <v>926</v>
      </c>
      <c r="F61" s="95" t="s">
        <v>110</v>
      </c>
      <c r="G61" s="103">
        <v>50</v>
      </c>
      <c r="H61" s="86">
        <v>100</v>
      </c>
      <c r="I61" s="86"/>
      <c r="J61" s="86"/>
      <c r="K61" s="86"/>
      <c r="L61" s="86"/>
      <c r="M61" s="86"/>
      <c r="N61" s="86"/>
      <c r="O61" s="86"/>
      <c r="P61" s="86"/>
      <c r="Q61" s="68">
        <f t="shared" si="0"/>
        <v>75</v>
      </c>
      <c r="R61" s="86">
        <v>97</v>
      </c>
      <c r="S61" s="86"/>
      <c r="T61" s="82">
        <f t="shared" si="1"/>
        <v>62</v>
      </c>
      <c r="U61" s="99">
        <v>50</v>
      </c>
      <c r="V61" s="103">
        <v>50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50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1686</v>
      </c>
      <c r="E62" s="1" t="s">
        <v>1687</v>
      </c>
      <c r="F62" s="95" t="s">
        <v>110</v>
      </c>
      <c r="G62" s="103">
        <v>92</v>
      </c>
      <c r="H62" s="86">
        <v>100</v>
      </c>
      <c r="I62" s="86"/>
      <c r="J62" s="86"/>
      <c r="K62" s="86"/>
      <c r="L62" s="86"/>
      <c r="M62" s="86"/>
      <c r="N62" s="86"/>
      <c r="O62" s="86"/>
      <c r="P62" s="86"/>
      <c r="Q62" s="68">
        <f t="shared" si="0"/>
        <v>96</v>
      </c>
      <c r="R62" s="86">
        <v>93</v>
      </c>
      <c r="S62" s="86"/>
      <c r="T62" s="82">
        <f t="shared" si="1"/>
        <v>71</v>
      </c>
      <c r="U62" s="99">
        <v>89</v>
      </c>
      <c r="V62" s="103">
        <v>92</v>
      </c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91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1324</v>
      </c>
      <c r="E63" s="1" t="s">
        <v>929</v>
      </c>
      <c r="F63" s="95" t="s">
        <v>110</v>
      </c>
      <c r="G63" s="103" t="s">
        <v>1991</v>
      </c>
      <c r="H63" s="86" t="s">
        <v>1991</v>
      </c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>
        <v>95</v>
      </c>
      <c r="S63" s="86"/>
      <c r="T63" s="82">
        <f t="shared" si="1"/>
        <v>24</v>
      </c>
      <c r="U63" s="99" t="s">
        <v>1991</v>
      </c>
      <c r="V63" s="103" t="s">
        <v>1991</v>
      </c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1093</v>
      </c>
      <c r="E64" s="1" t="s">
        <v>699</v>
      </c>
      <c r="F64" s="95" t="s">
        <v>110</v>
      </c>
      <c r="G64" s="103">
        <v>92</v>
      </c>
      <c r="H64" s="86">
        <v>100</v>
      </c>
      <c r="I64" s="86"/>
      <c r="J64" s="86"/>
      <c r="K64" s="86"/>
      <c r="L64" s="86"/>
      <c r="M64" s="86"/>
      <c r="N64" s="86"/>
      <c r="O64" s="86"/>
      <c r="P64" s="86"/>
      <c r="Q64" s="68">
        <f t="shared" si="0"/>
        <v>96</v>
      </c>
      <c r="R64" s="86">
        <v>97</v>
      </c>
      <c r="S64" s="86"/>
      <c r="T64" s="82">
        <f t="shared" si="1"/>
        <v>72</v>
      </c>
      <c r="U64" s="99">
        <v>90</v>
      </c>
      <c r="V64" s="103">
        <v>92</v>
      </c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91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1248</v>
      </c>
      <c r="E65" s="1" t="s">
        <v>854</v>
      </c>
      <c r="F65" s="95" t="s">
        <v>109</v>
      </c>
      <c r="G65" s="103">
        <v>88</v>
      </c>
      <c r="H65" s="86">
        <v>100</v>
      </c>
      <c r="I65" s="86"/>
      <c r="J65" s="86"/>
      <c r="K65" s="86"/>
      <c r="L65" s="86"/>
      <c r="M65" s="86"/>
      <c r="N65" s="86"/>
      <c r="O65" s="86"/>
      <c r="P65" s="86"/>
      <c r="Q65" s="68">
        <f t="shared" si="0"/>
        <v>94</v>
      </c>
      <c r="R65" s="86">
        <v>93</v>
      </c>
      <c r="S65" s="86"/>
      <c r="T65" s="82">
        <f t="shared" si="1"/>
        <v>70</v>
      </c>
      <c r="U65" s="99">
        <v>88</v>
      </c>
      <c r="V65" s="103">
        <v>88</v>
      </c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88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1176</v>
      </c>
      <c r="E66" s="1" t="s">
        <v>782</v>
      </c>
      <c r="F66" s="95" t="s">
        <v>109</v>
      </c>
      <c r="G66" s="103">
        <v>88</v>
      </c>
      <c r="H66" s="86">
        <v>100</v>
      </c>
      <c r="I66" s="86"/>
      <c r="J66" s="86"/>
      <c r="K66" s="86"/>
      <c r="L66" s="86"/>
      <c r="M66" s="86"/>
      <c r="N66" s="86"/>
      <c r="O66" s="86"/>
      <c r="P66" s="86"/>
      <c r="Q66" s="68">
        <f t="shared" si="0"/>
        <v>94</v>
      </c>
      <c r="R66" s="86">
        <v>87</v>
      </c>
      <c r="S66" s="86"/>
      <c r="T66" s="82">
        <f t="shared" si="1"/>
        <v>69</v>
      </c>
      <c r="U66" s="99">
        <v>87</v>
      </c>
      <c r="V66" s="103">
        <v>88</v>
      </c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88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1131</v>
      </c>
      <c r="E67" s="1" t="s">
        <v>737</v>
      </c>
      <c r="F67" s="95" t="s">
        <v>109</v>
      </c>
      <c r="G67" s="103">
        <v>50</v>
      </c>
      <c r="H67" s="86">
        <v>100</v>
      </c>
      <c r="I67" s="86"/>
      <c r="J67" s="86"/>
      <c r="K67" s="86"/>
      <c r="L67" s="86"/>
      <c r="M67" s="86"/>
      <c r="N67" s="86"/>
      <c r="O67" s="86"/>
      <c r="P67" s="86"/>
      <c r="Q67" s="68">
        <f t="shared" si="0"/>
        <v>75</v>
      </c>
      <c r="R67" s="86">
        <v>78</v>
      </c>
      <c r="S67" s="86"/>
      <c r="T67" s="82">
        <f t="shared" si="1"/>
        <v>57</v>
      </c>
      <c r="U67" s="99">
        <v>50</v>
      </c>
      <c r="V67" s="103">
        <v>50</v>
      </c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50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1332</v>
      </c>
      <c r="E68" s="1" t="s">
        <v>936</v>
      </c>
      <c r="F68" s="95" t="s">
        <v>109</v>
      </c>
      <c r="G68" s="103" t="s">
        <v>1991</v>
      </c>
      <c r="H68" s="86" t="s">
        <v>1991</v>
      </c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>
        <v>97</v>
      </c>
      <c r="S68" s="86"/>
      <c r="T68" s="82">
        <f t="shared" si="1"/>
        <v>24</v>
      </c>
      <c r="U68" s="99" t="s">
        <v>1991</v>
      </c>
      <c r="V68" s="103" t="s">
        <v>1991</v>
      </c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1217</v>
      </c>
      <c r="E69" s="1" t="s">
        <v>823</v>
      </c>
      <c r="F69" s="95" t="s">
        <v>109</v>
      </c>
      <c r="G69" s="103">
        <v>50</v>
      </c>
      <c r="H69" s="86">
        <v>100</v>
      </c>
      <c r="I69" s="86"/>
      <c r="J69" s="86"/>
      <c r="K69" s="86"/>
      <c r="L69" s="86"/>
      <c r="M69" s="86"/>
      <c r="N69" s="86"/>
      <c r="O69" s="86"/>
      <c r="P69" s="86"/>
      <c r="Q69" s="68">
        <f t="shared" si="0"/>
        <v>75</v>
      </c>
      <c r="R69" s="86">
        <v>89</v>
      </c>
      <c r="S69" s="86"/>
      <c r="T69" s="82">
        <f t="shared" si="1"/>
        <v>60</v>
      </c>
      <c r="U69" s="99">
        <v>50</v>
      </c>
      <c r="V69" s="103">
        <v>50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50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1252</v>
      </c>
      <c r="E70" s="1" t="s">
        <v>858</v>
      </c>
      <c r="F70" s="95" t="s">
        <v>109</v>
      </c>
      <c r="G70" s="103">
        <v>86</v>
      </c>
      <c r="H70" s="86">
        <v>100</v>
      </c>
      <c r="I70" s="86"/>
      <c r="J70" s="86"/>
      <c r="K70" s="86"/>
      <c r="L70" s="86"/>
      <c r="M70" s="86"/>
      <c r="N70" s="86"/>
      <c r="O70" s="86"/>
      <c r="P70" s="86"/>
      <c r="Q70" s="68">
        <f t="shared" si="0"/>
        <v>93</v>
      </c>
      <c r="R70" s="86">
        <v>94</v>
      </c>
      <c r="S70" s="86"/>
      <c r="T70" s="82">
        <f t="shared" si="1"/>
        <v>70</v>
      </c>
      <c r="U70" s="99">
        <v>91</v>
      </c>
      <c r="V70" s="103">
        <v>86</v>
      </c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89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1254</v>
      </c>
      <c r="E71" s="1" t="s">
        <v>860</v>
      </c>
      <c r="F71" s="95" t="s">
        <v>110</v>
      </c>
      <c r="G71" s="103">
        <v>100</v>
      </c>
      <c r="H71" s="86">
        <v>100</v>
      </c>
      <c r="I71" s="86"/>
      <c r="J71" s="86"/>
      <c r="K71" s="86"/>
      <c r="L71" s="86"/>
      <c r="M71" s="86"/>
      <c r="N71" s="86"/>
      <c r="O71" s="86"/>
      <c r="P71" s="86"/>
      <c r="Q71" s="68">
        <f t="shared" si="0"/>
        <v>100</v>
      </c>
      <c r="R71" s="86">
        <v>97</v>
      </c>
      <c r="S71" s="86"/>
      <c r="T71" s="82">
        <f t="shared" si="1"/>
        <v>74</v>
      </c>
      <c r="U71" s="99">
        <v>95</v>
      </c>
      <c r="V71" s="103">
        <v>100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98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1180</v>
      </c>
      <c r="E72" s="1" t="s">
        <v>786</v>
      </c>
      <c r="F72" s="95" t="s">
        <v>110</v>
      </c>
      <c r="G72" s="103">
        <v>94</v>
      </c>
      <c r="H72" s="86">
        <v>100</v>
      </c>
      <c r="I72" s="86"/>
      <c r="J72" s="86"/>
      <c r="K72" s="86"/>
      <c r="L72" s="86"/>
      <c r="M72" s="86"/>
      <c r="N72" s="86"/>
      <c r="O72" s="86"/>
      <c r="P72" s="86"/>
      <c r="Q72" s="68">
        <f t="shared" si="0"/>
        <v>97</v>
      </c>
      <c r="R72" s="86">
        <v>87</v>
      </c>
      <c r="S72" s="86"/>
      <c r="T72" s="82">
        <f t="shared" si="1"/>
        <v>70</v>
      </c>
      <c r="U72" s="99">
        <v>88</v>
      </c>
      <c r="V72" s="103">
        <v>94</v>
      </c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91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1103</v>
      </c>
      <c r="E73" s="1" t="s">
        <v>709</v>
      </c>
      <c r="F73" s="95" t="s">
        <v>110</v>
      </c>
      <c r="G73" s="103">
        <v>94</v>
      </c>
      <c r="H73" s="86">
        <v>100</v>
      </c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97</v>
      </c>
      <c r="R73" s="86">
        <v>95</v>
      </c>
      <c r="S73" s="86"/>
      <c r="T73" s="82">
        <f t="shared" ref="T73:T136" si="4">ROUND((Q73*$L$2+R73*$L$3+S73*$L$4)/SUM($L$2:$L$4),0)</f>
        <v>72</v>
      </c>
      <c r="U73" s="99">
        <v>87</v>
      </c>
      <c r="V73" s="103">
        <v>94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91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1293</v>
      </c>
      <c r="E74" s="1" t="s">
        <v>898</v>
      </c>
      <c r="F74" s="95" t="s">
        <v>110</v>
      </c>
      <c r="G74" s="103">
        <v>50</v>
      </c>
      <c r="H74" s="86">
        <v>100</v>
      </c>
      <c r="I74" s="86"/>
      <c r="J74" s="86"/>
      <c r="K74" s="86"/>
      <c r="L74" s="86"/>
      <c r="M74" s="86"/>
      <c r="N74" s="86"/>
      <c r="O74" s="86"/>
      <c r="P74" s="86"/>
      <c r="Q74" s="68">
        <f t="shared" si="3"/>
        <v>75</v>
      </c>
      <c r="R74" s="86">
        <v>97</v>
      </c>
      <c r="S74" s="86"/>
      <c r="T74" s="82">
        <f t="shared" si="4"/>
        <v>62</v>
      </c>
      <c r="U74" s="99">
        <v>50</v>
      </c>
      <c r="V74" s="103">
        <v>50</v>
      </c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50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1295</v>
      </c>
      <c r="E75" s="1" t="s">
        <v>900</v>
      </c>
      <c r="F75" s="95" t="s">
        <v>110</v>
      </c>
      <c r="G75" s="103">
        <v>50</v>
      </c>
      <c r="H75" s="86">
        <v>100</v>
      </c>
      <c r="I75" s="86"/>
      <c r="J75" s="86"/>
      <c r="K75" s="86"/>
      <c r="L75" s="86"/>
      <c r="M75" s="86"/>
      <c r="N75" s="86"/>
      <c r="O75" s="86"/>
      <c r="P75" s="86"/>
      <c r="Q75" s="68">
        <f t="shared" si="3"/>
        <v>75</v>
      </c>
      <c r="R75" s="86">
        <v>92</v>
      </c>
      <c r="S75" s="86"/>
      <c r="T75" s="82">
        <f t="shared" si="4"/>
        <v>61</v>
      </c>
      <c r="U75" s="99">
        <v>50</v>
      </c>
      <c r="V75" s="103">
        <v>50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50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1140</v>
      </c>
      <c r="E76" s="1" t="s">
        <v>746</v>
      </c>
      <c r="F76" s="95" t="s">
        <v>109</v>
      </c>
      <c r="G76" s="103">
        <v>50</v>
      </c>
      <c r="H76" s="86">
        <v>100</v>
      </c>
      <c r="I76" s="86"/>
      <c r="J76" s="86"/>
      <c r="K76" s="86"/>
      <c r="L76" s="86"/>
      <c r="M76" s="86"/>
      <c r="N76" s="86"/>
      <c r="O76" s="86"/>
      <c r="P76" s="86"/>
      <c r="Q76" s="68">
        <f t="shared" si="3"/>
        <v>75</v>
      </c>
      <c r="R76" s="86">
        <v>29</v>
      </c>
      <c r="S76" s="86"/>
      <c r="T76" s="82">
        <f t="shared" si="4"/>
        <v>45</v>
      </c>
      <c r="U76" s="99">
        <v>50</v>
      </c>
      <c r="V76" s="103">
        <v>50</v>
      </c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50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1337</v>
      </c>
      <c r="E77" s="1" t="s">
        <v>941</v>
      </c>
      <c r="F77" s="95" t="s">
        <v>109</v>
      </c>
      <c r="G77" s="103">
        <v>50</v>
      </c>
      <c r="H77" s="86">
        <v>100</v>
      </c>
      <c r="I77" s="86"/>
      <c r="J77" s="86"/>
      <c r="K77" s="86"/>
      <c r="L77" s="86"/>
      <c r="M77" s="86"/>
      <c r="N77" s="86"/>
      <c r="O77" s="86"/>
      <c r="P77" s="86"/>
      <c r="Q77" s="68">
        <f t="shared" si="3"/>
        <v>75</v>
      </c>
      <c r="R77" s="86">
        <v>83</v>
      </c>
      <c r="S77" s="86"/>
      <c r="T77" s="82">
        <f t="shared" si="4"/>
        <v>58</v>
      </c>
      <c r="U77" s="99">
        <v>50</v>
      </c>
      <c r="V77" s="103">
        <v>50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50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1338</v>
      </c>
      <c r="E78" s="1" t="s">
        <v>942</v>
      </c>
      <c r="F78" s="95" t="s">
        <v>109</v>
      </c>
      <c r="G78" s="103">
        <v>88</v>
      </c>
      <c r="H78" s="86">
        <v>100</v>
      </c>
      <c r="I78" s="86"/>
      <c r="J78" s="86"/>
      <c r="K78" s="86"/>
      <c r="L78" s="86"/>
      <c r="M78" s="86"/>
      <c r="N78" s="86"/>
      <c r="O78" s="86"/>
      <c r="P78" s="86"/>
      <c r="Q78" s="68">
        <f t="shared" si="3"/>
        <v>94</v>
      </c>
      <c r="R78" s="86">
        <v>95</v>
      </c>
      <c r="S78" s="86"/>
      <c r="T78" s="82">
        <f t="shared" si="4"/>
        <v>71</v>
      </c>
      <c r="U78" s="99">
        <v>86</v>
      </c>
      <c r="V78" s="103">
        <v>88</v>
      </c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87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1297</v>
      </c>
      <c r="E79" s="1" t="s">
        <v>902</v>
      </c>
      <c r="F79" s="95" t="s">
        <v>110</v>
      </c>
      <c r="G79" s="103">
        <v>50</v>
      </c>
      <c r="H79" s="86">
        <v>100</v>
      </c>
      <c r="I79" s="86"/>
      <c r="J79" s="86"/>
      <c r="K79" s="86"/>
      <c r="L79" s="86"/>
      <c r="M79" s="86"/>
      <c r="N79" s="86"/>
      <c r="O79" s="86"/>
      <c r="P79" s="86"/>
      <c r="Q79" s="68">
        <f t="shared" si="3"/>
        <v>75</v>
      </c>
      <c r="R79" s="86">
        <v>89</v>
      </c>
      <c r="S79" s="86"/>
      <c r="T79" s="82">
        <f t="shared" si="4"/>
        <v>60</v>
      </c>
      <c r="U79" s="99">
        <v>50</v>
      </c>
      <c r="V79" s="103">
        <v>50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50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1263</v>
      </c>
      <c r="E80" s="1" t="s">
        <v>868</v>
      </c>
      <c r="F80" s="95" t="s">
        <v>109</v>
      </c>
      <c r="G80" s="103">
        <v>88</v>
      </c>
      <c r="H80" s="86">
        <v>100</v>
      </c>
      <c r="I80" s="86"/>
      <c r="J80" s="86"/>
      <c r="K80" s="86"/>
      <c r="L80" s="86"/>
      <c r="M80" s="86"/>
      <c r="N80" s="86"/>
      <c r="O80" s="86"/>
      <c r="P80" s="86"/>
      <c r="Q80" s="68">
        <f t="shared" si="3"/>
        <v>94</v>
      </c>
      <c r="R80" s="86">
        <v>97</v>
      </c>
      <c r="S80" s="86"/>
      <c r="T80" s="82">
        <f t="shared" si="4"/>
        <v>71</v>
      </c>
      <c r="U80" s="99">
        <v>89</v>
      </c>
      <c r="V80" s="103">
        <v>88</v>
      </c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89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1110</v>
      </c>
      <c r="E81" s="1" t="s">
        <v>716</v>
      </c>
      <c r="F81" s="95" t="s">
        <v>110</v>
      </c>
      <c r="G81" s="103">
        <v>94</v>
      </c>
      <c r="H81" s="86">
        <v>100</v>
      </c>
      <c r="I81" s="86"/>
      <c r="J81" s="86"/>
      <c r="K81" s="86"/>
      <c r="L81" s="86"/>
      <c r="M81" s="86"/>
      <c r="N81" s="86"/>
      <c r="O81" s="86"/>
      <c r="P81" s="86"/>
      <c r="Q81" s="68">
        <f t="shared" si="3"/>
        <v>97</v>
      </c>
      <c r="R81" s="86">
        <v>93</v>
      </c>
      <c r="S81" s="86"/>
      <c r="T81" s="82">
        <f t="shared" si="4"/>
        <v>72</v>
      </c>
      <c r="U81" s="99">
        <v>89</v>
      </c>
      <c r="V81" s="103">
        <v>94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92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1186</v>
      </c>
      <c r="E82" s="1" t="s">
        <v>792</v>
      </c>
      <c r="F82" s="95" t="s">
        <v>110</v>
      </c>
      <c r="G82" s="103">
        <v>94</v>
      </c>
      <c r="H82" s="86">
        <v>100</v>
      </c>
      <c r="I82" s="86"/>
      <c r="J82" s="86"/>
      <c r="K82" s="86"/>
      <c r="L82" s="86"/>
      <c r="M82" s="86"/>
      <c r="N82" s="86"/>
      <c r="O82" s="86"/>
      <c r="P82" s="86"/>
      <c r="Q82" s="68">
        <f t="shared" si="3"/>
        <v>97</v>
      </c>
      <c r="R82" s="86">
        <v>97</v>
      </c>
      <c r="S82" s="86"/>
      <c r="T82" s="82">
        <f t="shared" si="4"/>
        <v>73</v>
      </c>
      <c r="U82" s="99">
        <v>78</v>
      </c>
      <c r="V82" s="103">
        <v>94</v>
      </c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86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1111</v>
      </c>
      <c r="E83" s="1" t="s">
        <v>717</v>
      </c>
      <c r="F83" s="95" t="s">
        <v>110</v>
      </c>
      <c r="G83" s="103">
        <v>50</v>
      </c>
      <c r="H83" s="86">
        <v>100</v>
      </c>
      <c r="I83" s="86"/>
      <c r="J83" s="86"/>
      <c r="K83" s="86"/>
      <c r="L83" s="86"/>
      <c r="M83" s="86"/>
      <c r="N83" s="86"/>
      <c r="O83" s="86"/>
      <c r="P83" s="86"/>
      <c r="Q83" s="68">
        <f t="shared" si="3"/>
        <v>75</v>
      </c>
      <c r="R83" s="86">
        <v>81</v>
      </c>
      <c r="S83" s="86"/>
      <c r="T83" s="82">
        <f t="shared" si="4"/>
        <v>58</v>
      </c>
      <c r="U83" s="99">
        <v>50</v>
      </c>
      <c r="V83" s="103">
        <v>50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50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1149</v>
      </c>
      <c r="E84" s="1" t="s">
        <v>755</v>
      </c>
      <c r="F84" s="95" t="s">
        <v>110</v>
      </c>
      <c r="G84" s="103">
        <v>90</v>
      </c>
      <c r="H84" s="86">
        <v>100</v>
      </c>
      <c r="I84" s="86"/>
      <c r="J84" s="86"/>
      <c r="K84" s="86"/>
      <c r="L84" s="86"/>
      <c r="M84" s="86"/>
      <c r="N84" s="86"/>
      <c r="O84" s="86"/>
      <c r="P84" s="86"/>
      <c r="Q84" s="68">
        <f t="shared" si="3"/>
        <v>95</v>
      </c>
      <c r="R84" s="86">
        <v>95</v>
      </c>
      <c r="S84" s="86"/>
      <c r="T84" s="82">
        <f t="shared" si="4"/>
        <v>71</v>
      </c>
      <c r="U84" s="99">
        <v>88</v>
      </c>
      <c r="V84" s="103">
        <v>90</v>
      </c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89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1113</v>
      </c>
      <c r="E85" s="1" t="s">
        <v>719</v>
      </c>
      <c r="F85" s="95" t="s">
        <v>110</v>
      </c>
      <c r="G85" s="103">
        <v>88</v>
      </c>
      <c r="H85" s="86">
        <v>100</v>
      </c>
      <c r="I85" s="86"/>
      <c r="J85" s="86"/>
      <c r="K85" s="86"/>
      <c r="L85" s="86"/>
      <c r="M85" s="86"/>
      <c r="N85" s="86"/>
      <c r="O85" s="86"/>
      <c r="P85" s="86"/>
      <c r="Q85" s="68">
        <f t="shared" si="3"/>
        <v>94</v>
      </c>
      <c r="R85" s="86">
        <v>95</v>
      </c>
      <c r="S85" s="86"/>
      <c r="T85" s="82">
        <f t="shared" si="4"/>
        <v>71</v>
      </c>
      <c r="U85" s="99">
        <v>88</v>
      </c>
      <c r="V85" s="103">
        <v>88</v>
      </c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88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1150</v>
      </c>
      <c r="E86" s="1" t="s">
        <v>756</v>
      </c>
      <c r="F86" s="95" t="s">
        <v>109</v>
      </c>
      <c r="G86" s="103">
        <v>84</v>
      </c>
      <c r="H86" s="86">
        <v>100</v>
      </c>
      <c r="I86" s="86"/>
      <c r="J86" s="86"/>
      <c r="K86" s="86"/>
      <c r="L86" s="86"/>
      <c r="M86" s="86"/>
      <c r="N86" s="86"/>
      <c r="O86" s="86"/>
      <c r="P86" s="86"/>
      <c r="Q86" s="68">
        <f t="shared" si="3"/>
        <v>92</v>
      </c>
      <c r="R86" s="86">
        <v>83</v>
      </c>
      <c r="S86" s="86"/>
      <c r="T86" s="82">
        <f t="shared" si="4"/>
        <v>67</v>
      </c>
      <c r="U86" s="99">
        <v>78</v>
      </c>
      <c r="V86" s="103">
        <v>84</v>
      </c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81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1192</v>
      </c>
      <c r="E88" s="1" t="s">
        <v>798</v>
      </c>
      <c r="F88" s="95" t="s">
        <v>109</v>
      </c>
      <c r="G88" s="103">
        <v>90</v>
      </c>
      <c r="H88" s="86">
        <v>100</v>
      </c>
      <c r="I88" s="86"/>
      <c r="J88" s="86"/>
      <c r="K88" s="86"/>
      <c r="L88" s="86"/>
      <c r="M88" s="86"/>
      <c r="N88" s="86"/>
      <c r="O88" s="86"/>
      <c r="P88" s="86"/>
      <c r="Q88" s="68">
        <f t="shared" si="3"/>
        <v>95</v>
      </c>
      <c r="R88" s="86">
        <v>97</v>
      </c>
      <c r="S88" s="86"/>
      <c r="T88" s="82">
        <f t="shared" si="4"/>
        <v>72</v>
      </c>
      <c r="U88" s="99">
        <v>88</v>
      </c>
      <c r="V88" s="103">
        <v>90</v>
      </c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89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1152</v>
      </c>
      <c r="E89" s="1" t="s">
        <v>758</v>
      </c>
      <c r="F89" s="95" t="s">
        <v>110</v>
      </c>
      <c r="G89" s="103">
        <v>94</v>
      </c>
      <c r="H89" s="86">
        <v>78</v>
      </c>
      <c r="I89" s="86"/>
      <c r="J89" s="86"/>
      <c r="K89" s="86"/>
      <c r="L89" s="86"/>
      <c r="M89" s="86"/>
      <c r="N89" s="86"/>
      <c r="O89" s="86"/>
      <c r="P89" s="86"/>
      <c r="Q89" s="68">
        <f t="shared" si="3"/>
        <v>86</v>
      </c>
      <c r="R89" s="86">
        <v>83</v>
      </c>
      <c r="S89" s="86"/>
      <c r="T89" s="82">
        <f t="shared" si="4"/>
        <v>64</v>
      </c>
      <c r="U89" s="99">
        <v>78</v>
      </c>
      <c r="V89" s="103">
        <v>94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86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1195</v>
      </c>
      <c r="E90" s="1" t="s">
        <v>801</v>
      </c>
      <c r="F90" s="95" t="s">
        <v>110</v>
      </c>
      <c r="G90" s="103">
        <v>50</v>
      </c>
      <c r="H90" s="86">
        <v>100</v>
      </c>
      <c r="I90" s="86"/>
      <c r="J90" s="86"/>
      <c r="K90" s="86"/>
      <c r="L90" s="86"/>
      <c r="M90" s="86"/>
      <c r="N90" s="86"/>
      <c r="O90" s="86"/>
      <c r="P90" s="86"/>
      <c r="Q90" s="68">
        <f t="shared" si="3"/>
        <v>75</v>
      </c>
      <c r="R90" s="86">
        <v>74</v>
      </c>
      <c r="S90" s="86"/>
      <c r="T90" s="82">
        <f t="shared" si="4"/>
        <v>56</v>
      </c>
      <c r="U90" s="99">
        <v>50</v>
      </c>
      <c r="V90" s="103">
        <v>50</v>
      </c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50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1117</v>
      </c>
      <c r="E91" s="1" t="s">
        <v>723</v>
      </c>
      <c r="F91" s="95" t="s">
        <v>110</v>
      </c>
      <c r="G91" s="103">
        <v>94</v>
      </c>
      <c r="H91" s="86">
        <v>100</v>
      </c>
      <c r="I91" s="86"/>
      <c r="J91" s="86"/>
      <c r="K91" s="86"/>
      <c r="L91" s="86"/>
      <c r="M91" s="86"/>
      <c r="N91" s="86"/>
      <c r="O91" s="86"/>
      <c r="P91" s="86"/>
      <c r="Q91" s="68">
        <f t="shared" si="3"/>
        <v>97</v>
      </c>
      <c r="R91" s="86">
        <v>86</v>
      </c>
      <c r="S91" s="86"/>
      <c r="T91" s="82">
        <f t="shared" si="4"/>
        <v>70</v>
      </c>
      <c r="U91" s="99">
        <v>92</v>
      </c>
      <c r="V91" s="103">
        <v>94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93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1275</v>
      </c>
      <c r="E92" s="1" t="s">
        <v>880</v>
      </c>
      <c r="F92" s="95" t="s">
        <v>110</v>
      </c>
      <c r="G92" s="103" t="s">
        <v>1991</v>
      </c>
      <c r="H92" s="86" t="s">
        <v>1991</v>
      </c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>
        <v>90</v>
      </c>
      <c r="S92" s="86"/>
      <c r="T92" s="82">
        <f t="shared" si="4"/>
        <v>23</v>
      </c>
      <c r="U92" s="99" t="s">
        <v>1991</v>
      </c>
      <c r="V92" s="103" t="s">
        <v>1991</v>
      </c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1081</v>
      </c>
      <c r="E93" s="1" t="s">
        <v>687</v>
      </c>
      <c r="F93" s="95" t="s">
        <v>109</v>
      </c>
      <c r="G93" s="103">
        <v>78</v>
      </c>
      <c r="H93" s="86">
        <v>100</v>
      </c>
      <c r="I93" s="86"/>
      <c r="J93" s="86"/>
      <c r="K93" s="86"/>
      <c r="L93" s="86"/>
      <c r="M93" s="86"/>
      <c r="N93" s="86"/>
      <c r="O93" s="86"/>
      <c r="P93" s="86"/>
      <c r="Q93" s="68">
        <f t="shared" si="3"/>
        <v>89</v>
      </c>
      <c r="R93" s="86">
        <v>97</v>
      </c>
      <c r="S93" s="86"/>
      <c r="T93" s="82">
        <f t="shared" si="4"/>
        <v>69</v>
      </c>
      <c r="U93" s="99">
        <v>88</v>
      </c>
      <c r="V93" s="103">
        <v>78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83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1353</v>
      </c>
      <c r="E94" s="1" t="s">
        <v>957</v>
      </c>
      <c r="F94" s="95" t="s">
        <v>110</v>
      </c>
      <c r="G94" s="103">
        <v>92</v>
      </c>
      <c r="H94" s="86">
        <v>100</v>
      </c>
      <c r="I94" s="86"/>
      <c r="J94" s="86"/>
      <c r="K94" s="86"/>
      <c r="L94" s="86"/>
      <c r="M94" s="86"/>
      <c r="N94" s="86"/>
      <c r="O94" s="86"/>
      <c r="P94" s="86"/>
      <c r="Q94" s="68">
        <f t="shared" si="3"/>
        <v>96</v>
      </c>
      <c r="R94" s="86">
        <v>92</v>
      </c>
      <c r="S94" s="86"/>
      <c r="T94" s="82">
        <f t="shared" si="4"/>
        <v>71</v>
      </c>
      <c r="U94" s="99">
        <v>89</v>
      </c>
      <c r="V94" s="103">
        <v>92</v>
      </c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91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1311</v>
      </c>
      <c r="E95" s="1" t="s">
        <v>916</v>
      </c>
      <c r="F95" s="95" t="s">
        <v>110</v>
      </c>
      <c r="G95" s="103">
        <v>50</v>
      </c>
      <c r="H95" s="86">
        <v>100</v>
      </c>
      <c r="I95" s="86"/>
      <c r="J95" s="86"/>
      <c r="K95" s="86"/>
      <c r="L95" s="86"/>
      <c r="M95" s="86"/>
      <c r="N95" s="86"/>
      <c r="O95" s="86"/>
      <c r="P95" s="86"/>
      <c r="Q95" s="68">
        <f t="shared" si="3"/>
        <v>75</v>
      </c>
      <c r="R95" s="86">
        <v>87</v>
      </c>
      <c r="S95" s="86"/>
      <c r="T95" s="82">
        <f t="shared" si="4"/>
        <v>59</v>
      </c>
      <c r="U95" s="99">
        <v>50</v>
      </c>
      <c r="V95" s="103">
        <v>50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50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1160</v>
      </c>
      <c r="E96" s="1" t="s">
        <v>766</v>
      </c>
      <c r="F96" s="95" t="s">
        <v>109</v>
      </c>
      <c r="G96" s="103" t="s">
        <v>1991</v>
      </c>
      <c r="H96" s="86" t="s">
        <v>1991</v>
      </c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>
        <v>69</v>
      </c>
      <c r="S96" s="86"/>
      <c r="T96" s="82">
        <f t="shared" si="4"/>
        <v>17</v>
      </c>
      <c r="U96" s="99" t="s">
        <v>1991</v>
      </c>
      <c r="V96" s="103" t="s">
        <v>1991</v>
      </c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1239</v>
      </c>
      <c r="E97" s="1" t="s">
        <v>845</v>
      </c>
      <c r="F97" s="95" t="s">
        <v>110</v>
      </c>
      <c r="G97" s="103" t="s">
        <v>1991</v>
      </c>
      <c r="H97" s="86" t="s">
        <v>1991</v>
      </c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>
        <v>88</v>
      </c>
      <c r="S97" s="86"/>
      <c r="T97" s="82">
        <f t="shared" si="4"/>
        <v>22</v>
      </c>
      <c r="U97" s="99" t="s">
        <v>1991</v>
      </c>
      <c r="V97" s="103" t="s">
        <v>1991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1314</v>
      </c>
      <c r="E98" s="1" t="s">
        <v>919</v>
      </c>
      <c r="F98" s="95" t="s">
        <v>109</v>
      </c>
      <c r="G98" s="103">
        <v>96</v>
      </c>
      <c r="H98" s="86">
        <v>100</v>
      </c>
      <c r="I98" s="86"/>
      <c r="J98" s="86"/>
      <c r="K98" s="86"/>
      <c r="L98" s="86"/>
      <c r="M98" s="86"/>
      <c r="N98" s="86"/>
      <c r="O98" s="86"/>
      <c r="P98" s="86"/>
      <c r="Q98" s="68">
        <f t="shared" si="3"/>
        <v>98</v>
      </c>
      <c r="R98" s="86">
        <v>92</v>
      </c>
      <c r="S98" s="86"/>
      <c r="T98" s="82">
        <f t="shared" si="4"/>
        <v>72</v>
      </c>
      <c r="U98" s="99">
        <v>93</v>
      </c>
      <c r="V98" s="103">
        <v>96</v>
      </c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95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1356</v>
      </c>
      <c r="E99" s="1" t="s">
        <v>960</v>
      </c>
      <c r="F99" s="95" t="s">
        <v>110</v>
      </c>
      <c r="G99" s="103">
        <v>50</v>
      </c>
      <c r="H99" s="86">
        <v>100</v>
      </c>
      <c r="I99" s="86"/>
      <c r="J99" s="86"/>
      <c r="K99" s="86"/>
      <c r="L99" s="86"/>
      <c r="M99" s="86"/>
      <c r="N99" s="86"/>
      <c r="O99" s="86"/>
      <c r="P99" s="86"/>
      <c r="Q99" s="68">
        <f t="shared" si="3"/>
        <v>75</v>
      </c>
      <c r="R99" s="86">
        <v>91</v>
      </c>
      <c r="S99" s="86"/>
      <c r="T99" s="82">
        <f t="shared" si="4"/>
        <v>60</v>
      </c>
      <c r="U99" s="99">
        <v>50</v>
      </c>
      <c r="V99" s="103">
        <v>50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50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1088</v>
      </c>
      <c r="E100" s="1" t="s">
        <v>694</v>
      </c>
      <c r="F100" s="95" t="s">
        <v>109</v>
      </c>
      <c r="G100" s="103">
        <v>50</v>
      </c>
      <c r="H100" s="86">
        <v>100</v>
      </c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75</v>
      </c>
      <c r="R100" s="86">
        <v>68</v>
      </c>
      <c r="S100" s="86"/>
      <c r="T100" s="82">
        <f t="shared" si="4"/>
        <v>55</v>
      </c>
      <c r="U100" s="99">
        <v>50</v>
      </c>
      <c r="V100" s="103">
        <v>50</v>
      </c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50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1201</v>
      </c>
      <c r="E101" s="1" t="s">
        <v>807</v>
      </c>
      <c r="F101" s="95" t="s">
        <v>109</v>
      </c>
      <c r="G101" s="103">
        <v>88</v>
      </c>
      <c r="H101" s="86">
        <v>100</v>
      </c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94</v>
      </c>
      <c r="R101" s="86">
        <v>92</v>
      </c>
      <c r="S101" s="86"/>
      <c r="T101" s="82">
        <f t="shared" si="4"/>
        <v>70</v>
      </c>
      <c r="U101" s="99">
        <v>87</v>
      </c>
      <c r="V101" s="103">
        <v>88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88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1202</v>
      </c>
      <c r="E102" s="1" t="s">
        <v>808</v>
      </c>
      <c r="F102" s="95" t="s">
        <v>109</v>
      </c>
      <c r="G102" s="103">
        <v>94</v>
      </c>
      <c r="H102" s="86">
        <v>100</v>
      </c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97</v>
      </c>
      <c r="R102" s="86">
        <v>88</v>
      </c>
      <c r="S102" s="86"/>
      <c r="T102" s="82">
        <f t="shared" si="4"/>
        <v>71</v>
      </c>
      <c r="U102" s="99">
        <v>78</v>
      </c>
      <c r="V102" s="103">
        <v>94</v>
      </c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86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1203</v>
      </c>
      <c r="E103" s="1" t="s">
        <v>809</v>
      </c>
      <c r="F103" s="95" t="s">
        <v>109</v>
      </c>
      <c r="G103" s="103">
        <v>78</v>
      </c>
      <c r="H103" s="86">
        <v>100</v>
      </c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89</v>
      </c>
      <c r="R103" s="86">
        <v>88</v>
      </c>
      <c r="S103" s="86"/>
      <c r="T103" s="82">
        <f t="shared" si="4"/>
        <v>67</v>
      </c>
      <c r="U103" s="99">
        <v>88</v>
      </c>
      <c r="V103" s="103">
        <v>78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83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1688</v>
      </c>
      <c r="E104" s="1" t="s">
        <v>1689</v>
      </c>
      <c r="F104" s="95" t="s">
        <v>109</v>
      </c>
      <c r="G104" s="103">
        <v>80</v>
      </c>
      <c r="H104" s="86">
        <v>100</v>
      </c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90</v>
      </c>
      <c r="R104" s="86">
        <v>90</v>
      </c>
      <c r="S104" s="86"/>
      <c r="T104" s="82">
        <f t="shared" si="4"/>
        <v>68</v>
      </c>
      <c r="U104" s="99">
        <v>80</v>
      </c>
      <c r="V104" s="103">
        <v>80</v>
      </c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80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1168</v>
      </c>
      <c r="E105" s="1" t="s">
        <v>774</v>
      </c>
      <c r="F105" s="95" t="s">
        <v>110</v>
      </c>
      <c r="G105" s="103">
        <v>78</v>
      </c>
      <c r="H105" s="86">
        <v>100</v>
      </c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89</v>
      </c>
      <c r="R105" s="86">
        <v>72</v>
      </c>
      <c r="S105" s="86"/>
      <c r="T105" s="82">
        <f t="shared" si="4"/>
        <v>63</v>
      </c>
      <c r="U105" s="99">
        <v>86</v>
      </c>
      <c r="V105" s="103">
        <v>78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82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1320</v>
      </c>
      <c r="E106" s="1" t="s">
        <v>925</v>
      </c>
      <c r="F106" s="95" t="s">
        <v>110</v>
      </c>
      <c r="G106" s="103">
        <v>78</v>
      </c>
      <c r="H106" s="86">
        <v>100</v>
      </c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89</v>
      </c>
      <c r="R106" s="86">
        <v>92</v>
      </c>
      <c r="S106" s="86"/>
      <c r="T106" s="82">
        <f t="shared" si="4"/>
        <v>68</v>
      </c>
      <c r="U106" s="99">
        <v>89</v>
      </c>
      <c r="V106" s="103">
        <v>78</v>
      </c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84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1209</v>
      </c>
      <c r="E107" s="1" t="s">
        <v>815</v>
      </c>
      <c r="F107" s="95" t="s">
        <v>110</v>
      </c>
      <c r="G107" s="103">
        <v>100</v>
      </c>
      <c r="H107" s="86">
        <v>100</v>
      </c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100</v>
      </c>
      <c r="R107" s="86">
        <v>93</v>
      </c>
      <c r="S107" s="86"/>
      <c r="T107" s="82">
        <f t="shared" si="4"/>
        <v>73</v>
      </c>
      <c r="U107" s="99">
        <v>89</v>
      </c>
      <c r="V107" s="103">
        <v>100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95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1283</v>
      </c>
      <c r="E108" s="1" t="s">
        <v>888</v>
      </c>
      <c r="F108" s="95" t="s">
        <v>109</v>
      </c>
      <c r="G108" s="103" t="s">
        <v>1991</v>
      </c>
      <c r="H108" s="86" t="s">
        <v>1991</v>
      </c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>
        <v>92</v>
      </c>
      <c r="S108" s="86"/>
      <c r="T108" s="82">
        <f t="shared" si="4"/>
        <v>23</v>
      </c>
      <c r="U108" s="99" t="s">
        <v>1991</v>
      </c>
      <c r="V108" s="103" t="s">
        <v>1991</v>
      </c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1096</v>
      </c>
      <c r="E109" s="1" t="s">
        <v>702</v>
      </c>
      <c r="F109" s="95" t="s">
        <v>109</v>
      </c>
      <c r="G109" s="103">
        <v>88</v>
      </c>
      <c r="H109" s="86">
        <v>100</v>
      </c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94</v>
      </c>
      <c r="R109" s="86">
        <v>88</v>
      </c>
      <c r="S109" s="86"/>
      <c r="T109" s="82">
        <f t="shared" si="4"/>
        <v>69</v>
      </c>
      <c r="U109" s="99">
        <v>78</v>
      </c>
      <c r="V109" s="103">
        <v>88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83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1289</v>
      </c>
      <c r="E110" s="1" t="s">
        <v>894</v>
      </c>
      <c r="F110" s="95" t="s">
        <v>109</v>
      </c>
      <c r="G110" s="103" t="s">
        <v>1991</v>
      </c>
      <c r="H110" s="86" t="s">
        <v>1991</v>
      </c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>
        <v>95</v>
      </c>
      <c r="S110" s="86"/>
      <c r="T110" s="82">
        <f t="shared" si="4"/>
        <v>24</v>
      </c>
      <c r="U110" s="99" t="s">
        <v>1991</v>
      </c>
      <c r="V110" s="103" t="s">
        <v>1991</v>
      </c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1132</v>
      </c>
      <c r="E111" s="1" t="s">
        <v>738</v>
      </c>
      <c r="F111" s="95" t="s">
        <v>109</v>
      </c>
      <c r="G111" s="103">
        <v>96</v>
      </c>
      <c r="H111" s="86">
        <v>100</v>
      </c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98</v>
      </c>
      <c r="R111" s="86">
        <v>94</v>
      </c>
      <c r="S111" s="86"/>
      <c r="T111" s="82">
        <f t="shared" si="4"/>
        <v>73</v>
      </c>
      <c r="U111" s="99">
        <v>87</v>
      </c>
      <c r="V111" s="103">
        <v>96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92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1395</v>
      </c>
      <c r="E112" s="1" t="s">
        <v>1062</v>
      </c>
      <c r="F112" s="95" t="s">
        <v>109</v>
      </c>
      <c r="G112" s="103">
        <v>78</v>
      </c>
      <c r="H112" s="86">
        <v>100</v>
      </c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89</v>
      </c>
      <c r="R112" s="86">
        <v>86</v>
      </c>
      <c r="S112" s="86"/>
      <c r="T112" s="82">
        <f t="shared" si="4"/>
        <v>66</v>
      </c>
      <c r="U112" s="99">
        <v>89</v>
      </c>
      <c r="V112" s="103">
        <v>78</v>
      </c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84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1690</v>
      </c>
      <c r="E113" s="1" t="s">
        <v>1691</v>
      </c>
      <c r="F113" s="95" t="s">
        <v>109</v>
      </c>
      <c r="G113" s="103">
        <v>78</v>
      </c>
      <c r="H113" s="86">
        <v>100</v>
      </c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89</v>
      </c>
      <c r="R113" s="86">
        <v>97</v>
      </c>
      <c r="S113" s="86"/>
      <c r="T113" s="82">
        <f t="shared" si="4"/>
        <v>69</v>
      </c>
      <c r="U113" s="99">
        <v>88</v>
      </c>
      <c r="V113" s="103">
        <v>78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83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1373</v>
      </c>
      <c r="E114" s="1" t="s">
        <v>977</v>
      </c>
      <c r="F114" s="95" t="s">
        <v>110</v>
      </c>
      <c r="G114" s="103">
        <v>50</v>
      </c>
      <c r="H114" s="86">
        <v>100</v>
      </c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75</v>
      </c>
      <c r="R114" s="86">
        <v>90</v>
      </c>
      <c r="S114" s="86"/>
      <c r="T114" s="82">
        <f t="shared" si="4"/>
        <v>60</v>
      </c>
      <c r="U114" s="99">
        <v>50</v>
      </c>
      <c r="V114" s="103">
        <v>50</v>
      </c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50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1143</v>
      </c>
      <c r="E115" s="1" t="s">
        <v>749</v>
      </c>
      <c r="F115" s="95" t="s">
        <v>109</v>
      </c>
      <c r="G115" s="103">
        <v>50</v>
      </c>
      <c r="H115" s="86">
        <v>100</v>
      </c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75</v>
      </c>
      <c r="R115" s="86">
        <v>81</v>
      </c>
      <c r="S115" s="86"/>
      <c r="T115" s="82">
        <f t="shared" si="4"/>
        <v>58</v>
      </c>
      <c r="U115" s="99">
        <v>50</v>
      </c>
      <c r="V115" s="103">
        <v>50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50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1105</v>
      </c>
      <c r="E116" s="1" t="s">
        <v>711</v>
      </c>
      <c r="F116" s="95" t="s">
        <v>110</v>
      </c>
      <c r="G116" s="103">
        <v>78</v>
      </c>
      <c r="H116" s="86">
        <v>100</v>
      </c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89</v>
      </c>
      <c r="R116" s="86">
        <v>92</v>
      </c>
      <c r="S116" s="86"/>
      <c r="T116" s="82">
        <f t="shared" si="4"/>
        <v>68</v>
      </c>
      <c r="U116" s="99">
        <v>84</v>
      </c>
      <c r="V116" s="103">
        <v>78</v>
      </c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81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1376</v>
      </c>
      <c r="E117" s="1" t="s">
        <v>980</v>
      </c>
      <c r="F117" s="95" t="s">
        <v>109</v>
      </c>
      <c r="G117" s="103">
        <v>78</v>
      </c>
      <c r="H117" s="86">
        <v>100</v>
      </c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89</v>
      </c>
      <c r="R117" s="86">
        <v>94</v>
      </c>
      <c r="S117" s="86"/>
      <c r="T117" s="82">
        <f t="shared" si="4"/>
        <v>68</v>
      </c>
      <c r="U117" s="99">
        <v>88</v>
      </c>
      <c r="V117" s="103">
        <v>78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83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1183</v>
      </c>
      <c r="E118" s="1" t="s">
        <v>789</v>
      </c>
      <c r="F118" s="95" t="s">
        <v>109</v>
      </c>
      <c r="G118" s="103">
        <v>50</v>
      </c>
      <c r="H118" s="86">
        <v>100</v>
      </c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75</v>
      </c>
      <c r="R118" s="86">
        <v>71</v>
      </c>
      <c r="S118" s="86"/>
      <c r="T118" s="82">
        <f t="shared" si="4"/>
        <v>55</v>
      </c>
      <c r="U118" s="99">
        <v>50</v>
      </c>
      <c r="V118" s="103">
        <v>50</v>
      </c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50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1221</v>
      </c>
      <c r="E119" s="1" t="s">
        <v>827</v>
      </c>
      <c r="F119" s="95" t="s">
        <v>110</v>
      </c>
      <c r="G119" s="103">
        <v>96</v>
      </c>
      <c r="H119" s="86">
        <v>100</v>
      </c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98</v>
      </c>
      <c r="R119" s="86">
        <v>97</v>
      </c>
      <c r="S119" s="86"/>
      <c r="T119" s="82">
        <f t="shared" si="4"/>
        <v>73</v>
      </c>
      <c r="U119" s="99">
        <v>88</v>
      </c>
      <c r="V119" s="103">
        <v>96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92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1223</v>
      </c>
      <c r="E120" s="1" t="s">
        <v>829</v>
      </c>
      <c r="F120" s="95" t="s">
        <v>110</v>
      </c>
      <c r="G120" s="103">
        <v>96</v>
      </c>
      <c r="H120" s="86">
        <v>100</v>
      </c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98</v>
      </c>
      <c r="R120" s="86">
        <v>97</v>
      </c>
      <c r="S120" s="86"/>
      <c r="T120" s="82">
        <f t="shared" si="4"/>
        <v>73</v>
      </c>
      <c r="U120" s="99">
        <v>87</v>
      </c>
      <c r="V120" s="103">
        <v>96</v>
      </c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92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1378</v>
      </c>
      <c r="E121" s="1" t="s">
        <v>982</v>
      </c>
      <c r="F121" s="95" t="s">
        <v>109</v>
      </c>
      <c r="G121" s="103">
        <v>78</v>
      </c>
      <c r="H121" s="86">
        <v>100</v>
      </c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89</v>
      </c>
      <c r="R121" s="86">
        <v>94</v>
      </c>
      <c r="S121" s="86"/>
      <c r="T121" s="82">
        <f t="shared" si="4"/>
        <v>68</v>
      </c>
      <c r="U121" s="99">
        <v>89</v>
      </c>
      <c r="V121" s="103">
        <v>78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84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1265</v>
      </c>
      <c r="E122" s="1" t="s">
        <v>870</v>
      </c>
      <c r="F122" s="95" t="s">
        <v>110</v>
      </c>
      <c r="G122" s="103">
        <v>78</v>
      </c>
      <c r="H122" s="86">
        <v>100</v>
      </c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89</v>
      </c>
      <c r="R122" s="86">
        <v>87</v>
      </c>
      <c r="S122" s="86"/>
      <c r="T122" s="82">
        <f t="shared" si="4"/>
        <v>66</v>
      </c>
      <c r="U122" s="99">
        <v>86</v>
      </c>
      <c r="V122" s="103">
        <v>78</v>
      </c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82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1342</v>
      </c>
      <c r="E123" s="1" t="s">
        <v>946</v>
      </c>
      <c r="F123" s="95" t="s">
        <v>110</v>
      </c>
      <c r="G123" s="103">
        <v>78</v>
      </c>
      <c r="H123" s="86">
        <v>100</v>
      </c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89</v>
      </c>
      <c r="R123" s="86">
        <v>95</v>
      </c>
      <c r="S123" s="86"/>
      <c r="T123" s="82">
        <f t="shared" si="4"/>
        <v>68</v>
      </c>
      <c r="U123" s="99">
        <v>87</v>
      </c>
      <c r="V123" s="103">
        <v>78</v>
      </c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83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1379</v>
      </c>
      <c r="E124" s="1" t="s">
        <v>983</v>
      </c>
      <c r="F124" s="95" t="s">
        <v>110</v>
      </c>
      <c r="G124" s="103">
        <v>96</v>
      </c>
      <c r="H124" s="86">
        <v>100</v>
      </c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98</v>
      </c>
      <c r="R124" s="86">
        <v>97</v>
      </c>
      <c r="S124" s="86"/>
      <c r="T124" s="82">
        <f t="shared" si="4"/>
        <v>73</v>
      </c>
      <c r="U124" s="99">
        <v>86</v>
      </c>
      <c r="V124" s="103">
        <v>96</v>
      </c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91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1380</v>
      </c>
      <c r="E125" s="1" t="s">
        <v>984</v>
      </c>
      <c r="F125" s="95" t="s">
        <v>110</v>
      </c>
      <c r="G125" s="103">
        <v>50</v>
      </c>
      <c r="H125" s="86">
        <v>100</v>
      </c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75</v>
      </c>
      <c r="R125" s="86">
        <v>86</v>
      </c>
      <c r="S125" s="86"/>
      <c r="T125" s="82">
        <f t="shared" si="4"/>
        <v>59</v>
      </c>
      <c r="U125" s="99">
        <v>50</v>
      </c>
      <c r="V125" s="103">
        <v>50</v>
      </c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50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1151</v>
      </c>
      <c r="E126" s="1" t="s">
        <v>757</v>
      </c>
      <c r="F126" s="95" t="s">
        <v>109</v>
      </c>
      <c r="G126" s="103">
        <v>96</v>
      </c>
      <c r="H126" s="86">
        <v>100</v>
      </c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98</v>
      </c>
      <c r="R126" s="86">
        <v>95</v>
      </c>
      <c r="S126" s="86"/>
      <c r="T126" s="82">
        <f t="shared" si="4"/>
        <v>73</v>
      </c>
      <c r="U126" s="99">
        <v>82</v>
      </c>
      <c r="V126" s="103">
        <v>96</v>
      </c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89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1229</v>
      </c>
      <c r="E127" s="1" t="s">
        <v>835</v>
      </c>
      <c r="F127" s="95" t="s">
        <v>110</v>
      </c>
      <c r="G127" s="103" t="s">
        <v>1991</v>
      </c>
      <c r="H127" s="86" t="s">
        <v>1991</v>
      </c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>
        <v>63</v>
      </c>
      <c r="S127" s="86"/>
      <c r="T127" s="82">
        <f t="shared" si="4"/>
        <v>16</v>
      </c>
      <c r="U127" s="99" t="s">
        <v>1991</v>
      </c>
      <c r="V127" s="103" t="s">
        <v>1991</v>
      </c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1230</v>
      </c>
      <c r="E128" s="1" t="s">
        <v>836</v>
      </c>
      <c r="F128" s="95" t="s">
        <v>109</v>
      </c>
      <c r="G128" s="103">
        <v>82</v>
      </c>
      <c r="H128" s="86">
        <v>100</v>
      </c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91</v>
      </c>
      <c r="R128" s="86">
        <v>90</v>
      </c>
      <c r="S128" s="86"/>
      <c r="T128" s="82">
        <f t="shared" si="4"/>
        <v>68</v>
      </c>
      <c r="U128" s="99">
        <v>78</v>
      </c>
      <c r="V128" s="103">
        <v>82</v>
      </c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80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1270</v>
      </c>
      <c r="E129" s="1" t="s">
        <v>875</v>
      </c>
      <c r="F129" s="95" t="s">
        <v>109</v>
      </c>
      <c r="G129" s="103">
        <v>86</v>
      </c>
      <c r="H129" s="86">
        <v>100</v>
      </c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93</v>
      </c>
      <c r="R129" s="86">
        <v>97</v>
      </c>
      <c r="S129" s="86"/>
      <c r="T129" s="82">
        <f t="shared" si="4"/>
        <v>71</v>
      </c>
      <c r="U129" s="99">
        <v>78</v>
      </c>
      <c r="V129" s="103">
        <v>86</v>
      </c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82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1273</v>
      </c>
      <c r="E130" s="1" t="s">
        <v>878</v>
      </c>
      <c r="F130" s="95" t="s">
        <v>109</v>
      </c>
      <c r="G130" s="103">
        <v>90</v>
      </c>
      <c r="H130" s="86">
        <v>100</v>
      </c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95</v>
      </c>
      <c r="R130" s="86">
        <v>94</v>
      </c>
      <c r="S130" s="86"/>
      <c r="T130" s="82">
        <f t="shared" si="4"/>
        <v>71</v>
      </c>
      <c r="U130" s="99">
        <v>88</v>
      </c>
      <c r="V130" s="103">
        <v>90</v>
      </c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89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1237</v>
      </c>
      <c r="E131" s="1" t="s">
        <v>843</v>
      </c>
      <c r="F131" s="95" t="s">
        <v>110</v>
      </c>
      <c r="G131" s="103">
        <v>90</v>
      </c>
      <c r="H131" s="86">
        <v>100</v>
      </c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95</v>
      </c>
      <c r="R131" s="86">
        <v>94</v>
      </c>
      <c r="S131" s="86"/>
      <c r="T131" s="82">
        <f t="shared" si="4"/>
        <v>71</v>
      </c>
      <c r="U131" s="99">
        <v>85</v>
      </c>
      <c r="V131" s="103">
        <v>90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88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1157</v>
      </c>
      <c r="E132" s="1" t="s">
        <v>763</v>
      </c>
      <c r="F132" s="95" t="s">
        <v>109</v>
      </c>
      <c r="G132" s="103" t="s">
        <v>1991</v>
      </c>
      <c r="H132" s="86" t="s">
        <v>1991</v>
      </c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>
        <v>68</v>
      </c>
      <c r="S132" s="86"/>
      <c r="T132" s="82">
        <f t="shared" si="4"/>
        <v>17</v>
      </c>
      <c r="U132" s="99" t="s">
        <v>1991</v>
      </c>
      <c r="V132" s="103" t="s">
        <v>1991</v>
      </c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1158</v>
      </c>
      <c r="E133" s="1" t="s">
        <v>764</v>
      </c>
      <c r="F133" s="95" t="s">
        <v>110</v>
      </c>
      <c r="G133" s="103">
        <v>90</v>
      </c>
      <c r="H133" s="86">
        <v>100</v>
      </c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95</v>
      </c>
      <c r="R133" s="86">
        <v>91</v>
      </c>
      <c r="S133" s="86"/>
      <c r="T133" s="82">
        <f t="shared" si="4"/>
        <v>70</v>
      </c>
      <c r="U133" s="99">
        <v>87</v>
      </c>
      <c r="V133" s="103">
        <v>90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89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1355</v>
      </c>
      <c r="E134" s="1" t="s">
        <v>959</v>
      </c>
      <c r="F134" s="95" t="s">
        <v>110</v>
      </c>
      <c r="G134" s="103">
        <v>88</v>
      </c>
      <c r="H134" s="86">
        <v>100</v>
      </c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94</v>
      </c>
      <c r="R134" s="86">
        <v>71</v>
      </c>
      <c r="S134" s="86"/>
      <c r="T134" s="82">
        <f t="shared" si="4"/>
        <v>65</v>
      </c>
      <c r="U134" s="99">
        <v>89</v>
      </c>
      <c r="V134" s="103">
        <v>88</v>
      </c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89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1161</v>
      </c>
      <c r="E135" s="1" t="s">
        <v>767</v>
      </c>
      <c r="F135" s="95" t="s">
        <v>110</v>
      </c>
      <c r="G135" s="103" t="s">
        <v>1991</v>
      </c>
      <c r="H135" s="86" t="s">
        <v>1991</v>
      </c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>
        <v>85</v>
      </c>
      <c r="S135" s="86"/>
      <c r="T135" s="82">
        <f t="shared" si="4"/>
        <v>21</v>
      </c>
      <c r="U135" s="99" t="s">
        <v>1991</v>
      </c>
      <c r="V135" s="103" t="s">
        <v>1991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1313</v>
      </c>
      <c r="E136" s="1" t="s">
        <v>918</v>
      </c>
      <c r="F136" s="95" t="s">
        <v>110</v>
      </c>
      <c r="G136" s="103">
        <v>90</v>
      </c>
      <c r="H136" s="86">
        <v>100</v>
      </c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95</v>
      </c>
      <c r="R136" s="86">
        <v>89</v>
      </c>
      <c r="S136" s="86"/>
      <c r="T136" s="82">
        <f t="shared" si="4"/>
        <v>70</v>
      </c>
      <c r="U136" s="99">
        <v>88</v>
      </c>
      <c r="V136" s="103">
        <v>90</v>
      </c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89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1357</v>
      </c>
      <c r="E137" s="1" t="s">
        <v>961</v>
      </c>
      <c r="F137" s="95" t="s">
        <v>109</v>
      </c>
      <c r="G137" s="103">
        <v>88</v>
      </c>
      <c r="H137" s="86">
        <v>100</v>
      </c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94</v>
      </c>
      <c r="R137" s="86">
        <v>95</v>
      </c>
      <c r="S137" s="86"/>
      <c r="T137" s="82">
        <f t="shared" ref="T137:T200" si="7">ROUND((Q137*$L$2+R137*$L$3+S137*$L$4)/SUM($L$2:$L$4),0)</f>
        <v>71</v>
      </c>
      <c r="U137" s="99">
        <v>89</v>
      </c>
      <c r="V137" s="103">
        <v>88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89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1167</v>
      </c>
      <c r="E138" s="1" t="s">
        <v>773</v>
      </c>
      <c r="F138" s="95" t="s">
        <v>110</v>
      </c>
      <c r="G138" s="103">
        <v>90</v>
      </c>
      <c r="H138" s="86">
        <v>78</v>
      </c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84</v>
      </c>
      <c r="R138" s="86">
        <v>87</v>
      </c>
      <c r="S138" s="86"/>
      <c r="T138" s="82">
        <f t="shared" si="7"/>
        <v>64</v>
      </c>
      <c r="U138" s="99">
        <v>78</v>
      </c>
      <c r="V138" s="103">
        <v>90</v>
      </c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84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1241</v>
      </c>
      <c r="E139" s="1" t="s">
        <v>847</v>
      </c>
      <c r="F139" s="95" t="s">
        <v>109</v>
      </c>
      <c r="G139" s="103">
        <v>80</v>
      </c>
      <c r="H139" s="86">
        <v>100</v>
      </c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90</v>
      </c>
      <c r="R139" s="86">
        <v>94</v>
      </c>
      <c r="S139" s="86"/>
      <c r="T139" s="82">
        <f t="shared" si="7"/>
        <v>69</v>
      </c>
      <c r="U139" s="99">
        <v>78</v>
      </c>
      <c r="V139" s="103">
        <v>80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79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1319</v>
      </c>
      <c r="E140" s="1" t="s">
        <v>924</v>
      </c>
      <c r="F140" s="95" t="s">
        <v>109</v>
      </c>
      <c r="G140" s="103">
        <v>78</v>
      </c>
      <c r="H140" s="86">
        <v>100</v>
      </c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89</v>
      </c>
      <c r="R140" s="86">
        <v>90</v>
      </c>
      <c r="S140" s="86"/>
      <c r="T140" s="82">
        <f t="shared" si="7"/>
        <v>67</v>
      </c>
      <c r="U140" s="99">
        <v>85</v>
      </c>
      <c r="V140" s="103">
        <v>78</v>
      </c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82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1124</v>
      </c>
      <c r="E141" s="1" t="s">
        <v>730</v>
      </c>
      <c r="F141" s="95" t="s">
        <v>110</v>
      </c>
      <c r="G141" s="103">
        <v>50</v>
      </c>
      <c r="H141" s="86">
        <v>100</v>
      </c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75</v>
      </c>
      <c r="R141" s="86">
        <v>79</v>
      </c>
      <c r="S141" s="86"/>
      <c r="T141" s="82">
        <f t="shared" si="7"/>
        <v>57</v>
      </c>
      <c r="U141" s="99">
        <v>50</v>
      </c>
      <c r="V141" s="103">
        <v>50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50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1243</v>
      </c>
      <c r="E142" s="1" t="s">
        <v>849</v>
      </c>
      <c r="F142" s="95" t="s">
        <v>110</v>
      </c>
      <c r="G142" s="103">
        <v>90</v>
      </c>
      <c r="H142" s="86">
        <v>100</v>
      </c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95</v>
      </c>
      <c r="R142" s="86">
        <v>97</v>
      </c>
      <c r="S142" s="86"/>
      <c r="T142" s="82">
        <f t="shared" si="7"/>
        <v>72</v>
      </c>
      <c r="U142" s="99">
        <v>89</v>
      </c>
      <c r="V142" s="103">
        <v>90</v>
      </c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90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1207</v>
      </c>
      <c r="E143" s="1" t="s">
        <v>813</v>
      </c>
      <c r="F143" s="95" t="s">
        <v>109</v>
      </c>
      <c r="G143" s="103">
        <v>98</v>
      </c>
      <c r="H143" s="86">
        <v>100</v>
      </c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99</v>
      </c>
      <c r="R143" s="86">
        <v>94</v>
      </c>
      <c r="S143" s="86"/>
      <c r="T143" s="82">
        <f t="shared" si="7"/>
        <v>73</v>
      </c>
      <c r="U143" s="99">
        <v>87</v>
      </c>
      <c r="V143" s="103">
        <v>98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93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1322</v>
      </c>
      <c r="E144" s="1" t="s">
        <v>927</v>
      </c>
      <c r="F144" s="95" t="s">
        <v>109</v>
      </c>
      <c r="G144" s="103">
        <v>88</v>
      </c>
      <c r="H144" s="86">
        <v>100</v>
      </c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94</v>
      </c>
      <c r="R144" s="86">
        <v>90</v>
      </c>
      <c r="S144" s="86"/>
      <c r="T144" s="82">
        <f t="shared" si="7"/>
        <v>70</v>
      </c>
      <c r="U144" s="99">
        <v>78</v>
      </c>
      <c r="V144" s="103">
        <v>88</v>
      </c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83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1282</v>
      </c>
      <c r="E145" s="1" t="s">
        <v>887</v>
      </c>
      <c r="F145" s="95" t="s">
        <v>110</v>
      </c>
      <c r="G145" s="103">
        <v>50</v>
      </c>
      <c r="H145" s="86">
        <v>100</v>
      </c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75</v>
      </c>
      <c r="R145" s="86">
        <v>97</v>
      </c>
      <c r="S145" s="86"/>
      <c r="T145" s="82">
        <f t="shared" si="7"/>
        <v>62</v>
      </c>
      <c r="U145" s="99">
        <v>50</v>
      </c>
      <c r="V145" s="103">
        <v>50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50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1208</v>
      </c>
      <c r="E146" s="1" t="s">
        <v>814</v>
      </c>
      <c r="F146" s="95" t="s">
        <v>110</v>
      </c>
      <c r="G146" s="103">
        <v>84</v>
      </c>
      <c r="H146" s="86">
        <v>100</v>
      </c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92</v>
      </c>
      <c r="R146" s="86">
        <v>92</v>
      </c>
      <c r="S146" s="86"/>
      <c r="T146" s="82">
        <f t="shared" si="7"/>
        <v>69</v>
      </c>
      <c r="U146" s="99">
        <v>78</v>
      </c>
      <c r="V146" s="103">
        <v>84</v>
      </c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81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1091</v>
      </c>
      <c r="E147" s="1" t="s">
        <v>697</v>
      </c>
      <c r="F147" s="95" t="s">
        <v>110</v>
      </c>
      <c r="G147" s="103">
        <v>80</v>
      </c>
      <c r="H147" s="86">
        <v>100</v>
      </c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90</v>
      </c>
      <c r="R147" s="86">
        <v>87</v>
      </c>
      <c r="S147" s="86"/>
      <c r="T147" s="82">
        <f t="shared" si="7"/>
        <v>67</v>
      </c>
      <c r="U147" s="99">
        <v>85</v>
      </c>
      <c r="V147" s="103">
        <v>80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83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1326</v>
      </c>
      <c r="E148" s="1" t="s">
        <v>931</v>
      </c>
      <c r="F148" s="95" t="s">
        <v>109</v>
      </c>
      <c r="G148" s="103" t="s">
        <v>1991</v>
      </c>
      <c r="H148" s="86" t="s">
        <v>1991</v>
      </c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>
        <v>70</v>
      </c>
      <c r="S148" s="86"/>
      <c r="T148" s="82">
        <f t="shared" si="7"/>
        <v>18</v>
      </c>
      <c r="U148" s="99" t="s">
        <v>1991</v>
      </c>
      <c r="V148" s="103" t="s">
        <v>1991</v>
      </c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1127</v>
      </c>
      <c r="E149" s="1" t="s">
        <v>733</v>
      </c>
      <c r="F149" s="95" t="s">
        <v>110</v>
      </c>
      <c r="G149" s="103">
        <v>84</v>
      </c>
      <c r="H149" s="86">
        <v>100</v>
      </c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92</v>
      </c>
      <c r="R149" s="86">
        <v>92</v>
      </c>
      <c r="S149" s="86"/>
      <c r="T149" s="82">
        <f t="shared" si="7"/>
        <v>69</v>
      </c>
      <c r="U149" s="99">
        <v>78</v>
      </c>
      <c r="V149" s="103">
        <v>84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81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1247</v>
      </c>
      <c r="E150" s="1" t="s">
        <v>853</v>
      </c>
      <c r="F150" s="95" t="s">
        <v>110</v>
      </c>
      <c r="G150" s="103">
        <v>90</v>
      </c>
      <c r="H150" s="86">
        <v>100</v>
      </c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95</v>
      </c>
      <c r="R150" s="86">
        <v>87</v>
      </c>
      <c r="S150" s="86"/>
      <c r="T150" s="82">
        <f t="shared" si="7"/>
        <v>69</v>
      </c>
      <c r="U150" s="99">
        <v>86</v>
      </c>
      <c r="V150" s="103">
        <v>90</v>
      </c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88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1365</v>
      </c>
      <c r="E151" s="1" t="s">
        <v>969</v>
      </c>
      <c r="F151" s="95" t="s">
        <v>110</v>
      </c>
      <c r="G151" s="103">
        <v>90</v>
      </c>
      <c r="H151" s="86">
        <v>100</v>
      </c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95</v>
      </c>
      <c r="R151" s="86">
        <v>92</v>
      </c>
      <c r="S151" s="86"/>
      <c r="T151" s="82">
        <f t="shared" si="7"/>
        <v>71</v>
      </c>
      <c r="U151" s="99">
        <v>87</v>
      </c>
      <c r="V151" s="103">
        <v>90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89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1213</v>
      </c>
      <c r="E152" s="1" t="s">
        <v>819</v>
      </c>
      <c r="F152" s="95" t="s">
        <v>109</v>
      </c>
      <c r="G152" s="103">
        <v>92</v>
      </c>
      <c r="H152" s="86">
        <v>100</v>
      </c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96</v>
      </c>
      <c r="R152" s="86">
        <v>90</v>
      </c>
      <c r="S152" s="86"/>
      <c r="T152" s="82">
        <f t="shared" si="7"/>
        <v>71</v>
      </c>
      <c r="U152" s="99">
        <v>78</v>
      </c>
      <c r="V152" s="103">
        <v>92</v>
      </c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85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1367</v>
      </c>
      <c r="E153" s="1" t="s">
        <v>971</v>
      </c>
      <c r="F153" s="95" t="s">
        <v>109</v>
      </c>
      <c r="G153" s="103">
        <v>78</v>
      </c>
      <c r="H153" s="86">
        <v>78</v>
      </c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78</v>
      </c>
      <c r="R153" s="86">
        <v>35</v>
      </c>
      <c r="S153" s="86"/>
      <c r="T153" s="82">
        <f t="shared" si="7"/>
        <v>48</v>
      </c>
      <c r="U153" s="99">
        <v>87</v>
      </c>
      <c r="V153" s="103">
        <v>78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83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1249</v>
      </c>
      <c r="E154" s="1" t="s">
        <v>855</v>
      </c>
      <c r="F154" s="95" t="s">
        <v>109</v>
      </c>
      <c r="G154" s="103">
        <v>88</v>
      </c>
      <c r="H154" s="86">
        <v>100</v>
      </c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94</v>
      </c>
      <c r="R154" s="86">
        <v>92</v>
      </c>
      <c r="S154" s="86"/>
      <c r="T154" s="82">
        <f t="shared" si="7"/>
        <v>70</v>
      </c>
      <c r="U154" s="99">
        <v>86</v>
      </c>
      <c r="V154" s="103">
        <v>88</v>
      </c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87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1133</v>
      </c>
      <c r="E155" s="1" t="s">
        <v>739</v>
      </c>
      <c r="F155" s="95" t="s">
        <v>109</v>
      </c>
      <c r="G155" s="103">
        <v>90</v>
      </c>
      <c r="H155" s="86">
        <v>100</v>
      </c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95</v>
      </c>
      <c r="R155" s="86">
        <v>83</v>
      </c>
      <c r="S155" s="86"/>
      <c r="T155" s="82">
        <f t="shared" si="7"/>
        <v>68</v>
      </c>
      <c r="U155" s="99">
        <v>89</v>
      </c>
      <c r="V155" s="103">
        <v>90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90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1251</v>
      </c>
      <c r="E156" s="1" t="s">
        <v>857</v>
      </c>
      <c r="F156" s="95" t="s">
        <v>109</v>
      </c>
      <c r="G156" s="103">
        <v>88</v>
      </c>
      <c r="H156" s="86">
        <v>100</v>
      </c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94</v>
      </c>
      <c r="R156" s="86">
        <v>97</v>
      </c>
      <c r="S156" s="86"/>
      <c r="T156" s="82">
        <f t="shared" si="7"/>
        <v>71</v>
      </c>
      <c r="U156" s="99">
        <v>89</v>
      </c>
      <c r="V156" s="103">
        <v>88</v>
      </c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89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1100</v>
      </c>
      <c r="E157" s="128" t="s">
        <v>706</v>
      </c>
      <c r="F157" s="95" t="s">
        <v>109</v>
      </c>
      <c r="G157" s="103" t="s">
        <v>1991</v>
      </c>
      <c r="H157" s="86" t="s">
        <v>1991</v>
      </c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>
        <v>87</v>
      </c>
      <c r="S157" s="86"/>
      <c r="T157" s="82">
        <f t="shared" si="7"/>
        <v>22</v>
      </c>
      <c r="U157" s="99" t="s">
        <v>1991</v>
      </c>
      <c r="V157" s="103" t="s">
        <v>1991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1257</v>
      </c>
      <c r="E158" s="1" t="s">
        <v>863</v>
      </c>
      <c r="F158" s="95" t="s">
        <v>110</v>
      </c>
      <c r="G158" s="103">
        <v>86</v>
      </c>
      <c r="H158" s="86">
        <v>100</v>
      </c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93</v>
      </c>
      <c r="R158" s="86">
        <v>97</v>
      </c>
      <c r="S158" s="86"/>
      <c r="T158" s="82">
        <f t="shared" si="7"/>
        <v>71</v>
      </c>
      <c r="U158" s="99">
        <v>85</v>
      </c>
      <c r="V158" s="103">
        <v>86</v>
      </c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86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1106</v>
      </c>
      <c r="E159" s="1" t="s">
        <v>712</v>
      </c>
      <c r="F159" s="95" t="s">
        <v>109</v>
      </c>
      <c r="G159" s="103" t="s">
        <v>1991</v>
      </c>
      <c r="H159" s="86" t="s">
        <v>1991</v>
      </c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>
        <v>43</v>
      </c>
      <c r="S159" s="86"/>
      <c r="T159" s="82">
        <f t="shared" si="7"/>
        <v>11</v>
      </c>
      <c r="U159" s="99" t="s">
        <v>1991</v>
      </c>
      <c r="V159" s="103" t="s">
        <v>1991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1339</v>
      </c>
      <c r="E160" s="1" t="s">
        <v>943</v>
      </c>
      <c r="F160" s="95" t="s">
        <v>110</v>
      </c>
      <c r="G160" s="103">
        <v>86</v>
      </c>
      <c r="H160" s="86">
        <v>100</v>
      </c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93</v>
      </c>
      <c r="R160" s="86">
        <v>92</v>
      </c>
      <c r="S160" s="86"/>
      <c r="T160" s="82">
        <f t="shared" si="7"/>
        <v>70</v>
      </c>
      <c r="U160" s="99">
        <v>90</v>
      </c>
      <c r="V160" s="103">
        <v>86</v>
      </c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88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1301</v>
      </c>
      <c r="E161" s="1" t="s">
        <v>906</v>
      </c>
      <c r="F161" s="95" t="s">
        <v>110</v>
      </c>
      <c r="G161" s="103">
        <v>88</v>
      </c>
      <c r="H161" s="86">
        <v>100</v>
      </c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94</v>
      </c>
      <c r="R161" s="86">
        <v>83</v>
      </c>
      <c r="S161" s="86"/>
      <c r="T161" s="82">
        <f t="shared" si="7"/>
        <v>68</v>
      </c>
      <c r="U161" s="99">
        <v>88</v>
      </c>
      <c r="V161" s="103">
        <v>88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88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1398</v>
      </c>
      <c r="E162" s="1" t="s">
        <v>1065</v>
      </c>
      <c r="F162" s="95" t="s">
        <v>110</v>
      </c>
      <c r="G162" s="103">
        <v>92</v>
      </c>
      <c r="H162" s="86">
        <v>100</v>
      </c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96</v>
      </c>
      <c r="R162" s="86">
        <v>83</v>
      </c>
      <c r="S162" s="86"/>
      <c r="T162" s="82">
        <f t="shared" si="7"/>
        <v>69</v>
      </c>
      <c r="U162" s="99">
        <v>78</v>
      </c>
      <c r="V162" s="103">
        <v>92</v>
      </c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85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1109</v>
      </c>
      <c r="E163" s="1" t="s">
        <v>1061</v>
      </c>
      <c r="F163" s="95" t="s">
        <v>109</v>
      </c>
      <c r="G163" s="103">
        <v>86</v>
      </c>
      <c r="H163" s="86">
        <v>100</v>
      </c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93</v>
      </c>
      <c r="R163" s="86">
        <v>94</v>
      </c>
      <c r="S163" s="86"/>
      <c r="T163" s="82">
        <f t="shared" si="7"/>
        <v>70</v>
      </c>
      <c r="U163" s="99">
        <v>92</v>
      </c>
      <c r="V163" s="103">
        <v>86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89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1185</v>
      </c>
      <c r="E164" s="1" t="s">
        <v>791</v>
      </c>
      <c r="F164" s="95" t="s">
        <v>110</v>
      </c>
      <c r="G164" s="103">
        <v>90</v>
      </c>
      <c r="H164" s="86">
        <v>100</v>
      </c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95</v>
      </c>
      <c r="R164" s="86">
        <v>89</v>
      </c>
      <c r="S164" s="86"/>
      <c r="T164" s="82">
        <f t="shared" si="7"/>
        <v>70</v>
      </c>
      <c r="U164" s="99">
        <v>78</v>
      </c>
      <c r="V164" s="103">
        <v>90</v>
      </c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84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1190</v>
      </c>
      <c r="E165" s="1" t="s">
        <v>796</v>
      </c>
      <c r="F165" s="95" t="s">
        <v>110</v>
      </c>
      <c r="G165" s="103">
        <v>98</v>
      </c>
      <c r="H165" s="86">
        <v>100</v>
      </c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99</v>
      </c>
      <c r="R165" s="86">
        <v>94</v>
      </c>
      <c r="S165" s="86"/>
      <c r="T165" s="82">
        <f t="shared" si="7"/>
        <v>73</v>
      </c>
      <c r="U165" s="99">
        <v>93</v>
      </c>
      <c r="V165" s="103">
        <v>98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96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1305</v>
      </c>
      <c r="E166" s="1" t="s">
        <v>910</v>
      </c>
      <c r="F166" s="95" t="s">
        <v>109</v>
      </c>
      <c r="G166" s="103">
        <v>84</v>
      </c>
      <c r="H166" s="86">
        <v>100</v>
      </c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92</v>
      </c>
      <c r="R166" s="86">
        <v>90</v>
      </c>
      <c r="S166" s="86"/>
      <c r="T166" s="82">
        <f t="shared" si="7"/>
        <v>69</v>
      </c>
      <c r="U166" s="99">
        <v>85</v>
      </c>
      <c r="V166" s="103">
        <v>84</v>
      </c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85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1228</v>
      </c>
      <c r="E167" s="1" t="s">
        <v>834</v>
      </c>
      <c r="F167" s="95" t="s">
        <v>109</v>
      </c>
      <c r="G167" s="103">
        <v>88</v>
      </c>
      <c r="H167" s="86">
        <v>100</v>
      </c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94</v>
      </c>
      <c r="R167" s="86">
        <v>92</v>
      </c>
      <c r="S167" s="86"/>
      <c r="T167" s="82">
        <f t="shared" si="7"/>
        <v>70</v>
      </c>
      <c r="U167" s="99">
        <v>81</v>
      </c>
      <c r="V167" s="103">
        <v>88</v>
      </c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85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1348</v>
      </c>
      <c r="E168" s="1" t="s">
        <v>952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1307</v>
      </c>
      <c r="E169" s="1" t="s">
        <v>912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1232</v>
      </c>
      <c r="E170" s="1" t="s">
        <v>838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1118</v>
      </c>
      <c r="E171" s="1" t="s">
        <v>724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1238</v>
      </c>
      <c r="E172" s="1" t="s">
        <v>844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1394</v>
      </c>
      <c r="E173" s="1" t="s">
        <v>1060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1312</v>
      </c>
      <c r="E174" s="1" t="s">
        <v>917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1277</v>
      </c>
      <c r="E175" s="1" t="s">
        <v>882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1197</v>
      </c>
      <c r="E176" s="1" t="s">
        <v>803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1198</v>
      </c>
      <c r="E177" s="1" t="s">
        <v>804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1199</v>
      </c>
      <c r="E178" s="1" t="s">
        <v>805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1200</v>
      </c>
      <c r="E179" s="1" t="s">
        <v>806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1166</v>
      </c>
      <c r="E180" s="1" t="s">
        <v>772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1360</v>
      </c>
      <c r="E181" s="1" t="s">
        <v>964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1258</v>
      </c>
      <c r="E182" s="1" t="s">
        <v>1391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1204</v>
      </c>
      <c r="E183" s="1" t="s">
        <v>810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1169</v>
      </c>
      <c r="E184" s="1" t="s">
        <v>775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1125</v>
      </c>
      <c r="E185" s="1" t="s">
        <v>731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1092</v>
      </c>
      <c r="E186" s="1" t="s">
        <v>698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1126</v>
      </c>
      <c r="E187" s="1" t="s">
        <v>732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1095</v>
      </c>
      <c r="E188" s="1" t="s">
        <v>701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1366</v>
      </c>
      <c r="E189" s="1" t="s">
        <v>970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1177</v>
      </c>
      <c r="E190" s="1" t="s">
        <v>783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1290</v>
      </c>
      <c r="E191" s="1" t="s">
        <v>895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1371</v>
      </c>
      <c r="E192" s="1" t="s">
        <v>975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1692</v>
      </c>
      <c r="E193" s="1" t="s">
        <v>1693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1256</v>
      </c>
      <c r="E194" s="1" t="s">
        <v>862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1375</v>
      </c>
      <c r="E195" s="1" t="s">
        <v>979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1259</v>
      </c>
      <c r="E196" s="1" t="s">
        <v>864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1298</v>
      </c>
      <c r="E197" s="1" t="s">
        <v>903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1260</v>
      </c>
      <c r="E198" s="1" t="s">
        <v>865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1144</v>
      </c>
      <c r="E199" s="1" t="s">
        <v>750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1107</v>
      </c>
      <c r="E200" s="1" t="s">
        <v>713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1145</v>
      </c>
      <c r="E201" s="1" t="s">
        <v>751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1222</v>
      </c>
      <c r="E202" s="1" t="s">
        <v>828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1262</v>
      </c>
      <c r="E203" s="1" t="s">
        <v>867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1341</v>
      </c>
      <c r="E204" s="1" t="s">
        <v>945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1187</v>
      </c>
      <c r="E205" s="1" t="s">
        <v>793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1343</v>
      </c>
      <c r="E206" s="1" t="s">
        <v>947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1397</v>
      </c>
      <c r="E207" s="1" t="s">
        <v>1064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1349</v>
      </c>
      <c r="E208" s="1" t="s">
        <v>953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1308</v>
      </c>
      <c r="E209" s="1" t="s">
        <v>913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1079</v>
      </c>
      <c r="E210" s="1" t="s">
        <v>685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1155</v>
      </c>
      <c r="E211" s="1" t="s">
        <v>761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1310</v>
      </c>
      <c r="E212" s="1" t="s">
        <v>915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1233</v>
      </c>
      <c r="E213" s="1" t="s">
        <v>839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1236</v>
      </c>
      <c r="E214" s="1" t="s">
        <v>842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1159</v>
      </c>
      <c r="E215" s="1" t="s">
        <v>765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1354</v>
      </c>
      <c r="E216" s="1" t="s">
        <v>958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1122</v>
      </c>
      <c r="E217" s="1" t="s">
        <v>728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1318</v>
      </c>
      <c r="E218" s="1" t="s">
        <v>923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1205</v>
      </c>
      <c r="E219" s="1" t="s">
        <v>811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1364</v>
      </c>
      <c r="E220" s="1" t="s">
        <v>968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1245</v>
      </c>
      <c r="E221" s="1" t="s">
        <v>851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1172</v>
      </c>
      <c r="E222" s="1" t="s">
        <v>778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1285</v>
      </c>
      <c r="E223" s="1" t="s">
        <v>890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1210</v>
      </c>
      <c r="E224" s="1" t="s">
        <v>816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1327</v>
      </c>
      <c r="E225" s="1" t="s">
        <v>932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1216</v>
      </c>
      <c r="E226" s="1" t="s">
        <v>822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1369</v>
      </c>
      <c r="E227" s="1" t="s">
        <v>973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1178</v>
      </c>
      <c r="E228" s="1" t="s">
        <v>784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1370</v>
      </c>
      <c r="E229" s="1" t="s">
        <v>974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1134</v>
      </c>
      <c r="E230" s="1" t="s">
        <v>740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1135</v>
      </c>
      <c r="E231" s="1" t="s">
        <v>741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1136</v>
      </c>
      <c r="E232" s="1" t="s">
        <v>742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1102</v>
      </c>
      <c r="E233" s="1" t="s">
        <v>708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1374</v>
      </c>
      <c r="E234" s="1" t="s">
        <v>978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1181</v>
      </c>
      <c r="E235" s="1" t="s">
        <v>787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1401</v>
      </c>
      <c r="E236" s="1" t="s">
        <v>1400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1296</v>
      </c>
      <c r="E237" s="1" t="s">
        <v>901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1261</v>
      </c>
      <c r="E238" s="1" t="s">
        <v>866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1184</v>
      </c>
      <c r="E239" s="1" t="s">
        <v>790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1109</v>
      </c>
      <c r="E240" s="1" t="s">
        <v>715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1264</v>
      </c>
      <c r="E241" s="1" t="s">
        <v>869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1224</v>
      </c>
      <c r="E242" s="1" t="s">
        <v>830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1148</v>
      </c>
      <c r="E243" s="1" t="s">
        <v>754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1303</v>
      </c>
      <c r="E244" s="1" t="s">
        <v>908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1112</v>
      </c>
      <c r="E245" s="1" t="s">
        <v>718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1189</v>
      </c>
      <c r="E246" s="1" t="s">
        <v>795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1306</v>
      </c>
      <c r="E247" s="1" t="s">
        <v>911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1274</v>
      </c>
      <c r="E248" s="1" t="s">
        <v>879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1234</v>
      </c>
      <c r="E249" s="1" t="s">
        <v>840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1351</v>
      </c>
      <c r="E250" s="1" t="s">
        <v>955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1196</v>
      </c>
      <c r="E251" s="1" t="s">
        <v>802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1276</v>
      </c>
      <c r="E252" s="1" t="s">
        <v>881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1085</v>
      </c>
      <c r="E253" s="1" t="s">
        <v>691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1315</v>
      </c>
      <c r="E254" s="1" t="s">
        <v>920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1163</v>
      </c>
      <c r="E255" s="1" t="s">
        <v>769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1165</v>
      </c>
      <c r="E256" s="1" t="s">
        <v>771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1086</v>
      </c>
      <c r="E257" s="1" t="s">
        <v>692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1242</v>
      </c>
      <c r="E258" s="1" t="s">
        <v>848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1280</v>
      </c>
      <c r="E259" s="1" t="s">
        <v>885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1090</v>
      </c>
      <c r="E260" s="1" t="s">
        <v>696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1325</v>
      </c>
      <c r="E261" s="1" t="s">
        <v>930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1211</v>
      </c>
      <c r="E262" s="1" t="s">
        <v>817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1212</v>
      </c>
      <c r="E263" s="1" t="s">
        <v>818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1173</v>
      </c>
      <c r="E264" s="1" t="s">
        <v>779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1175</v>
      </c>
      <c r="E265" s="1" t="s">
        <v>781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1098</v>
      </c>
      <c r="E266" s="1" t="s">
        <v>704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1288</v>
      </c>
      <c r="E267" s="1" t="s">
        <v>893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1330</v>
      </c>
      <c r="E268" s="1" t="s">
        <v>934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1179</v>
      </c>
      <c r="E269" s="1" t="s">
        <v>785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1101</v>
      </c>
      <c r="E270" s="1" t="s">
        <v>707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1333</v>
      </c>
      <c r="E271" s="1" t="s">
        <v>937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1334</v>
      </c>
      <c r="E272" s="1" t="s">
        <v>938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1104</v>
      </c>
      <c r="E273" s="1" t="s">
        <v>710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1336</v>
      </c>
      <c r="E274" s="1" t="s">
        <v>940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1137</v>
      </c>
      <c r="E275" s="1" t="s">
        <v>743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1138</v>
      </c>
      <c r="E276" s="1" t="s">
        <v>744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1141</v>
      </c>
      <c r="E277" s="1" t="s">
        <v>747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1142</v>
      </c>
      <c r="E278" s="1" t="s">
        <v>748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1299</v>
      </c>
      <c r="E279" s="1" t="s">
        <v>904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1147</v>
      </c>
      <c r="E280" s="1" t="s">
        <v>753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1302</v>
      </c>
      <c r="E281" s="1" t="s">
        <v>907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1225</v>
      </c>
      <c r="E282" s="1" t="s">
        <v>831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1226</v>
      </c>
      <c r="E283" s="1" t="s">
        <v>832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1304</v>
      </c>
      <c r="E284" s="1" t="s">
        <v>909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1381</v>
      </c>
      <c r="E285" s="1" t="s">
        <v>985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1345</v>
      </c>
      <c r="E286" s="1" t="s">
        <v>949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1346</v>
      </c>
      <c r="E288" s="1" t="s">
        <v>950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1347</v>
      </c>
      <c r="E289" s="1" t="s">
        <v>951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1153</v>
      </c>
      <c r="E290" s="1" t="s">
        <v>759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1271</v>
      </c>
      <c r="E291" s="1" t="s">
        <v>876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1231</v>
      </c>
      <c r="E292" s="1" t="s">
        <v>837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1154</v>
      </c>
      <c r="E293" s="1" t="s">
        <v>760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1193</v>
      </c>
      <c r="E294" s="1" t="s">
        <v>799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1080</v>
      </c>
      <c r="E295" s="1" t="s">
        <v>686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1156</v>
      </c>
      <c r="E296" s="1" t="s">
        <v>762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1082</v>
      </c>
      <c r="E297" s="1" t="s">
        <v>688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1083</v>
      </c>
      <c r="E298" s="1" t="s">
        <v>689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1120</v>
      </c>
      <c r="E299" s="1" t="s">
        <v>726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1396</v>
      </c>
      <c r="E300" s="1" t="s">
        <v>1063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1162</v>
      </c>
      <c r="E301" s="1" t="s">
        <v>768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1123</v>
      </c>
      <c r="E302" s="1" t="s">
        <v>729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1279</v>
      </c>
      <c r="E303" s="1" t="s">
        <v>884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1244</v>
      </c>
      <c r="E304" s="1" t="s">
        <v>850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1089</v>
      </c>
      <c r="E305" s="1" t="s">
        <v>695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1170</v>
      </c>
      <c r="E306" s="1" t="s">
        <v>776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1323</v>
      </c>
      <c r="E307" s="1" t="s">
        <v>928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1171</v>
      </c>
      <c r="E308" s="1" t="s">
        <v>777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1286</v>
      </c>
      <c r="E309" s="1" t="s">
        <v>891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1215</v>
      </c>
      <c r="E310" s="1" t="s">
        <v>821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1130</v>
      </c>
      <c r="E311" s="1" t="s">
        <v>736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1331</v>
      </c>
      <c r="E312" s="1" t="s">
        <v>935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1329</v>
      </c>
      <c r="E313" s="1" t="s">
        <v>1382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1099</v>
      </c>
      <c r="E314" s="1" t="s">
        <v>705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1253</v>
      </c>
      <c r="E315" s="1" t="s">
        <v>859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1372</v>
      </c>
      <c r="E316" s="1" t="s">
        <v>976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1291</v>
      </c>
      <c r="E317" s="1" t="s">
        <v>896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1292</v>
      </c>
      <c r="E318" s="1" t="s">
        <v>897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1218</v>
      </c>
      <c r="E319" s="1" t="s">
        <v>824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1219</v>
      </c>
      <c r="E320" s="1" t="s">
        <v>825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1377</v>
      </c>
      <c r="E321" s="1" t="s">
        <v>981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1340</v>
      </c>
      <c r="E322" s="1" t="s">
        <v>944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1266</v>
      </c>
      <c r="E323" s="1" t="s">
        <v>871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1191</v>
      </c>
      <c r="E324" s="1" t="s">
        <v>797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1227</v>
      </c>
      <c r="E325" s="1" t="s">
        <v>833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1267</v>
      </c>
      <c r="E326" s="1" t="s">
        <v>872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1268</v>
      </c>
      <c r="E327" s="8" t="s">
        <v>873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tabSelected="1" workbookViewId="0">
      <pane xSplit="5" ySplit="7" topLeftCell="F166" activePane="bottomRight" state="frozen"/>
      <selection pane="topRight" activeCell="F1" sqref="F1"/>
      <selection pane="bottomLeft" activeCell="A8" sqref="A8"/>
      <selection pane="bottomRight" activeCell="G166" sqref="G166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1989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1990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474</v>
      </c>
      <c r="E8" s="4" t="s">
        <v>230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410</v>
      </c>
      <c r="E9" s="1" t="s">
        <v>178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522</v>
      </c>
      <c r="E10" s="1" t="s">
        <v>1031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550</v>
      </c>
      <c r="E11" s="1" t="s">
        <v>295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586</v>
      </c>
      <c r="E12" s="1" t="s">
        <v>325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524</v>
      </c>
      <c r="E13" s="1" t="s">
        <v>1022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555</v>
      </c>
      <c r="E14" s="1" t="s">
        <v>300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482</v>
      </c>
      <c r="E15" s="1" t="s">
        <v>237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588</v>
      </c>
      <c r="E16" s="1" t="s">
        <v>1007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661</v>
      </c>
      <c r="E17" s="1" t="s">
        <v>385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561</v>
      </c>
      <c r="E18" s="1" t="s">
        <v>1034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627</v>
      </c>
      <c r="E19" s="1" t="s">
        <v>357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563</v>
      </c>
      <c r="E20" s="1" t="s">
        <v>303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489</v>
      </c>
      <c r="E21" s="1" t="s">
        <v>242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567</v>
      </c>
      <c r="E22" s="1" t="s">
        <v>306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490</v>
      </c>
      <c r="E23" s="1" t="s">
        <v>243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464</v>
      </c>
      <c r="E24" s="1" t="s">
        <v>222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630</v>
      </c>
      <c r="E25" s="1" t="s">
        <v>359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494</v>
      </c>
      <c r="E26" s="1" t="s">
        <v>247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431</v>
      </c>
      <c r="E27" s="1" t="s">
        <v>194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602</v>
      </c>
      <c r="E28" s="1" t="s">
        <v>337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534</v>
      </c>
      <c r="E29" s="1" t="s">
        <v>280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1388</v>
      </c>
      <c r="E30" s="1" t="s">
        <v>1023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634</v>
      </c>
      <c r="E31" s="1" t="s">
        <v>362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603</v>
      </c>
      <c r="E32" s="1" t="s">
        <v>338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437</v>
      </c>
      <c r="E33" s="1" t="s">
        <v>1024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539</v>
      </c>
      <c r="E34" s="1" t="s">
        <v>284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1389</v>
      </c>
      <c r="E35" s="1" t="s">
        <v>1051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610</v>
      </c>
      <c r="E36" s="1" t="s">
        <v>1036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542</v>
      </c>
      <c r="E37" s="1" t="s">
        <v>287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507</v>
      </c>
      <c r="E38" s="1" t="s">
        <v>259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615</v>
      </c>
      <c r="E39" s="1" t="s">
        <v>347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680</v>
      </c>
      <c r="E40" s="1" t="s">
        <v>404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441</v>
      </c>
      <c r="E41" s="1" t="s">
        <v>202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681</v>
      </c>
      <c r="E42" s="1" t="s">
        <v>405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545</v>
      </c>
      <c r="E43" s="1" t="s">
        <v>290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581</v>
      </c>
      <c r="E48" s="1" t="s">
        <v>320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546</v>
      </c>
      <c r="E49" s="1" t="s">
        <v>291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582</v>
      </c>
      <c r="E50" s="1" t="s">
        <v>321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583</v>
      </c>
      <c r="E51" s="1" t="s">
        <v>322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618</v>
      </c>
      <c r="E52" s="1" t="s">
        <v>349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476</v>
      </c>
      <c r="E53" s="1" t="s">
        <v>994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518</v>
      </c>
      <c r="E54" s="1" t="s">
        <v>268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548</v>
      </c>
      <c r="E55" s="1" t="s">
        <v>293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444</v>
      </c>
      <c r="E56" s="1" t="s">
        <v>204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521</v>
      </c>
      <c r="E57" s="1" t="s">
        <v>271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656</v>
      </c>
      <c r="E58" s="1" t="s">
        <v>382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445</v>
      </c>
      <c r="E59" s="1" t="s">
        <v>205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587</v>
      </c>
      <c r="E60" s="1" t="s">
        <v>1028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557</v>
      </c>
      <c r="E61" s="1" t="s">
        <v>1009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593</v>
      </c>
      <c r="E62" s="1" t="s">
        <v>328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624</v>
      </c>
      <c r="E63" s="1" t="s">
        <v>354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595</v>
      </c>
      <c r="E64" s="1" t="s">
        <v>330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1387</v>
      </c>
      <c r="E65" s="1" t="s">
        <v>1021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462</v>
      </c>
      <c r="E66" s="1" t="s">
        <v>220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425</v>
      </c>
      <c r="E67" s="1" t="s">
        <v>190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530</v>
      </c>
      <c r="E68" s="1" t="s">
        <v>1018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465</v>
      </c>
      <c r="E69" s="1" t="s">
        <v>223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670</v>
      </c>
      <c r="E70" s="1" t="s">
        <v>394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500</v>
      </c>
      <c r="E71" s="1" t="s">
        <v>253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469</v>
      </c>
      <c r="E72" s="1" t="s">
        <v>1020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574</v>
      </c>
      <c r="E73" s="1" t="s">
        <v>313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502</v>
      </c>
      <c r="E74" s="1" t="s">
        <v>254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604</v>
      </c>
      <c r="E75" s="1" t="s">
        <v>339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506</v>
      </c>
      <c r="E76" s="1" t="s">
        <v>258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675</v>
      </c>
      <c r="E77" s="1" t="s">
        <v>399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508</v>
      </c>
      <c r="E78" s="1" t="s">
        <v>260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613</v>
      </c>
      <c r="E79" s="1" t="s">
        <v>345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678</v>
      </c>
      <c r="E80" s="1" t="s">
        <v>402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543</v>
      </c>
      <c r="E81" s="1" t="s">
        <v>288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544</v>
      </c>
      <c r="E82" s="1" t="s">
        <v>289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579</v>
      </c>
      <c r="E83" s="1" t="s">
        <v>318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443</v>
      </c>
      <c r="E88" s="1" t="s">
        <v>203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412</v>
      </c>
      <c r="E89" s="1" t="s">
        <v>179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413</v>
      </c>
      <c r="E90" s="1" t="s">
        <v>180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552</v>
      </c>
      <c r="E91" s="1" t="s">
        <v>297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416</v>
      </c>
      <c r="E92" s="1" t="s">
        <v>987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622</v>
      </c>
      <c r="E93" s="1" t="s">
        <v>1016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589</v>
      </c>
      <c r="E94" s="1" t="s">
        <v>1017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452</v>
      </c>
      <c r="E95" s="1" t="s">
        <v>211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455</v>
      </c>
      <c r="E96" s="1" t="s">
        <v>213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459</v>
      </c>
      <c r="E97" s="1" t="s">
        <v>217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527</v>
      </c>
      <c r="E98" s="1" t="s">
        <v>274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596</v>
      </c>
      <c r="E99" s="1" t="s">
        <v>331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422</v>
      </c>
      <c r="E100" s="1" t="s">
        <v>187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486</v>
      </c>
      <c r="E101" s="1" t="s">
        <v>1033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491</v>
      </c>
      <c r="E102" s="1" t="s">
        <v>244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531</v>
      </c>
      <c r="E103" s="1" t="s">
        <v>277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631</v>
      </c>
      <c r="E104" s="1" t="s">
        <v>1035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667</v>
      </c>
      <c r="E105" s="1" t="s">
        <v>391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468</v>
      </c>
      <c r="E106" s="1" t="s">
        <v>225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430</v>
      </c>
      <c r="E107" s="1" t="s">
        <v>1012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671</v>
      </c>
      <c r="E108" s="1" t="s">
        <v>395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635</v>
      </c>
      <c r="E109" s="1" t="s">
        <v>363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501</v>
      </c>
      <c r="E110" s="1" t="s">
        <v>991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535</v>
      </c>
      <c r="E111" s="1" t="s">
        <v>1004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636</v>
      </c>
      <c r="E112" s="1" t="s">
        <v>364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503</v>
      </c>
      <c r="E113" s="1" t="s">
        <v>255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672</v>
      </c>
      <c r="E114" s="1" t="s">
        <v>396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638</v>
      </c>
      <c r="E115" s="1" t="s">
        <v>366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576</v>
      </c>
      <c r="E116" s="1" t="s">
        <v>315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609</v>
      </c>
      <c r="E117" s="1" t="s">
        <v>343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611</v>
      </c>
      <c r="E118" s="1" t="s">
        <v>344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644</v>
      </c>
      <c r="E119" s="1" t="s">
        <v>370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676</v>
      </c>
      <c r="E120" s="1" t="s">
        <v>400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578</v>
      </c>
      <c r="E121" s="1" t="s">
        <v>317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649</v>
      </c>
      <c r="E122" s="1" t="s">
        <v>375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650</v>
      </c>
      <c r="E123" s="1" t="s">
        <v>376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516</v>
      </c>
      <c r="E128" s="1" t="s">
        <v>266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651</v>
      </c>
      <c r="E129" s="1" t="s">
        <v>377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655</v>
      </c>
      <c r="E130" s="1" t="s">
        <v>381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477</v>
      </c>
      <c r="E131" s="1" t="s">
        <v>232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620</v>
      </c>
      <c r="E132" s="1" t="s">
        <v>351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553</v>
      </c>
      <c r="E133" s="1" t="s">
        <v>298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479</v>
      </c>
      <c r="E134" s="1" t="s">
        <v>234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554</v>
      </c>
      <c r="E135" s="1" t="s">
        <v>299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417</v>
      </c>
      <c r="E136" s="1" t="s">
        <v>183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585</v>
      </c>
      <c r="E137" s="1" t="s">
        <v>324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658</v>
      </c>
      <c r="E138" s="1" t="s">
        <v>1027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449</v>
      </c>
      <c r="E139" s="1" t="s">
        <v>208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450</v>
      </c>
      <c r="E140" s="1" t="s">
        <v>209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525</v>
      </c>
      <c r="E141" s="1" t="s">
        <v>273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623</v>
      </c>
      <c r="E142" s="1" t="s">
        <v>353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556</v>
      </c>
      <c r="E143" s="1" t="s">
        <v>1032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483</v>
      </c>
      <c r="E144" s="1" t="s">
        <v>238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592</v>
      </c>
      <c r="E145" s="1" t="s">
        <v>1003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559</v>
      </c>
      <c r="E146" s="1" t="s">
        <v>302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423</v>
      </c>
      <c r="E147" s="1" t="s">
        <v>188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626</v>
      </c>
      <c r="E148" s="1" t="s">
        <v>356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565</v>
      </c>
      <c r="E149" s="1" t="s">
        <v>305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528</v>
      </c>
      <c r="E150" s="1" t="s">
        <v>275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629</v>
      </c>
      <c r="E151" s="1" t="s">
        <v>1011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495</v>
      </c>
      <c r="E152" s="1" t="s">
        <v>248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669</v>
      </c>
      <c r="E153" s="1" t="s">
        <v>393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571</v>
      </c>
      <c r="E154" s="1" t="s">
        <v>310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498</v>
      </c>
      <c r="E155" s="1" t="s">
        <v>251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499</v>
      </c>
      <c r="E156" s="1" t="s">
        <v>252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434</v>
      </c>
      <c r="E157" s="1" t="s">
        <v>197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637</v>
      </c>
      <c r="E158" s="1" t="s">
        <v>365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639</v>
      </c>
      <c r="E159" s="1" t="s">
        <v>367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673</v>
      </c>
      <c r="E160" s="1" t="s">
        <v>397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640</v>
      </c>
      <c r="E161" s="1" t="s">
        <v>368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612</v>
      </c>
      <c r="E162" s="1" t="s">
        <v>1025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683</v>
      </c>
      <c r="E163" s="1" t="s">
        <v>1026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580</v>
      </c>
      <c r="E168" s="1" t="s">
        <v>319</v>
      </c>
      <c r="F168" s="95" t="s">
        <v>109</v>
      </c>
      <c r="G168" s="103">
        <v>88</v>
      </c>
      <c r="H168" s="86">
        <v>100</v>
      </c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94</v>
      </c>
      <c r="R168" s="86">
        <v>62</v>
      </c>
      <c r="S168" s="86"/>
      <c r="T168" s="82">
        <f t="shared" si="7"/>
        <v>63</v>
      </c>
      <c r="U168" s="99">
        <v>78</v>
      </c>
      <c r="V168" s="103">
        <v>88</v>
      </c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83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475</v>
      </c>
      <c r="E169" s="1" t="s">
        <v>231</v>
      </c>
      <c r="F169" s="95" t="s">
        <v>109</v>
      </c>
      <c r="G169" s="103">
        <v>90</v>
      </c>
      <c r="H169" s="86">
        <v>100</v>
      </c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95</v>
      </c>
      <c r="R169" s="86">
        <v>80</v>
      </c>
      <c r="S169" s="86"/>
      <c r="T169" s="82">
        <f t="shared" si="7"/>
        <v>68</v>
      </c>
      <c r="U169" s="99">
        <v>96</v>
      </c>
      <c r="V169" s="103">
        <v>90</v>
      </c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93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515</v>
      </c>
      <c r="E170" s="1" t="s">
        <v>265</v>
      </c>
      <c r="F170" s="95" t="s">
        <v>110</v>
      </c>
      <c r="G170" s="103">
        <v>90</v>
      </c>
      <c r="H170" s="86">
        <v>100</v>
      </c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95</v>
      </c>
      <c r="R170" s="86">
        <v>82</v>
      </c>
      <c r="S170" s="86"/>
      <c r="T170" s="82">
        <f t="shared" si="7"/>
        <v>68</v>
      </c>
      <c r="U170" s="99">
        <v>91</v>
      </c>
      <c r="V170" s="103">
        <v>90</v>
      </c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91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619</v>
      </c>
      <c r="E171" s="1" t="s">
        <v>350</v>
      </c>
      <c r="F171" s="95" t="s">
        <v>109</v>
      </c>
      <c r="G171" s="103">
        <v>90</v>
      </c>
      <c r="H171" s="86">
        <v>100</v>
      </c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95</v>
      </c>
      <c r="R171" s="86">
        <v>90</v>
      </c>
      <c r="S171" s="86"/>
      <c r="T171" s="82">
        <f t="shared" si="7"/>
        <v>70</v>
      </c>
      <c r="U171" s="99">
        <v>90</v>
      </c>
      <c r="V171" s="103">
        <v>90</v>
      </c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90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652</v>
      </c>
      <c r="E172" s="1" t="s">
        <v>378</v>
      </c>
      <c r="F172" s="95" t="s">
        <v>110</v>
      </c>
      <c r="G172" s="103">
        <v>90</v>
      </c>
      <c r="H172" s="86">
        <v>100</v>
      </c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95</v>
      </c>
      <c r="R172" s="86">
        <v>87</v>
      </c>
      <c r="S172" s="86"/>
      <c r="T172" s="82">
        <f t="shared" si="7"/>
        <v>69</v>
      </c>
      <c r="U172" s="99">
        <v>90</v>
      </c>
      <c r="V172" s="103">
        <v>90</v>
      </c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90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653</v>
      </c>
      <c r="E173" s="1" t="s">
        <v>379</v>
      </c>
      <c r="F173" s="95" t="s">
        <v>110</v>
      </c>
      <c r="G173" s="103">
        <v>88</v>
      </c>
      <c r="H173" s="86">
        <v>100</v>
      </c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94</v>
      </c>
      <c r="R173" s="86">
        <v>79</v>
      </c>
      <c r="S173" s="86"/>
      <c r="T173" s="82">
        <f t="shared" si="7"/>
        <v>67</v>
      </c>
      <c r="U173" s="99">
        <v>88</v>
      </c>
      <c r="V173" s="103">
        <v>88</v>
      </c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88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654</v>
      </c>
      <c r="E174" s="1" t="s">
        <v>380</v>
      </c>
      <c r="F174" s="95" t="s">
        <v>110</v>
      </c>
      <c r="G174" s="103">
        <v>90</v>
      </c>
      <c r="H174" s="86">
        <v>100</v>
      </c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95</v>
      </c>
      <c r="R174" s="86">
        <v>89</v>
      </c>
      <c r="S174" s="86"/>
      <c r="T174" s="82">
        <f t="shared" si="7"/>
        <v>70</v>
      </c>
      <c r="U174" s="99">
        <v>90</v>
      </c>
      <c r="V174" s="103">
        <v>90</v>
      </c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90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411</v>
      </c>
      <c r="E175" s="1" t="s">
        <v>995</v>
      </c>
      <c r="F175" s="95" t="s">
        <v>109</v>
      </c>
      <c r="G175" s="103">
        <v>92</v>
      </c>
      <c r="H175" s="86">
        <v>100</v>
      </c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96</v>
      </c>
      <c r="R175" s="86">
        <v>66</v>
      </c>
      <c r="S175" s="86"/>
      <c r="T175" s="82">
        <f t="shared" si="7"/>
        <v>65</v>
      </c>
      <c r="U175" s="99">
        <v>90</v>
      </c>
      <c r="V175" s="103">
        <v>92</v>
      </c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91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551</v>
      </c>
      <c r="E176" s="1" t="s">
        <v>296</v>
      </c>
      <c r="F176" s="95" t="s">
        <v>110</v>
      </c>
      <c r="G176" s="103">
        <v>90</v>
      </c>
      <c r="H176" s="86">
        <v>100</v>
      </c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95</v>
      </c>
      <c r="R176" s="86">
        <v>92</v>
      </c>
      <c r="S176" s="86"/>
      <c r="T176" s="82">
        <f t="shared" si="7"/>
        <v>71</v>
      </c>
      <c r="U176" s="99">
        <v>90</v>
      </c>
      <c r="V176" s="103">
        <v>90</v>
      </c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90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446</v>
      </c>
      <c r="E177" s="1" t="s">
        <v>206</v>
      </c>
      <c r="F177" s="95" t="s">
        <v>110</v>
      </c>
      <c r="G177" s="103">
        <v>94</v>
      </c>
      <c r="H177" s="86">
        <v>100</v>
      </c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97</v>
      </c>
      <c r="R177" s="86">
        <v>86</v>
      </c>
      <c r="S177" s="86"/>
      <c r="T177" s="82">
        <f t="shared" si="7"/>
        <v>70</v>
      </c>
      <c r="U177" s="99">
        <v>89</v>
      </c>
      <c r="V177" s="103">
        <v>94</v>
      </c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92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584</v>
      </c>
      <c r="E178" s="1" t="s">
        <v>323</v>
      </c>
      <c r="F178" s="95" t="s">
        <v>110</v>
      </c>
      <c r="G178" s="103">
        <v>90</v>
      </c>
      <c r="H178" s="86">
        <v>100</v>
      </c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95</v>
      </c>
      <c r="R178" s="86">
        <v>92</v>
      </c>
      <c r="S178" s="86"/>
      <c r="T178" s="82">
        <f t="shared" si="7"/>
        <v>71</v>
      </c>
      <c r="U178" s="99">
        <v>92</v>
      </c>
      <c r="V178" s="103">
        <v>90</v>
      </c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91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480</v>
      </c>
      <c r="E179" s="1" t="s">
        <v>235</v>
      </c>
      <c r="F179" s="95" t="s">
        <v>110</v>
      </c>
      <c r="G179" s="103">
        <v>88</v>
      </c>
      <c r="H179" s="86">
        <v>100</v>
      </c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94</v>
      </c>
      <c r="R179" s="86">
        <v>76</v>
      </c>
      <c r="S179" s="86"/>
      <c r="T179" s="82">
        <f t="shared" si="7"/>
        <v>66</v>
      </c>
      <c r="U179" s="99">
        <v>90</v>
      </c>
      <c r="V179" s="103">
        <v>88</v>
      </c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89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621</v>
      </c>
      <c r="E180" s="1" t="s">
        <v>352</v>
      </c>
      <c r="F180" s="95" t="s">
        <v>110</v>
      </c>
      <c r="G180" s="103">
        <v>82</v>
      </c>
      <c r="H180" s="86">
        <v>100</v>
      </c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91</v>
      </c>
      <c r="R180" s="86">
        <v>94</v>
      </c>
      <c r="S180" s="86"/>
      <c r="T180" s="82">
        <f t="shared" si="7"/>
        <v>69</v>
      </c>
      <c r="U180" s="99">
        <v>89</v>
      </c>
      <c r="V180" s="103">
        <v>82</v>
      </c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86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1384</v>
      </c>
      <c r="E181" s="1" t="s">
        <v>1001</v>
      </c>
      <c r="F181" s="95" t="s">
        <v>109</v>
      </c>
      <c r="G181" s="103">
        <v>78</v>
      </c>
      <c r="H181" s="86">
        <v>100</v>
      </c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89</v>
      </c>
      <c r="R181" s="86">
        <v>83</v>
      </c>
      <c r="S181" s="86"/>
      <c r="T181" s="82">
        <f t="shared" si="7"/>
        <v>65</v>
      </c>
      <c r="U181" s="99">
        <v>88</v>
      </c>
      <c r="V181" s="103">
        <v>78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83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526</v>
      </c>
      <c r="E182" s="1" t="s">
        <v>1008</v>
      </c>
      <c r="F182" s="95" t="s">
        <v>109</v>
      </c>
      <c r="G182" s="103">
        <v>50</v>
      </c>
      <c r="H182" s="86">
        <v>100</v>
      </c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75</v>
      </c>
      <c r="R182" s="86">
        <v>84</v>
      </c>
      <c r="S182" s="86"/>
      <c r="T182" s="82">
        <f t="shared" si="7"/>
        <v>59</v>
      </c>
      <c r="U182" s="99">
        <v>50</v>
      </c>
      <c r="V182" s="103">
        <v>50</v>
      </c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50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660</v>
      </c>
      <c r="E183" s="1" t="s">
        <v>384</v>
      </c>
      <c r="F183" s="95" t="s">
        <v>110</v>
      </c>
      <c r="G183" s="103">
        <v>96</v>
      </c>
      <c r="H183" s="86">
        <v>100</v>
      </c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98</v>
      </c>
      <c r="R183" s="86">
        <v>90</v>
      </c>
      <c r="S183" s="86"/>
      <c r="T183" s="82">
        <f t="shared" si="7"/>
        <v>72</v>
      </c>
      <c r="U183" s="99">
        <v>91</v>
      </c>
      <c r="V183" s="103">
        <v>96</v>
      </c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94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594</v>
      </c>
      <c r="E184" s="1" t="s">
        <v>329</v>
      </c>
      <c r="F184" s="95" t="s">
        <v>110</v>
      </c>
      <c r="G184" s="103">
        <v>78</v>
      </c>
      <c r="H184" s="86">
        <v>100</v>
      </c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89</v>
      </c>
      <c r="R184" s="86">
        <v>82</v>
      </c>
      <c r="S184" s="86"/>
      <c r="T184" s="82">
        <f t="shared" si="7"/>
        <v>65</v>
      </c>
      <c r="U184" s="99">
        <v>89</v>
      </c>
      <c r="V184" s="103">
        <v>78</v>
      </c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84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487</v>
      </c>
      <c r="E185" s="1" t="s">
        <v>240</v>
      </c>
      <c r="F185" s="95" t="s">
        <v>110</v>
      </c>
      <c r="G185" s="103">
        <v>86</v>
      </c>
      <c r="H185" s="86">
        <v>100</v>
      </c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93</v>
      </c>
      <c r="R185" s="86">
        <v>67</v>
      </c>
      <c r="S185" s="86"/>
      <c r="T185" s="82">
        <f t="shared" si="7"/>
        <v>63</v>
      </c>
      <c r="U185" s="99">
        <v>90</v>
      </c>
      <c r="V185" s="103">
        <v>86</v>
      </c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88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562</v>
      </c>
      <c r="E186" s="1" t="s">
        <v>989</v>
      </c>
      <c r="F186" s="95" t="s">
        <v>109</v>
      </c>
      <c r="G186" s="103">
        <v>50</v>
      </c>
      <c r="H186" s="86">
        <v>100</v>
      </c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75</v>
      </c>
      <c r="R186" s="86">
        <v>85</v>
      </c>
      <c r="S186" s="86"/>
      <c r="T186" s="82">
        <f t="shared" si="7"/>
        <v>59</v>
      </c>
      <c r="U186" s="99">
        <v>50</v>
      </c>
      <c r="V186" s="103">
        <v>50</v>
      </c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50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662</v>
      </c>
      <c r="E187" s="1" t="s">
        <v>386</v>
      </c>
      <c r="F187" s="95" t="s">
        <v>109</v>
      </c>
      <c r="G187" s="103">
        <v>88</v>
      </c>
      <c r="H187" s="86">
        <v>100</v>
      </c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94</v>
      </c>
      <c r="R187" s="86">
        <v>79</v>
      </c>
      <c r="S187" s="86"/>
      <c r="T187" s="82">
        <f t="shared" si="7"/>
        <v>67</v>
      </c>
      <c r="U187" s="99">
        <v>92</v>
      </c>
      <c r="V187" s="103">
        <v>88</v>
      </c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90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461</v>
      </c>
      <c r="E188" s="1" t="s">
        <v>219</v>
      </c>
      <c r="F188" s="95" t="s">
        <v>109</v>
      </c>
      <c r="G188" s="103">
        <v>78</v>
      </c>
      <c r="H188" s="86">
        <v>100</v>
      </c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89</v>
      </c>
      <c r="R188" s="86">
        <v>90</v>
      </c>
      <c r="S188" s="86"/>
      <c r="T188" s="82">
        <f t="shared" si="7"/>
        <v>67</v>
      </c>
      <c r="U188" s="99">
        <v>80</v>
      </c>
      <c r="V188" s="103">
        <v>78</v>
      </c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79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566</v>
      </c>
      <c r="E189" s="1" t="s">
        <v>996</v>
      </c>
      <c r="F189" s="95" t="s">
        <v>109</v>
      </c>
      <c r="G189" s="103">
        <v>90</v>
      </c>
      <c r="H189" s="86">
        <v>100</v>
      </c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95</v>
      </c>
      <c r="R189" s="86">
        <v>86</v>
      </c>
      <c r="S189" s="86"/>
      <c r="T189" s="82">
        <f t="shared" si="7"/>
        <v>69</v>
      </c>
      <c r="U189" s="99">
        <v>97</v>
      </c>
      <c r="V189" s="103">
        <v>90</v>
      </c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94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529</v>
      </c>
      <c r="E190" s="1" t="s">
        <v>276</v>
      </c>
      <c r="F190" s="95" t="s">
        <v>109</v>
      </c>
      <c r="G190" s="103">
        <v>90</v>
      </c>
      <c r="H190" s="86">
        <v>100</v>
      </c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95</v>
      </c>
      <c r="R190" s="86">
        <v>43</v>
      </c>
      <c r="S190" s="86"/>
      <c r="T190" s="82">
        <f t="shared" si="7"/>
        <v>58</v>
      </c>
      <c r="U190" s="99">
        <v>85</v>
      </c>
      <c r="V190" s="103">
        <v>90</v>
      </c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88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492</v>
      </c>
      <c r="E191" s="1" t="s">
        <v>245</v>
      </c>
      <c r="F191" s="95" t="s">
        <v>109</v>
      </c>
      <c r="G191" s="103">
        <v>90</v>
      </c>
      <c r="H191" s="86">
        <v>100</v>
      </c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95</v>
      </c>
      <c r="R191" s="86">
        <v>87</v>
      </c>
      <c r="S191" s="86"/>
      <c r="T191" s="82">
        <f t="shared" si="7"/>
        <v>69</v>
      </c>
      <c r="U191" s="99">
        <v>89</v>
      </c>
      <c r="V191" s="103">
        <v>90</v>
      </c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90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428</v>
      </c>
      <c r="E192" s="1" t="s">
        <v>193</v>
      </c>
      <c r="F192" s="95" t="s">
        <v>109</v>
      </c>
      <c r="G192" s="103">
        <v>90</v>
      </c>
      <c r="H192" s="86">
        <v>100</v>
      </c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95</v>
      </c>
      <c r="R192" s="86">
        <v>76</v>
      </c>
      <c r="S192" s="86"/>
      <c r="T192" s="82">
        <f t="shared" si="7"/>
        <v>67</v>
      </c>
      <c r="U192" s="99">
        <v>90</v>
      </c>
      <c r="V192" s="103">
        <v>90</v>
      </c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90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466</v>
      </c>
      <c r="E193" s="1" t="s">
        <v>224</v>
      </c>
      <c r="F193" s="95" t="s">
        <v>110</v>
      </c>
      <c r="G193" s="103">
        <v>86</v>
      </c>
      <c r="H193" s="86">
        <v>78</v>
      </c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82</v>
      </c>
      <c r="R193" s="86">
        <v>50</v>
      </c>
      <c r="S193" s="86"/>
      <c r="T193" s="82">
        <f t="shared" si="7"/>
        <v>54</v>
      </c>
      <c r="U193" s="99">
        <v>88</v>
      </c>
      <c r="V193" s="103">
        <v>86</v>
      </c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87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429</v>
      </c>
      <c r="E194" s="1" t="s">
        <v>990</v>
      </c>
      <c r="F194" s="95" t="s">
        <v>110</v>
      </c>
      <c r="G194" s="103">
        <v>94</v>
      </c>
      <c r="H194" s="86">
        <v>100</v>
      </c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97</v>
      </c>
      <c r="R194" s="86">
        <v>94</v>
      </c>
      <c r="S194" s="86"/>
      <c r="T194" s="82">
        <f t="shared" si="7"/>
        <v>72</v>
      </c>
      <c r="U194" s="99">
        <v>97</v>
      </c>
      <c r="V194" s="103">
        <v>94</v>
      </c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96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532</v>
      </c>
      <c r="E195" s="1" t="s">
        <v>278</v>
      </c>
      <c r="F195" s="95" t="s">
        <v>110</v>
      </c>
      <c r="G195" s="103">
        <v>90</v>
      </c>
      <c r="H195" s="86">
        <v>100</v>
      </c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95</v>
      </c>
      <c r="R195" s="86">
        <v>81</v>
      </c>
      <c r="S195" s="86"/>
      <c r="T195" s="82">
        <f t="shared" si="7"/>
        <v>68</v>
      </c>
      <c r="U195" s="99">
        <v>93</v>
      </c>
      <c r="V195" s="103">
        <v>90</v>
      </c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92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601</v>
      </c>
      <c r="E196" s="1" t="s">
        <v>336</v>
      </c>
      <c r="F196" s="95" t="s">
        <v>110</v>
      </c>
      <c r="G196" s="103">
        <v>78</v>
      </c>
      <c r="H196" s="86">
        <v>100</v>
      </c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89</v>
      </c>
      <c r="R196" s="86">
        <v>77</v>
      </c>
      <c r="S196" s="86"/>
      <c r="T196" s="82">
        <f t="shared" si="7"/>
        <v>64</v>
      </c>
      <c r="U196" s="99">
        <v>90</v>
      </c>
      <c r="V196" s="103">
        <v>78</v>
      </c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84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633</v>
      </c>
      <c r="E197" s="1" t="s">
        <v>361</v>
      </c>
      <c r="F197" s="95" t="s">
        <v>109</v>
      </c>
      <c r="G197" s="103">
        <v>90</v>
      </c>
      <c r="H197" s="86">
        <v>100</v>
      </c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95</v>
      </c>
      <c r="R197" s="86">
        <v>83</v>
      </c>
      <c r="S197" s="86"/>
      <c r="T197" s="82">
        <f t="shared" si="7"/>
        <v>68</v>
      </c>
      <c r="U197" s="99">
        <v>90</v>
      </c>
      <c r="V197" s="103">
        <v>90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90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1399</v>
      </c>
      <c r="E198" s="1" t="s">
        <v>1066</v>
      </c>
      <c r="F198" s="95" t="s">
        <v>110</v>
      </c>
      <c r="G198" s="103">
        <v>92</v>
      </c>
      <c r="H198" s="86">
        <v>100</v>
      </c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96</v>
      </c>
      <c r="R198" s="86">
        <v>94</v>
      </c>
      <c r="S198" s="86"/>
      <c r="T198" s="82">
        <f t="shared" si="7"/>
        <v>72</v>
      </c>
      <c r="U198" s="99">
        <v>90</v>
      </c>
      <c r="V198" s="103">
        <v>92</v>
      </c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91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505</v>
      </c>
      <c r="E199" s="1" t="s">
        <v>257</v>
      </c>
      <c r="F199" s="95" t="s">
        <v>110</v>
      </c>
      <c r="G199" s="103">
        <v>78</v>
      </c>
      <c r="H199" s="86">
        <v>100</v>
      </c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89</v>
      </c>
      <c r="R199" s="86">
        <v>84</v>
      </c>
      <c r="S199" s="86"/>
      <c r="T199" s="82">
        <f t="shared" si="7"/>
        <v>66</v>
      </c>
      <c r="U199" s="99">
        <v>88</v>
      </c>
      <c r="V199" s="103">
        <v>78</v>
      </c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83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645</v>
      </c>
      <c r="E200" s="1" t="s">
        <v>371</v>
      </c>
      <c r="F200" s="95" t="s">
        <v>110</v>
      </c>
      <c r="G200" s="103">
        <v>90</v>
      </c>
      <c r="H200" s="86">
        <v>100</v>
      </c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95</v>
      </c>
      <c r="R200" s="86">
        <v>64</v>
      </c>
      <c r="S200" s="86"/>
      <c r="T200" s="82">
        <f t="shared" si="7"/>
        <v>64</v>
      </c>
      <c r="U200" s="99">
        <v>88</v>
      </c>
      <c r="V200" s="103">
        <v>90</v>
      </c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89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541</v>
      </c>
      <c r="E201" s="1" t="s">
        <v>286</v>
      </c>
      <c r="F201" s="95" t="s">
        <v>110</v>
      </c>
      <c r="G201" s="103">
        <v>90</v>
      </c>
      <c r="H201" s="86">
        <v>100</v>
      </c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95</v>
      </c>
      <c r="R201" s="86">
        <v>84</v>
      </c>
      <c r="S201" s="86"/>
      <c r="T201" s="82">
        <f t="shared" ref="T201:T264" si="10">ROUND((Q201*$L$2+R201*$L$3+S201*$L$4)/SUM($L$2:$L$4),0)</f>
        <v>69</v>
      </c>
      <c r="U201" s="99">
        <v>90</v>
      </c>
      <c r="V201" s="103">
        <v>90</v>
      </c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90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647</v>
      </c>
      <c r="E202" s="1" t="s">
        <v>373</v>
      </c>
      <c r="F202" s="95" t="s">
        <v>110</v>
      </c>
      <c r="G202" s="103">
        <v>90</v>
      </c>
      <c r="H202" s="86">
        <v>100</v>
      </c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95</v>
      </c>
      <c r="R202" s="86">
        <v>87</v>
      </c>
      <c r="S202" s="86"/>
      <c r="T202" s="82">
        <f t="shared" si="10"/>
        <v>69</v>
      </c>
      <c r="U202" s="99">
        <v>88</v>
      </c>
      <c r="V202" s="103">
        <v>90</v>
      </c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89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614</v>
      </c>
      <c r="E203" s="1" t="s">
        <v>346</v>
      </c>
      <c r="F203" s="95" t="s">
        <v>110</v>
      </c>
      <c r="G203" s="103">
        <v>86</v>
      </c>
      <c r="H203" s="86">
        <v>100</v>
      </c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93</v>
      </c>
      <c r="R203" s="86">
        <v>87</v>
      </c>
      <c r="S203" s="86"/>
      <c r="T203" s="82">
        <f t="shared" si="10"/>
        <v>68</v>
      </c>
      <c r="U203" s="99">
        <v>97</v>
      </c>
      <c r="V203" s="103">
        <v>86</v>
      </c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92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616</v>
      </c>
      <c r="E208" s="1" t="s">
        <v>348</v>
      </c>
      <c r="F208" s="95" t="s">
        <v>109</v>
      </c>
      <c r="G208" s="103">
        <v>88</v>
      </c>
      <c r="H208" s="86">
        <v>78</v>
      </c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83</v>
      </c>
      <c r="R208" s="86">
        <v>90</v>
      </c>
      <c r="S208" s="86"/>
      <c r="T208" s="82">
        <f t="shared" si="10"/>
        <v>64</v>
      </c>
      <c r="U208" s="99">
        <v>86</v>
      </c>
      <c r="V208" s="103">
        <v>88</v>
      </c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87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617</v>
      </c>
      <c r="E209" s="1" t="s">
        <v>986</v>
      </c>
      <c r="F209" s="95" t="s">
        <v>110</v>
      </c>
      <c r="G209" s="103">
        <v>90</v>
      </c>
      <c r="H209" s="86">
        <v>100</v>
      </c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95</v>
      </c>
      <c r="R209" s="86">
        <v>83</v>
      </c>
      <c r="S209" s="86"/>
      <c r="T209" s="82">
        <f t="shared" si="10"/>
        <v>68</v>
      </c>
      <c r="U209" s="99">
        <v>90</v>
      </c>
      <c r="V209" s="103">
        <v>90</v>
      </c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90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512</v>
      </c>
      <c r="E210" s="1" t="s">
        <v>262</v>
      </c>
      <c r="F210" s="95" t="s">
        <v>110</v>
      </c>
      <c r="G210" s="103">
        <v>86</v>
      </c>
      <c r="H210" s="86">
        <v>100</v>
      </c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93</v>
      </c>
      <c r="R210" s="86">
        <v>85</v>
      </c>
      <c r="S210" s="86"/>
      <c r="T210" s="82">
        <f t="shared" si="10"/>
        <v>68</v>
      </c>
      <c r="U210" s="99">
        <v>89</v>
      </c>
      <c r="V210" s="103">
        <v>86</v>
      </c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88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513</v>
      </c>
      <c r="E211" s="1" t="s">
        <v>263</v>
      </c>
      <c r="F211" s="95" t="s">
        <v>110</v>
      </c>
      <c r="G211" s="103">
        <v>94</v>
      </c>
      <c r="H211" s="86">
        <v>100</v>
      </c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97</v>
      </c>
      <c r="R211" s="86">
        <v>82</v>
      </c>
      <c r="S211" s="86"/>
      <c r="T211" s="82">
        <f t="shared" si="10"/>
        <v>69</v>
      </c>
      <c r="U211" s="99">
        <v>78</v>
      </c>
      <c r="V211" s="103">
        <v>94</v>
      </c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86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409</v>
      </c>
      <c r="E212" s="1" t="s">
        <v>177</v>
      </c>
      <c r="F212" s="95" t="s">
        <v>109</v>
      </c>
      <c r="G212" s="103">
        <v>90</v>
      </c>
      <c r="H212" s="86">
        <v>100</v>
      </c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95</v>
      </c>
      <c r="R212" s="86">
        <v>79</v>
      </c>
      <c r="S212" s="86"/>
      <c r="T212" s="82">
        <f t="shared" si="10"/>
        <v>67</v>
      </c>
      <c r="U212" s="99">
        <v>88</v>
      </c>
      <c r="V212" s="103">
        <v>90</v>
      </c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89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447</v>
      </c>
      <c r="E213" s="1" t="s">
        <v>1014</v>
      </c>
      <c r="F213" s="95" t="s">
        <v>110</v>
      </c>
      <c r="G213" s="103">
        <v>90</v>
      </c>
      <c r="H213" s="86">
        <v>100</v>
      </c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95</v>
      </c>
      <c r="R213" s="86">
        <v>66</v>
      </c>
      <c r="S213" s="86"/>
      <c r="T213" s="82">
        <f t="shared" si="10"/>
        <v>64</v>
      </c>
      <c r="U213" s="99">
        <v>93</v>
      </c>
      <c r="V213" s="103">
        <v>90</v>
      </c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92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523</v>
      </c>
      <c r="E214" s="1" t="s">
        <v>272</v>
      </c>
      <c r="F214" s="95" t="s">
        <v>110</v>
      </c>
      <c r="G214" s="103">
        <v>88</v>
      </c>
      <c r="H214" s="86">
        <v>100</v>
      </c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94</v>
      </c>
      <c r="R214" s="86">
        <v>86</v>
      </c>
      <c r="S214" s="86"/>
      <c r="T214" s="82">
        <f t="shared" si="10"/>
        <v>69</v>
      </c>
      <c r="U214" s="99">
        <v>90</v>
      </c>
      <c r="V214" s="103">
        <v>88</v>
      </c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89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448</v>
      </c>
      <c r="E215" s="1" t="s">
        <v>207</v>
      </c>
      <c r="F215" s="95" t="s">
        <v>110</v>
      </c>
      <c r="G215" s="103">
        <v>78</v>
      </c>
      <c r="H215" s="86">
        <v>100</v>
      </c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89</v>
      </c>
      <c r="R215" s="86">
        <v>90</v>
      </c>
      <c r="S215" s="86"/>
      <c r="T215" s="82">
        <f t="shared" si="10"/>
        <v>67</v>
      </c>
      <c r="U215" s="99">
        <v>89</v>
      </c>
      <c r="V215" s="103">
        <v>78</v>
      </c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84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419</v>
      </c>
      <c r="E216" s="1" t="s">
        <v>185</v>
      </c>
      <c r="F216" s="95" t="s">
        <v>109</v>
      </c>
      <c r="G216" s="103">
        <v>86</v>
      </c>
      <c r="H216" s="86">
        <v>78</v>
      </c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82</v>
      </c>
      <c r="R216" s="86">
        <v>75</v>
      </c>
      <c r="S216" s="86"/>
      <c r="T216" s="82">
        <f t="shared" si="10"/>
        <v>60</v>
      </c>
      <c r="U216" s="99">
        <v>84</v>
      </c>
      <c r="V216" s="103">
        <v>86</v>
      </c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85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451</v>
      </c>
      <c r="E217" s="1" t="s">
        <v>210</v>
      </c>
      <c r="F217" s="95" t="s">
        <v>109</v>
      </c>
      <c r="G217" s="103">
        <v>86</v>
      </c>
      <c r="H217" s="86">
        <v>100</v>
      </c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93</v>
      </c>
      <c r="R217" s="86">
        <v>87</v>
      </c>
      <c r="S217" s="86"/>
      <c r="T217" s="82">
        <f t="shared" si="10"/>
        <v>68</v>
      </c>
      <c r="U217" s="99">
        <v>87</v>
      </c>
      <c r="V217" s="103">
        <v>86</v>
      </c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87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590</v>
      </c>
      <c r="E218" s="1" t="s">
        <v>326</v>
      </c>
      <c r="F218" s="95" t="s">
        <v>110</v>
      </c>
      <c r="G218" s="103">
        <v>90</v>
      </c>
      <c r="H218" s="86">
        <v>100</v>
      </c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95</v>
      </c>
      <c r="R218" s="86">
        <v>82</v>
      </c>
      <c r="S218" s="86"/>
      <c r="T218" s="82">
        <f t="shared" si="10"/>
        <v>68</v>
      </c>
      <c r="U218" s="99">
        <v>89</v>
      </c>
      <c r="V218" s="103">
        <v>90</v>
      </c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90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558</v>
      </c>
      <c r="E219" s="1" t="s">
        <v>301</v>
      </c>
      <c r="F219" s="95" t="s">
        <v>110</v>
      </c>
      <c r="G219" s="103">
        <v>50</v>
      </c>
      <c r="H219" s="86">
        <v>100</v>
      </c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75</v>
      </c>
      <c r="R219" s="86">
        <v>70</v>
      </c>
      <c r="S219" s="86"/>
      <c r="T219" s="82">
        <f t="shared" si="10"/>
        <v>55</v>
      </c>
      <c r="U219" s="99">
        <v>50</v>
      </c>
      <c r="V219" s="103">
        <v>50</v>
      </c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50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454</v>
      </c>
      <c r="E220" s="1" t="s">
        <v>212</v>
      </c>
      <c r="F220" s="95" t="s">
        <v>109</v>
      </c>
      <c r="G220" s="103">
        <v>84</v>
      </c>
      <c r="H220" s="86">
        <v>100</v>
      </c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92</v>
      </c>
      <c r="R220" s="86">
        <v>87</v>
      </c>
      <c r="S220" s="86"/>
      <c r="T220" s="82">
        <f t="shared" si="10"/>
        <v>68</v>
      </c>
      <c r="U220" s="99">
        <v>89</v>
      </c>
      <c r="V220" s="103">
        <v>84</v>
      </c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87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456</v>
      </c>
      <c r="E221" s="1" t="s">
        <v>214</v>
      </c>
      <c r="F221" s="95" t="s">
        <v>110</v>
      </c>
      <c r="G221" s="103">
        <v>88</v>
      </c>
      <c r="H221" s="86">
        <v>100</v>
      </c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94</v>
      </c>
      <c r="R221" s="86">
        <v>94</v>
      </c>
      <c r="S221" s="86"/>
      <c r="T221" s="82">
        <f t="shared" si="10"/>
        <v>71</v>
      </c>
      <c r="U221" s="99">
        <v>92</v>
      </c>
      <c r="V221" s="103">
        <v>88</v>
      </c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90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485</v>
      </c>
      <c r="E222" s="1" t="s">
        <v>239</v>
      </c>
      <c r="F222" s="95" t="s">
        <v>110</v>
      </c>
      <c r="G222" s="103">
        <v>88</v>
      </c>
      <c r="H222" s="86">
        <v>100</v>
      </c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94</v>
      </c>
      <c r="R222" s="86">
        <v>79</v>
      </c>
      <c r="S222" s="86"/>
      <c r="T222" s="82">
        <f t="shared" si="10"/>
        <v>67</v>
      </c>
      <c r="U222" s="99">
        <v>89</v>
      </c>
      <c r="V222" s="103">
        <v>88</v>
      </c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89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421</v>
      </c>
      <c r="E223" s="1" t="s">
        <v>988</v>
      </c>
      <c r="F223" s="95" t="s">
        <v>110</v>
      </c>
      <c r="G223" s="103">
        <v>90</v>
      </c>
      <c r="H223" s="86">
        <v>100</v>
      </c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95</v>
      </c>
      <c r="R223" s="86">
        <v>77</v>
      </c>
      <c r="S223" s="86"/>
      <c r="T223" s="82">
        <f t="shared" si="10"/>
        <v>67</v>
      </c>
      <c r="U223" s="99">
        <v>89</v>
      </c>
      <c r="V223" s="103">
        <v>90</v>
      </c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90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424</v>
      </c>
      <c r="E224" s="1" t="s">
        <v>189</v>
      </c>
      <c r="F224" s="95" t="s">
        <v>109</v>
      </c>
      <c r="G224" s="103">
        <v>86</v>
      </c>
      <c r="H224" s="86">
        <v>100</v>
      </c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93</v>
      </c>
      <c r="R224" s="86">
        <v>80</v>
      </c>
      <c r="S224" s="86"/>
      <c r="T224" s="82">
        <f t="shared" si="10"/>
        <v>67</v>
      </c>
      <c r="U224" s="99">
        <v>78</v>
      </c>
      <c r="V224" s="103">
        <v>86</v>
      </c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82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564</v>
      </c>
      <c r="E225" s="1" t="s">
        <v>304</v>
      </c>
      <c r="F225" s="95" t="s">
        <v>109</v>
      </c>
      <c r="G225" s="103">
        <v>86</v>
      </c>
      <c r="H225" s="86">
        <v>100</v>
      </c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93</v>
      </c>
      <c r="R225" s="86">
        <v>87</v>
      </c>
      <c r="S225" s="86"/>
      <c r="T225" s="82">
        <f t="shared" si="10"/>
        <v>68</v>
      </c>
      <c r="U225" s="99">
        <v>88</v>
      </c>
      <c r="V225" s="103">
        <v>86</v>
      </c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87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664</v>
      </c>
      <c r="E226" s="1" t="s">
        <v>388</v>
      </c>
      <c r="F226" s="95" t="s">
        <v>109</v>
      </c>
      <c r="G226" s="103">
        <v>90</v>
      </c>
      <c r="H226" s="86">
        <v>100</v>
      </c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95</v>
      </c>
      <c r="R226" s="86">
        <v>85</v>
      </c>
      <c r="S226" s="86"/>
      <c r="T226" s="82">
        <f t="shared" si="10"/>
        <v>69</v>
      </c>
      <c r="U226" s="99">
        <v>92</v>
      </c>
      <c r="V226" s="103">
        <v>90</v>
      </c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91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665</v>
      </c>
      <c r="E227" s="1" t="s">
        <v>389</v>
      </c>
      <c r="F227" s="95" t="s">
        <v>109</v>
      </c>
      <c r="G227" s="103">
        <v>88</v>
      </c>
      <c r="H227" s="86">
        <v>100</v>
      </c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94</v>
      </c>
      <c r="R227" s="86">
        <v>86</v>
      </c>
      <c r="S227" s="86"/>
      <c r="T227" s="82">
        <f t="shared" si="10"/>
        <v>69</v>
      </c>
      <c r="U227" s="99">
        <v>89</v>
      </c>
      <c r="V227" s="103">
        <v>88</v>
      </c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89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569</v>
      </c>
      <c r="E228" s="1" t="s">
        <v>308</v>
      </c>
      <c r="F228" s="95" t="s">
        <v>110</v>
      </c>
      <c r="G228" s="103">
        <v>90</v>
      </c>
      <c r="H228" s="86">
        <v>100</v>
      </c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95</v>
      </c>
      <c r="R228" s="86">
        <v>75</v>
      </c>
      <c r="S228" s="86"/>
      <c r="T228" s="82">
        <f t="shared" si="10"/>
        <v>66</v>
      </c>
      <c r="U228" s="99">
        <v>88</v>
      </c>
      <c r="V228" s="103">
        <v>90</v>
      </c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89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1385</v>
      </c>
      <c r="E229" s="1" t="s">
        <v>1005</v>
      </c>
      <c r="F229" s="95" t="s">
        <v>110</v>
      </c>
      <c r="G229" s="103">
        <v>90</v>
      </c>
      <c r="H229" s="86">
        <v>100</v>
      </c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95</v>
      </c>
      <c r="R229" s="86">
        <v>84</v>
      </c>
      <c r="S229" s="86"/>
      <c r="T229" s="82">
        <f t="shared" si="10"/>
        <v>69</v>
      </c>
      <c r="U229" s="99">
        <v>94</v>
      </c>
      <c r="V229" s="103">
        <v>90</v>
      </c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92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570</v>
      </c>
      <c r="E230" s="1" t="s">
        <v>309</v>
      </c>
      <c r="F230" s="95" t="s">
        <v>110</v>
      </c>
      <c r="G230" s="103">
        <v>94</v>
      </c>
      <c r="H230" s="86">
        <v>100</v>
      </c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97</v>
      </c>
      <c r="R230" s="86">
        <v>78</v>
      </c>
      <c r="S230" s="86"/>
      <c r="T230" s="82">
        <f t="shared" si="10"/>
        <v>68</v>
      </c>
      <c r="U230" s="99">
        <v>89</v>
      </c>
      <c r="V230" s="103">
        <v>94</v>
      </c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92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533</v>
      </c>
      <c r="E231" s="1" t="s">
        <v>279</v>
      </c>
      <c r="F231" s="95" t="s">
        <v>110</v>
      </c>
      <c r="G231" s="103">
        <v>90</v>
      </c>
      <c r="H231" s="86">
        <v>100</v>
      </c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95</v>
      </c>
      <c r="R231" s="86">
        <v>92</v>
      </c>
      <c r="S231" s="86"/>
      <c r="T231" s="82">
        <f t="shared" si="10"/>
        <v>71</v>
      </c>
      <c r="U231" s="99">
        <v>92</v>
      </c>
      <c r="V231" s="103">
        <v>90</v>
      </c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91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432</v>
      </c>
      <c r="E232" s="1" t="s">
        <v>195</v>
      </c>
      <c r="F232" s="95" t="s">
        <v>110</v>
      </c>
      <c r="G232" s="103">
        <v>78</v>
      </c>
      <c r="H232" s="86">
        <v>78</v>
      </c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78</v>
      </c>
      <c r="R232" s="86">
        <v>19</v>
      </c>
      <c r="S232" s="86"/>
      <c r="T232" s="82">
        <f t="shared" si="10"/>
        <v>44</v>
      </c>
      <c r="U232" s="99">
        <v>89</v>
      </c>
      <c r="V232" s="103">
        <v>78</v>
      </c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84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436</v>
      </c>
      <c r="E233" s="1" t="s">
        <v>992</v>
      </c>
      <c r="F233" s="95" t="s">
        <v>109</v>
      </c>
      <c r="G233" s="103">
        <v>88</v>
      </c>
      <c r="H233" s="86">
        <v>100</v>
      </c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94</v>
      </c>
      <c r="R233" s="86">
        <v>90</v>
      </c>
      <c r="S233" s="86"/>
      <c r="T233" s="82">
        <f t="shared" si="10"/>
        <v>70</v>
      </c>
      <c r="U233" s="99">
        <v>90</v>
      </c>
      <c r="V233" s="103">
        <v>88</v>
      </c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89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605</v>
      </c>
      <c r="E234" s="1" t="s">
        <v>340</v>
      </c>
      <c r="F234" s="95" t="s">
        <v>110</v>
      </c>
      <c r="G234" s="103">
        <v>96</v>
      </c>
      <c r="H234" s="86">
        <v>100</v>
      </c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98</v>
      </c>
      <c r="R234" s="86">
        <v>79</v>
      </c>
      <c r="S234" s="86"/>
      <c r="T234" s="82">
        <f t="shared" si="10"/>
        <v>69</v>
      </c>
      <c r="U234" s="99">
        <v>88</v>
      </c>
      <c r="V234" s="103">
        <v>96</v>
      </c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92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504</v>
      </c>
      <c r="E235" s="1" t="s">
        <v>256</v>
      </c>
      <c r="F235" s="95" t="s">
        <v>109</v>
      </c>
      <c r="G235" s="103">
        <v>86</v>
      </c>
      <c r="H235" s="86">
        <v>100</v>
      </c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93</v>
      </c>
      <c r="R235" s="86">
        <v>56</v>
      </c>
      <c r="S235" s="86"/>
      <c r="T235" s="82">
        <f t="shared" si="10"/>
        <v>61</v>
      </c>
      <c r="U235" s="99">
        <v>86</v>
      </c>
      <c r="V235" s="103">
        <v>86</v>
      </c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86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606</v>
      </c>
      <c r="E236" s="1" t="s">
        <v>997</v>
      </c>
      <c r="F236" s="95" t="s">
        <v>109</v>
      </c>
      <c r="G236" s="103">
        <v>86</v>
      </c>
      <c r="H236" s="86">
        <v>100</v>
      </c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93</v>
      </c>
      <c r="R236" s="86">
        <v>87</v>
      </c>
      <c r="S236" s="86"/>
      <c r="T236" s="82">
        <f t="shared" si="10"/>
        <v>68</v>
      </c>
      <c r="U236" s="99">
        <v>92</v>
      </c>
      <c r="V236" s="103">
        <v>86</v>
      </c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89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1386</v>
      </c>
      <c r="E237" s="1" t="s">
        <v>1013</v>
      </c>
      <c r="F237" s="95" t="s">
        <v>110</v>
      </c>
      <c r="G237" s="103">
        <v>86</v>
      </c>
      <c r="H237" s="86">
        <v>100</v>
      </c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93</v>
      </c>
      <c r="R237" s="86">
        <v>87</v>
      </c>
      <c r="S237" s="86"/>
      <c r="T237" s="82">
        <f t="shared" si="10"/>
        <v>68</v>
      </c>
      <c r="U237" s="99">
        <v>90</v>
      </c>
      <c r="V237" s="103">
        <v>86</v>
      </c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88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674</v>
      </c>
      <c r="E238" s="1" t="s">
        <v>398</v>
      </c>
      <c r="F238" s="95" t="s">
        <v>110</v>
      </c>
      <c r="G238" s="103">
        <v>90</v>
      </c>
      <c r="H238" s="86">
        <v>100</v>
      </c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95</v>
      </c>
      <c r="R238" s="86">
        <v>85</v>
      </c>
      <c r="S238" s="86"/>
      <c r="T238" s="82">
        <f t="shared" si="10"/>
        <v>69</v>
      </c>
      <c r="U238" s="99">
        <v>88</v>
      </c>
      <c r="V238" s="103">
        <v>90</v>
      </c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89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648</v>
      </c>
      <c r="E239" s="1" t="s">
        <v>374</v>
      </c>
      <c r="F239" s="95" t="s">
        <v>110</v>
      </c>
      <c r="G239" s="103">
        <v>78</v>
      </c>
      <c r="H239" s="86">
        <v>100</v>
      </c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89</v>
      </c>
      <c r="R239" s="86">
        <v>84</v>
      </c>
      <c r="S239" s="86"/>
      <c r="T239" s="82">
        <f t="shared" si="10"/>
        <v>66</v>
      </c>
      <c r="U239" s="99">
        <v>85</v>
      </c>
      <c r="V239" s="103">
        <v>78</v>
      </c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82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440</v>
      </c>
      <c r="E240" s="1" t="s">
        <v>201</v>
      </c>
      <c r="F240" s="95" t="s">
        <v>109</v>
      </c>
      <c r="G240" s="103">
        <v>88</v>
      </c>
      <c r="H240" s="86">
        <v>100</v>
      </c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94</v>
      </c>
      <c r="R240" s="86">
        <v>78</v>
      </c>
      <c r="S240" s="86"/>
      <c r="T240" s="82">
        <f t="shared" si="10"/>
        <v>67</v>
      </c>
      <c r="U240" s="99">
        <v>89</v>
      </c>
      <c r="V240" s="103">
        <v>88</v>
      </c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89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472</v>
      </c>
      <c r="E241" s="1" t="s">
        <v>228</v>
      </c>
      <c r="F241" s="95" t="s">
        <v>110</v>
      </c>
      <c r="G241" s="103">
        <v>98</v>
      </c>
      <c r="H241" s="86">
        <v>100</v>
      </c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99</v>
      </c>
      <c r="R241" s="86">
        <v>91</v>
      </c>
      <c r="S241" s="86"/>
      <c r="T241" s="82">
        <f t="shared" si="10"/>
        <v>72</v>
      </c>
      <c r="U241" s="99">
        <v>95</v>
      </c>
      <c r="V241" s="103">
        <v>98</v>
      </c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97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682</v>
      </c>
      <c r="E242" s="1" t="s">
        <v>406</v>
      </c>
      <c r="F242" s="95" t="s">
        <v>110</v>
      </c>
      <c r="G242" s="103">
        <v>86</v>
      </c>
      <c r="H242" s="86">
        <v>100</v>
      </c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93</v>
      </c>
      <c r="R242" s="86">
        <v>88</v>
      </c>
      <c r="S242" s="86"/>
      <c r="T242" s="82">
        <f t="shared" si="10"/>
        <v>69</v>
      </c>
      <c r="U242" s="99">
        <v>90</v>
      </c>
      <c r="V242" s="103">
        <v>86</v>
      </c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88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510</v>
      </c>
      <c r="E248" s="1" t="s">
        <v>261</v>
      </c>
      <c r="F248" s="95" t="s">
        <v>109</v>
      </c>
      <c r="G248" s="103">
        <v>88</v>
      </c>
      <c r="H248" s="86">
        <v>100</v>
      </c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94</v>
      </c>
      <c r="R248" s="86">
        <v>74</v>
      </c>
      <c r="S248" s="86"/>
      <c r="T248" s="82">
        <f t="shared" si="10"/>
        <v>66</v>
      </c>
      <c r="U248" s="99">
        <v>87</v>
      </c>
      <c r="V248" s="103">
        <v>88</v>
      </c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88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511</v>
      </c>
      <c r="E249" s="1" t="s">
        <v>1006</v>
      </c>
      <c r="F249" s="95" t="s">
        <v>109</v>
      </c>
      <c r="G249" s="103">
        <v>92</v>
      </c>
      <c r="H249" s="86">
        <v>100</v>
      </c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96</v>
      </c>
      <c r="R249" s="86">
        <v>89</v>
      </c>
      <c r="S249" s="86"/>
      <c r="T249" s="82">
        <f t="shared" si="10"/>
        <v>70</v>
      </c>
      <c r="U249" s="99">
        <v>89</v>
      </c>
      <c r="V249" s="103">
        <v>92</v>
      </c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91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514</v>
      </c>
      <c r="E250" s="1" t="s">
        <v>264</v>
      </c>
      <c r="F250" s="95" t="s">
        <v>110</v>
      </c>
      <c r="G250" s="103">
        <v>92</v>
      </c>
      <c r="H250" s="86">
        <v>100</v>
      </c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96</v>
      </c>
      <c r="R250" s="86">
        <v>79</v>
      </c>
      <c r="S250" s="86"/>
      <c r="T250" s="82">
        <f t="shared" si="10"/>
        <v>68</v>
      </c>
      <c r="U250" s="99">
        <v>84</v>
      </c>
      <c r="V250" s="103">
        <v>92</v>
      </c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88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547</v>
      </c>
      <c r="E251" s="1" t="s">
        <v>292</v>
      </c>
      <c r="F251" s="95" t="s">
        <v>109</v>
      </c>
      <c r="G251" s="103">
        <v>90</v>
      </c>
      <c r="H251" s="86">
        <v>100</v>
      </c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95</v>
      </c>
      <c r="R251" s="86">
        <v>59</v>
      </c>
      <c r="S251" s="86"/>
      <c r="T251" s="82">
        <f t="shared" si="10"/>
        <v>62</v>
      </c>
      <c r="U251" s="99">
        <v>90</v>
      </c>
      <c r="V251" s="103">
        <v>90</v>
      </c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90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520</v>
      </c>
      <c r="E252" s="1" t="s">
        <v>270</v>
      </c>
      <c r="F252" s="95" t="s">
        <v>110</v>
      </c>
      <c r="G252" s="103">
        <v>92</v>
      </c>
      <c r="H252" s="86">
        <v>100</v>
      </c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96</v>
      </c>
      <c r="R252" s="86">
        <v>84</v>
      </c>
      <c r="S252" s="86"/>
      <c r="T252" s="82">
        <f t="shared" si="10"/>
        <v>69</v>
      </c>
      <c r="U252" s="99">
        <v>92</v>
      </c>
      <c r="V252" s="103">
        <v>92</v>
      </c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92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478</v>
      </c>
      <c r="E253" s="1" t="s">
        <v>233</v>
      </c>
      <c r="F253" s="95" t="s">
        <v>110</v>
      </c>
      <c r="G253" s="103">
        <v>94</v>
      </c>
      <c r="H253" s="86">
        <v>100</v>
      </c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97</v>
      </c>
      <c r="R253" s="86">
        <v>79</v>
      </c>
      <c r="S253" s="86"/>
      <c r="T253" s="82">
        <f t="shared" si="10"/>
        <v>68</v>
      </c>
      <c r="U253" s="99">
        <v>89</v>
      </c>
      <c r="V253" s="103">
        <v>94</v>
      </c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92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549</v>
      </c>
      <c r="E254" s="1" t="s">
        <v>294</v>
      </c>
      <c r="F254" s="95" t="s">
        <v>110</v>
      </c>
      <c r="G254" s="103">
        <v>94</v>
      </c>
      <c r="H254" s="86">
        <v>100</v>
      </c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97</v>
      </c>
      <c r="R254" s="86">
        <v>91</v>
      </c>
      <c r="S254" s="86"/>
      <c r="T254" s="82">
        <f t="shared" si="10"/>
        <v>71</v>
      </c>
      <c r="U254" s="99">
        <v>95</v>
      </c>
      <c r="V254" s="103">
        <v>94</v>
      </c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95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414</v>
      </c>
      <c r="E255" s="1" t="s">
        <v>181</v>
      </c>
      <c r="F255" s="95" t="s">
        <v>109</v>
      </c>
      <c r="G255" s="103">
        <v>90</v>
      </c>
      <c r="H255" s="86">
        <v>100</v>
      </c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95</v>
      </c>
      <c r="R255" s="86">
        <v>68</v>
      </c>
      <c r="S255" s="86"/>
      <c r="T255" s="82">
        <f t="shared" si="10"/>
        <v>65</v>
      </c>
      <c r="U255" s="99">
        <v>91</v>
      </c>
      <c r="V255" s="103">
        <v>90</v>
      </c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91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415</v>
      </c>
      <c r="E256" s="1" t="s">
        <v>182</v>
      </c>
      <c r="F256" s="95" t="s">
        <v>110</v>
      </c>
      <c r="G256" s="103">
        <v>90</v>
      </c>
      <c r="H256" s="86">
        <v>100</v>
      </c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95</v>
      </c>
      <c r="R256" s="86">
        <v>82</v>
      </c>
      <c r="S256" s="86"/>
      <c r="T256" s="82">
        <f t="shared" si="10"/>
        <v>68</v>
      </c>
      <c r="U256" s="99">
        <v>90</v>
      </c>
      <c r="V256" s="103">
        <v>90</v>
      </c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90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418</v>
      </c>
      <c r="E257" s="1" t="s">
        <v>184</v>
      </c>
      <c r="F257" s="95" t="s">
        <v>110</v>
      </c>
      <c r="G257" s="103">
        <v>92</v>
      </c>
      <c r="H257" s="86">
        <v>100</v>
      </c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96</v>
      </c>
      <c r="R257" s="86">
        <v>83</v>
      </c>
      <c r="S257" s="86"/>
      <c r="T257" s="82">
        <f t="shared" si="10"/>
        <v>69</v>
      </c>
      <c r="U257" s="99">
        <v>86</v>
      </c>
      <c r="V257" s="103">
        <v>92</v>
      </c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89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1383</v>
      </c>
      <c r="E258" s="1" t="s">
        <v>993</v>
      </c>
      <c r="F258" s="95" t="s">
        <v>109</v>
      </c>
      <c r="G258" s="103">
        <v>90</v>
      </c>
      <c r="H258" s="86">
        <v>100</v>
      </c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95</v>
      </c>
      <c r="R258" s="86">
        <v>92</v>
      </c>
      <c r="S258" s="86"/>
      <c r="T258" s="82">
        <f t="shared" si="10"/>
        <v>71</v>
      </c>
      <c r="U258" s="99">
        <v>90</v>
      </c>
      <c r="V258" s="103">
        <v>90</v>
      </c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90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591</v>
      </c>
      <c r="E259" s="1" t="s">
        <v>327</v>
      </c>
      <c r="F259" s="95" t="s">
        <v>110</v>
      </c>
      <c r="G259" s="103">
        <v>90</v>
      </c>
      <c r="H259" s="86">
        <v>78</v>
      </c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84</v>
      </c>
      <c r="R259" s="86">
        <v>84</v>
      </c>
      <c r="S259" s="86"/>
      <c r="T259" s="82">
        <f t="shared" si="10"/>
        <v>63</v>
      </c>
      <c r="U259" s="99">
        <v>86</v>
      </c>
      <c r="V259" s="103">
        <v>90</v>
      </c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88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457</v>
      </c>
      <c r="E260" s="1" t="s">
        <v>215</v>
      </c>
      <c r="F260" s="95" t="s">
        <v>110</v>
      </c>
      <c r="G260" s="103">
        <v>92</v>
      </c>
      <c r="H260" s="86">
        <v>100</v>
      </c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96</v>
      </c>
      <c r="R260" s="86">
        <v>83</v>
      </c>
      <c r="S260" s="86"/>
      <c r="T260" s="82">
        <f t="shared" si="10"/>
        <v>69</v>
      </c>
      <c r="U260" s="99">
        <v>91</v>
      </c>
      <c r="V260" s="103">
        <v>92</v>
      </c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92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458</v>
      </c>
      <c r="E261" s="1" t="s">
        <v>216</v>
      </c>
      <c r="F261" s="95" t="s">
        <v>109</v>
      </c>
      <c r="G261" s="103">
        <v>92</v>
      </c>
      <c r="H261" s="86">
        <v>100</v>
      </c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96</v>
      </c>
      <c r="R261" s="86">
        <v>79</v>
      </c>
      <c r="S261" s="86"/>
      <c r="T261" s="82">
        <f t="shared" si="10"/>
        <v>68</v>
      </c>
      <c r="U261" s="99">
        <v>90</v>
      </c>
      <c r="V261" s="103">
        <v>92</v>
      </c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91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460</v>
      </c>
      <c r="E262" s="1" t="s">
        <v>218</v>
      </c>
      <c r="F262" s="95" t="s">
        <v>110</v>
      </c>
      <c r="G262" s="103">
        <v>90</v>
      </c>
      <c r="H262" s="86">
        <v>100</v>
      </c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95</v>
      </c>
      <c r="R262" s="86">
        <v>80</v>
      </c>
      <c r="S262" s="86"/>
      <c r="T262" s="82">
        <f t="shared" si="10"/>
        <v>68</v>
      </c>
      <c r="U262" s="99">
        <v>84</v>
      </c>
      <c r="V262" s="103">
        <v>90</v>
      </c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87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463</v>
      </c>
      <c r="E263" s="1" t="s">
        <v>221</v>
      </c>
      <c r="F263" s="95" t="s">
        <v>109</v>
      </c>
      <c r="G263" s="103">
        <v>90</v>
      </c>
      <c r="H263" s="86">
        <v>100</v>
      </c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95</v>
      </c>
      <c r="R263" s="86">
        <v>70</v>
      </c>
      <c r="S263" s="86"/>
      <c r="T263" s="82">
        <f t="shared" si="10"/>
        <v>65</v>
      </c>
      <c r="U263" s="99">
        <v>87</v>
      </c>
      <c r="V263" s="103">
        <v>90</v>
      </c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89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426</v>
      </c>
      <c r="E264" s="1" t="s">
        <v>191</v>
      </c>
      <c r="F264" s="95" t="s">
        <v>109</v>
      </c>
      <c r="G264" s="103">
        <v>90</v>
      </c>
      <c r="H264" s="86">
        <v>100</v>
      </c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95</v>
      </c>
      <c r="R264" s="86">
        <v>78</v>
      </c>
      <c r="S264" s="86"/>
      <c r="T264" s="82">
        <f t="shared" si="10"/>
        <v>67</v>
      </c>
      <c r="U264" s="99">
        <v>88</v>
      </c>
      <c r="V264" s="103">
        <v>90</v>
      </c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89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493</v>
      </c>
      <c r="E265" s="1" t="s">
        <v>246</v>
      </c>
      <c r="F265" s="95" t="s">
        <v>110</v>
      </c>
      <c r="G265" s="103">
        <v>90</v>
      </c>
      <c r="H265" s="86">
        <v>100</v>
      </c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95</v>
      </c>
      <c r="R265" s="86">
        <v>71</v>
      </c>
      <c r="S265" s="86"/>
      <c r="T265" s="82">
        <f t="shared" ref="T265:T327" si="13">ROUND((Q265*$L$2+R265*$L$3+S265*$L$4)/SUM($L$2:$L$4),0)</f>
        <v>65</v>
      </c>
      <c r="U265" s="99">
        <v>90</v>
      </c>
      <c r="V265" s="103">
        <v>90</v>
      </c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90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467</v>
      </c>
      <c r="E266" s="1" t="s">
        <v>1019</v>
      </c>
      <c r="F266" s="95" t="s">
        <v>110</v>
      </c>
      <c r="G266" s="103">
        <v>90</v>
      </c>
      <c r="H266" s="86">
        <v>100</v>
      </c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95</v>
      </c>
      <c r="R266" s="86">
        <v>90</v>
      </c>
      <c r="S266" s="86"/>
      <c r="T266" s="82">
        <f t="shared" si="13"/>
        <v>70</v>
      </c>
      <c r="U266" s="99">
        <v>89</v>
      </c>
      <c r="V266" s="103">
        <v>90</v>
      </c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90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496</v>
      </c>
      <c r="E267" s="1" t="s">
        <v>249</v>
      </c>
      <c r="F267" s="95" t="s">
        <v>110</v>
      </c>
      <c r="G267" s="103">
        <v>94</v>
      </c>
      <c r="H267" s="86">
        <v>100</v>
      </c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97</v>
      </c>
      <c r="R267" s="86">
        <v>81</v>
      </c>
      <c r="S267" s="86"/>
      <c r="T267" s="82">
        <f t="shared" si="13"/>
        <v>69</v>
      </c>
      <c r="U267" s="99">
        <v>90</v>
      </c>
      <c r="V267" s="103">
        <v>94</v>
      </c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92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668</v>
      </c>
      <c r="E268" s="1" t="s">
        <v>392</v>
      </c>
      <c r="F268" s="95" t="s">
        <v>109</v>
      </c>
      <c r="G268" s="103">
        <v>92</v>
      </c>
      <c r="H268" s="86">
        <v>100</v>
      </c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96</v>
      </c>
      <c r="R268" s="86">
        <v>80</v>
      </c>
      <c r="S268" s="86"/>
      <c r="T268" s="82">
        <f t="shared" si="13"/>
        <v>68</v>
      </c>
      <c r="U268" s="99">
        <v>89</v>
      </c>
      <c r="V268" s="103">
        <v>92</v>
      </c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91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599</v>
      </c>
      <c r="E269" s="1" t="s">
        <v>334</v>
      </c>
      <c r="F269" s="95" t="s">
        <v>110</v>
      </c>
      <c r="G269" s="103">
        <v>90</v>
      </c>
      <c r="H269" s="86">
        <v>100</v>
      </c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95</v>
      </c>
      <c r="R269" s="86">
        <v>82</v>
      </c>
      <c r="S269" s="86"/>
      <c r="T269" s="82">
        <f t="shared" si="13"/>
        <v>68</v>
      </c>
      <c r="U269" s="99">
        <v>93</v>
      </c>
      <c r="V269" s="103">
        <v>90</v>
      </c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92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497</v>
      </c>
      <c r="E270" s="1" t="s">
        <v>250</v>
      </c>
      <c r="F270" s="95" t="s">
        <v>110</v>
      </c>
      <c r="G270" s="103">
        <v>86</v>
      </c>
      <c r="H270" s="86">
        <v>100</v>
      </c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93</v>
      </c>
      <c r="R270" s="86">
        <v>69</v>
      </c>
      <c r="S270" s="86"/>
      <c r="T270" s="82">
        <f t="shared" si="13"/>
        <v>64</v>
      </c>
      <c r="U270" s="99">
        <v>85</v>
      </c>
      <c r="V270" s="103">
        <v>86</v>
      </c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86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573</v>
      </c>
      <c r="E271" s="1" t="s">
        <v>312</v>
      </c>
      <c r="F271" s="95" t="s">
        <v>110</v>
      </c>
      <c r="G271" s="103">
        <v>90</v>
      </c>
      <c r="H271" s="86">
        <v>100</v>
      </c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95</v>
      </c>
      <c r="R271" s="86">
        <v>87</v>
      </c>
      <c r="S271" s="86"/>
      <c r="T271" s="82">
        <f t="shared" si="13"/>
        <v>69</v>
      </c>
      <c r="U271" s="99">
        <v>90</v>
      </c>
      <c r="V271" s="103">
        <v>90</v>
      </c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90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471</v>
      </c>
      <c r="E272" s="1" t="s">
        <v>227</v>
      </c>
      <c r="F272" s="95" t="s">
        <v>109</v>
      </c>
      <c r="G272" s="103">
        <v>92</v>
      </c>
      <c r="H272" s="86">
        <v>100</v>
      </c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96</v>
      </c>
      <c r="R272" s="86">
        <v>83</v>
      </c>
      <c r="S272" s="86"/>
      <c r="T272" s="82">
        <f t="shared" si="13"/>
        <v>69</v>
      </c>
      <c r="U272" s="99">
        <v>88</v>
      </c>
      <c r="V272" s="103">
        <v>92</v>
      </c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90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435</v>
      </c>
      <c r="E273" s="1" t="s">
        <v>198</v>
      </c>
      <c r="F273" s="95" t="s">
        <v>110</v>
      </c>
      <c r="G273" s="103">
        <v>90</v>
      </c>
      <c r="H273" s="86">
        <v>100</v>
      </c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95</v>
      </c>
      <c r="R273" s="86">
        <v>85</v>
      </c>
      <c r="S273" s="86"/>
      <c r="T273" s="82">
        <f t="shared" si="13"/>
        <v>69</v>
      </c>
      <c r="U273" s="99">
        <v>91</v>
      </c>
      <c r="V273" s="103">
        <v>90</v>
      </c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91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536</v>
      </c>
      <c r="E274" s="1" t="s">
        <v>281</v>
      </c>
      <c r="F274" s="95" t="s">
        <v>109</v>
      </c>
      <c r="G274" s="103">
        <v>92</v>
      </c>
      <c r="H274" s="86">
        <v>100</v>
      </c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96</v>
      </c>
      <c r="R274" s="86">
        <v>79</v>
      </c>
      <c r="S274" s="86"/>
      <c r="T274" s="82">
        <f t="shared" si="13"/>
        <v>68</v>
      </c>
      <c r="U274" s="99">
        <v>94</v>
      </c>
      <c r="V274" s="103">
        <v>92</v>
      </c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93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577</v>
      </c>
      <c r="E275" s="1" t="s">
        <v>316</v>
      </c>
      <c r="F275" s="95" t="s">
        <v>110</v>
      </c>
      <c r="G275" s="103">
        <v>92</v>
      </c>
      <c r="H275" s="86">
        <v>100</v>
      </c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96</v>
      </c>
      <c r="R275" s="86">
        <v>89</v>
      </c>
      <c r="S275" s="86"/>
      <c r="T275" s="82">
        <f t="shared" si="13"/>
        <v>70</v>
      </c>
      <c r="U275" s="99">
        <v>90</v>
      </c>
      <c r="V275" s="103">
        <v>92</v>
      </c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91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540</v>
      </c>
      <c r="E276" s="1" t="s">
        <v>285</v>
      </c>
      <c r="F276" s="95" t="s">
        <v>110</v>
      </c>
      <c r="G276" s="103">
        <v>90</v>
      </c>
      <c r="H276" s="86">
        <v>100</v>
      </c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95</v>
      </c>
      <c r="R276" s="86">
        <v>85</v>
      </c>
      <c r="S276" s="86"/>
      <c r="T276" s="82">
        <f t="shared" si="13"/>
        <v>69</v>
      </c>
      <c r="U276" s="99">
        <v>87</v>
      </c>
      <c r="V276" s="103">
        <v>90</v>
      </c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89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642</v>
      </c>
      <c r="E277" s="1" t="s">
        <v>369</v>
      </c>
      <c r="F277" s="95" t="s">
        <v>110</v>
      </c>
      <c r="G277" s="103">
        <v>92</v>
      </c>
      <c r="H277" s="86">
        <v>78</v>
      </c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85</v>
      </c>
      <c r="R277" s="86">
        <v>79</v>
      </c>
      <c r="S277" s="86"/>
      <c r="T277" s="82">
        <f t="shared" si="13"/>
        <v>62</v>
      </c>
      <c r="U277" s="99">
        <v>88</v>
      </c>
      <c r="V277" s="103">
        <v>92</v>
      </c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90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643</v>
      </c>
      <c r="E278" s="1" t="s">
        <v>999</v>
      </c>
      <c r="F278" s="95" t="s">
        <v>110</v>
      </c>
      <c r="G278" s="103">
        <v>90</v>
      </c>
      <c r="H278" s="86">
        <v>78</v>
      </c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84</v>
      </c>
      <c r="R278" s="86">
        <v>76</v>
      </c>
      <c r="S278" s="86"/>
      <c r="T278" s="82">
        <f t="shared" si="13"/>
        <v>61</v>
      </c>
      <c r="U278" s="99">
        <v>88</v>
      </c>
      <c r="V278" s="103">
        <v>90</v>
      </c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89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677</v>
      </c>
      <c r="E279" s="1" t="s">
        <v>401</v>
      </c>
      <c r="F279" s="95" t="s">
        <v>109</v>
      </c>
      <c r="G279" s="103">
        <v>88</v>
      </c>
      <c r="H279" s="86">
        <v>100</v>
      </c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94</v>
      </c>
      <c r="R279" s="86">
        <v>83</v>
      </c>
      <c r="S279" s="86"/>
      <c r="T279" s="82">
        <f t="shared" si="13"/>
        <v>68</v>
      </c>
      <c r="U279" s="99">
        <v>86</v>
      </c>
      <c r="V279" s="103">
        <v>88</v>
      </c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87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679</v>
      </c>
      <c r="E280" s="1" t="s">
        <v>403</v>
      </c>
      <c r="F280" s="95" t="s">
        <v>109</v>
      </c>
      <c r="G280" s="103">
        <v>90</v>
      </c>
      <c r="H280" s="86">
        <v>100</v>
      </c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95</v>
      </c>
      <c r="R280" s="86">
        <v>80</v>
      </c>
      <c r="S280" s="86"/>
      <c r="T280" s="82">
        <f t="shared" si="13"/>
        <v>68</v>
      </c>
      <c r="U280" s="99">
        <v>89</v>
      </c>
      <c r="V280" s="103">
        <v>90</v>
      </c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90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509</v>
      </c>
      <c r="E281" s="1" t="s">
        <v>1000</v>
      </c>
      <c r="F281" s="95" t="s">
        <v>110</v>
      </c>
      <c r="G281" s="103">
        <v>90</v>
      </c>
      <c r="H281" s="86">
        <v>100</v>
      </c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95</v>
      </c>
      <c r="R281" s="86">
        <v>91</v>
      </c>
      <c r="S281" s="86"/>
      <c r="T281" s="82">
        <f t="shared" si="13"/>
        <v>70</v>
      </c>
      <c r="U281" s="99">
        <v>93</v>
      </c>
      <c r="V281" s="103">
        <v>90</v>
      </c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92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517</v>
      </c>
      <c r="E288" s="1" t="s">
        <v>267</v>
      </c>
      <c r="F288" s="95" t="s">
        <v>109</v>
      </c>
      <c r="G288" s="103">
        <v>80</v>
      </c>
      <c r="H288" s="86">
        <v>100</v>
      </c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90</v>
      </c>
      <c r="R288" s="86">
        <v>79</v>
      </c>
      <c r="S288" s="86"/>
      <c r="T288" s="82">
        <f t="shared" si="13"/>
        <v>65</v>
      </c>
      <c r="U288" s="99">
        <v>78</v>
      </c>
      <c r="V288" s="103">
        <v>80</v>
      </c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79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442</v>
      </c>
      <c r="E289" s="1" t="s">
        <v>1002</v>
      </c>
      <c r="F289" s="95" t="s">
        <v>109</v>
      </c>
      <c r="G289" s="103" t="s">
        <v>1991</v>
      </c>
      <c r="H289" s="86" t="s">
        <v>1991</v>
      </c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>
        <v>90</v>
      </c>
      <c r="S289" s="86"/>
      <c r="T289" s="82">
        <f t="shared" si="13"/>
        <v>23</v>
      </c>
      <c r="U289" s="99" t="s">
        <v>1991</v>
      </c>
      <c r="V289" s="103" t="s">
        <v>1991</v>
      </c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519</v>
      </c>
      <c r="E290" s="1" t="s">
        <v>269</v>
      </c>
      <c r="F290" s="95" t="s">
        <v>110</v>
      </c>
      <c r="G290" s="103">
        <v>94</v>
      </c>
      <c r="H290" s="86">
        <v>100</v>
      </c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97</v>
      </c>
      <c r="R290" s="86">
        <v>89</v>
      </c>
      <c r="S290" s="86"/>
      <c r="T290" s="82">
        <f t="shared" si="13"/>
        <v>71</v>
      </c>
      <c r="U290" s="99">
        <v>88</v>
      </c>
      <c r="V290" s="103">
        <v>94</v>
      </c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91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657</v>
      </c>
      <c r="E291" s="1" t="s">
        <v>1015</v>
      </c>
      <c r="F291" s="95" t="s">
        <v>110</v>
      </c>
      <c r="G291" s="103">
        <v>84</v>
      </c>
      <c r="H291" s="86">
        <v>100</v>
      </c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92</v>
      </c>
      <c r="R291" s="86">
        <v>88</v>
      </c>
      <c r="S291" s="86"/>
      <c r="T291" s="82">
        <f t="shared" si="13"/>
        <v>68</v>
      </c>
      <c r="U291" s="99">
        <v>89</v>
      </c>
      <c r="V291" s="103">
        <v>84</v>
      </c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87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659</v>
      </c>
      <c r="E292" s="1" t="s">
        <v>383</v>
      </c>
      <c r="F292" s="95" t="s">
        <v>110</v>
      </c>
      <c r="G292" s="103">
        <v>86</v>
      </c>
      <c r="H292" s="86">
        <v>100</v>
      </c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93</v>
      </c>
      <c r="R292" s="86">
        <v>79</v>
      </c>
      <c r="S292" s="86"/>
      <c r="T292" s="82">
        <f t="shared" si="13"/>
        <v>66</v>
      </c>
      <c r="U292" s="99">
        <v>90</v>
      </c>
      <c r="V292" s="103">
        <v>86</v>
      </c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88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481</v>
      </c>
      <c r="E293" s="1" t="s">
        <v>236</v>
      </c>
      <c r="F293" s="95" t="s">
        <v>110</v>
      </c>
      <c r="G293" s="103">
        <v>88</v>
      </c>
      <c r="H293" s="86">
        <v>100</v>
      </c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94</v>
      </c>
      <c r="R293" s="86">
        <v>83</v>
      </c>
      <c r="S293" s="86"/>
      <c r="T293" s="82">
        <f t="shared" si="13"/>
        <v>68</v>
      </c>
      <c r="U293" s="99">
        <v>78</v>
      </c>
      <c r="V293" s="103">
        <v>88</v>
      </c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83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420</v>
      </c>
      <c r="E294" s="1" t="s">
        <v>186</v>
      </c>
      <c r="F294" s="95" t="s">
        <v>109</v>
      </c>
      <c r="G294" s="103">
        <v>84</v>
      </c>
      <c r="H294" s="86">
        <v>78</v>
      </c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81</v>
      </c>
      <c r="R294" s="86">
        <v>67</v>
      </c>
      <c r="S294" s="86"/>
      <c r="T294" s="82">
        <f t="shared" si="13"/>
        <v>57</v>
      </c>
      <c r="U294" s="99">
        <v>89</v>
      </c>
      <c r="V294" s="103">
        <v>84</v>
      </c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87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484</v>
      </c>
      <c r="E295" s="1" t="s">
        <v>1010</v>
      </c>
      <c r="F295" s="95" t="s">
        <v>109</v>
      </c>
      <c r="G295" s="103">
        <v>78</v>
      </c>
      <c r="H295" s="86">
        <v>78</v>
      </c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78</v>
      </c>
      <c r="R295" s="86">
        <v>64</v>
      </c>
      <c r="S295" s="86"/>
      <c r="T295" s="82">
        <f t="shared" si="13"/>
        <v>55</v>
      </c>
      <c r="U295" s="99">
        <v>93</v>
      </c>
      <c r="V295" s="103">
        <v>78</v>
      </c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86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453</v>
      </c>
      <c r="E296" s="1" t="s">
        <v>1029</v>
      </c>
      <c r="F296" s="95" t="s">
        <v>110</v>
      </c>
      <c r="G296" s="103">
        <v>94</v>
      </c>
      <c r="H296" s="86">
        <v>100</v>
      </c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97</v>
      </c>
      <c r="R296" s="86">
        <v>92</v>
      </c>
      <c r="S296" s="86"/>
      <c r="T296" s="82">
        <f t="shared" si="13"/>
        <v>72</v>
      </c>
      <c r="U296" s="99">
        <v>90</v>
      </c>
      <c r="V296" s="103">
        <v>94</v>
      </c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92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625</v>
      </c>
      <c r="E297" s="1" t="s">
        <v>355</v>
      </c>
      <c r="F297" s="95" t="s">
        <v>110</v>
      </c>
      <c r="G297" s="103">
        <v>98</v>
      </c>
      <c r="H297" s="86">
        <v>100</v>
      </c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99</v>
      </c>
      <c r="R297" s="86">
        <v>83</v>
      </c>
      <c r="S297" s="86"/>
      <c r="T297" s="82">
        <f t="shared" si="13"/>
        <v>70</v>
      </c>
      <c r="U297" s="99">
        <v>91</v>
      </c>
      <c r="V297" s="103">
        <v>98</v>
      </c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95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560</v>
      </c>
      <c r="E298" s="1" t="s">
        <v>1030</v>
      </c>
      <c r="F298" s="95" t="s">
        <v>109</v>
      </c>
      <c r="G298" s="103">
        <v>50</v>
      </c>
      <c r="H298" s="86">
        <v>100</v>
      </c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75</v>
      </c>
      <c r="R298" s="86">
        <v>85</v>
      </c>
      <c r="S298" s="86"/>
      <c r="T298" s="82">
        <f t="shared" si="13"/>
        <v>59</v>
      </c>
      <c r="U298" s="99">
        <v>50</v>
      </c>
      <c r="V298" s="103">
        <v>50</v>
      </c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50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488</v>
      </c>
      <c r="E299" s="1" t="s">
        <v>241</v>
      </c>
      <c r="F299" s="95" t="s">
        <v>109</v>
      </c>
      <c r="G299" s="103">
        <v>50</v>
      </c>
      <c r="H299" s="86">
        <v>100</v>
      </c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75</v>
      </c>
      <c r="R299" s="86">
        <v>80</v>
      </c>
      <c r="S299" s="86"/>
      <c r="T299" s="82">
        <f t="shared" si="13"/>
        <v>58</v>
      </c>
      <c r="U299" s="99">
        <v>50</v>
      </c>
      <c r="V299" s="103">
        <v>50</v>
      </c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50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663</v>
      </c>
      <c r="E300" s="1" t="s">
        <v>387</v>
      </c>
      <c r="F300" s="95" t="s">
        <v>109</v>
      </c>
      <c r="G300" s="103">
        <v>88</v>
      </c>
      <c r="H300" s="86">
        <v>100</v>
      </c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94</v>
      </c>
      <c r="R300" s="86">
        <v>79</v>
      </c>
      <c r="S300" s="86"/>
      <c r="T300" s="82">
        <f t="shared" si="13"/>
        <v>67</v>
      </c>
      <c r="U300" s="99">
        <v>78</v>
      </c>
      <c r="V300" s="103">
        <v>88</v>
      </c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83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628</v>
      </c>
      <c r="E301" s="1" t="s">
        <v>358</v>
      </c>
      <c r="F301" s="95" t="s">
        <v>109</v>
      </c>
      <c r="G301" s="103">
        <v>88</v>
      </c>
      <c r="H301" s="86">
        <v>100</v>
      </c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94</v>
      </c>
      <c r="R301" s="86">
        <v>90</v>
      </c>
      <c r="S301" s="86"/>
      <c r="T301" s="82">
        <f t="shared" si="13"/>
        <v>70</v>
      </c>
      <c r="U301" s="99">
        <v>88</v>
      </c>
      <c r="V301" s="103">
        <v>88</v>
      </c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88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597</v>
      </c>
      <c r="E302" s="1" t="s">
        <v>332</v>
      </c>
      <c r="F302" s="95" t="s">
        <v>109</v>
      </c>
      <c r="G302" s="103">
        <v>88</v>
      </c>
      <c r="H302" s="86">
        <v>100</v>
      </c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94</v>
      </c>
      <c r="R302" s="86">
        <v>83</v>
      </c>
      <c r="S302" s="86"/>
      <c r="T302" s="82">
        <f t="shared" si="13"/>
        <v>68</v>
      </c>
      <c r="U302" s="99">
        <v>90</v>
      </c>
      <c r="V302" s="103">
        <v>88</v>
      </c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89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427</v>
      </c>
      <c r="E303" s="1" t="s">
        <v>192</v>
      </c>
      <c r="F303" s="95" t="s">
        <v>109</v>
      </c>
      <c r="G303" s="103" t="s">
        <v>1991</v>
      </c>
      <c r="H303" s="86" t="s">
        <v>1991</v>
      </c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>
        <v>83</v>
      </c>
      <c r="S303" s="86"/>
      <c r="T303" s="82">
        <f t="shared" si="13"/>
        <v>21</v>
      </c>
      <c r="U303" s="99" t="s">
        <v>1991</v>
      </c>
      <c r="V303" s="103" t="s">
        <v>1991</v>
      </c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568</v>
      </c>
      <c r="E304" s="1" t="s">
        <v>307</v>
      </c>
      <c r="F304" s="95" t="s">
        <v>109</v>
      </c>
      <c r="G304" s="103">
        <v>98</v>
      </c>
      <c r="H304" s="86">
        <v>100</v>
      </c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99</v>
      </c>
      <c r="R304" s="86">
        <v>90</v>
      </c>
      <c r="S304" s="86"/>
      <c r="T304" s="82">
        <f t="shared" si="13"/>
        <v>72</v>
      </c>
      <c r="U304" s="99">
        <v>89</v>
      </c>
      <c r="V304" s="103">
        <v>98</v>
      </c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94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666</v>
      </c>
      <c r="E305" s="1" t="s">
        <v>390</v>
      </c>
      <c r="F305" s="95" t="s">
        <v>110</v>
      </c>
      <c r="G305" s="103">
        <v>98</v>
      </c>
      <c r="H305" s="86">
        <v>100</v>
      </c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99</v>
      </c>
      <c r="R305" s="86">
        <v>76</v>
      </c>
      <c r="S305" s="86"/>
      <c r="T305" s="82">
        <f t="shared" si="13"/>
        <v>69</v>
      </c>
      <c r="U305" s="99">
        <v>88</v>
      </c>
      <c r="V305" s="103">
        <v>98</v>
      </c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93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598</v>
      </c>
      <c r="E306" s="1" t="s">
        <v>333</v>
      </c>
      <c r="F306" s="95" t="s">
        <v>110</v>
      </c>
      <c r="G306" s="103">
        <v>90</v>
      </c>
      <c r="H306" s="86">
        <v>100</v>
      </c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95</v>
      </c>
      <c r="R306" s="86">
        <v>90</v>
      </c>
      <c r="S306" s="86"/>
      <c r="T306" s="82">
        <f t="shared" si="13"/>
        <v>70</v>
      </c>
      <c r="U306" s="99">
        <v>92</v>
      </c>
      <c r="V306" s="103">
        <v>90</v>
      </c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91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1390</v>
      </c>
      <c r="E307" s="1" t="s">
        <v>408</v>
      </c>
      <c r="F307" s="95" t="s">
        <v>110</v>
      </c>
      <c r="G307" s="103">
        <v>90</v>
      </c>
      <c r="H307" s="86">
        <v>100</v>
      </c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95</v>
      </c>
      <c r="R307" s="86">
        <v>78</v>
      </c>
      <c r="S307" s="86"/>
      <c r="T307" s="82">
        <f t="shared" si="13"/>
        <v>67</v>
      </c>
      <c r="U307" s="99">
        <v>91</v>
      </c>
      <c r="V307" s="103">
        <v>90</v>
      </c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91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632</v>
      </c>
      <c r="E308" s="1" t="s">
        <v>360</v>
      </c>
      <c r="F308" s="95" t="s">
        <v>110</v>
      </c>
      <c r="G308" s="103">
        <v>88</v>
      </c>
      <c r="H308" s="86">
        <v>100</v>
      </c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94</v>
      </c>
      <c r="R308" s="86">
        <v>76</v>
      </c>
      <c r="S308" s="86"/>
      <c r="T308" s="82">
        <f t="shared" si="13"/>
        <v>66</v>
      </c>
      <c r="U308" s="99">
        <v>88</v>
      </c>
      <c r="V308" s="103">
        <v>88</v>
      </c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88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600</v>
      </c>
      <c r="E309" s="1" t="s">
        <v>335</v>
      </c>
      <c r="F309" s="95" t="s">
        <v>110</v>
      </c>
      <c r="G309" s="103">
        <v>90</v>
      </c>
      <c r="H309" s="86">
        <v>100</v>
      </c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95</v>
      </c>
      <c r="R309" s="86">
        <v>84</v>
      </c>
      <c r="S309" s="86"/>
      <c r="T309" s="82">
        <f t="shared" si="13"/>
        <v>69</v>
      </c>
      <c r="U309" s="99">
        <v>90</v>
      </c>
      <c r="V309" s="103">
        <v>90</v>
      </c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90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572</v>
      </c>
      <c r="E310" s="1" t="s">
        <v>311</v>
      </c>
      <c r="F310" s="95" t="s">
        <v>110</v>
      </c>
      <c r="G310" s="103">
        <v>90</v>
      </c>
      <c r="H310" s="86">
        <v>100</v>
      </c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95</v>
      </c>
      <c r="R310" s="86">
        <v>83</v>
      </c>
      <c r="S310" s="86"/>
      <c r="T310" s="82">
        <f t="shared" si="13"/>
        <v>68</v>
      </c>
      <c r="U310" s="99">
        <v>88</v>
      </c>
      <c r="V310" s="103">
        <v>90</v>
      </c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89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433</v>
      </c>
      <c r="E311" s="1" t="s">
        <v>196</v>
      </c>
      <c r="F311" s="95" t="s">
        <v>110</v>
      </c>
      <c r="G311" s="103">
        <v>90</v>
      </c>
      <c r="H311" s="86">
        <v>100</v>
      </c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95</v>
      </c>
      <c r="R311" s="86">
        <v>85</v>
      </c>
      <c r="S311" s="86"/>
      <c r="T311" s="82">
        <f t="shared" si="13"/>
        <v>69</v>
      </c>
      <c r="U311" s="99">
        <v>87</v>
      </c>
      <c r="V311" s="103">
        <v>90</v>
      </c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89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470</v>
      </c>
      <c r="E312" s="1" t="s">
        <v>226</v>
      </c>
      <c r="F312" s="95" t="s">
        <v>110</v>
      </c>
      <c r="G312" s="103">
        <v>90</v>
      </c>
      <c r="H312" s="86">
        <v>100</v>
      </c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95</v>
      </c>
      <c r="R312" s="86">
        <v>94</v>
      </c>
      <c r="S312" s="86"/>
      <c r="T312" s="82">
        <f t="shared" si="13"/>
        <v>71</v>
      </c>
      <c r="U312" s="99">
        <v>92</v>
      </c>
      <c r="V312" s="103">
        <v>90</v>
      </c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91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575</v>
      </c>
      <c r="E313" s="1" t="s">
        <v>314</v>
      </c>
      <c r="F313" s="95" t="s">
        <v>109</v>
      </c>
      <c r="G313" s="103">
        <v>90</v>
      </c>
      <c r="H313" s="86">
        <v>100</v>
      </c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95</v>
      </c>
      <c r="R313" s="86">
        <v>80</v>
      </c>
      <c r="S313" s="86"/>
      <c r="T313" s="82">
        <f t="shared" si="13"/>
        <v>68</v>
      </c>
      <c r="U313" s="99">
        <v>85</v>
      </c>
      <c r="V313" s="103">
        <v>90</v>
      </c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88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438</v>
      </c>
      <c r="E314" s="1" t="s">
        <v>199</v>
      </c>
      <c r="F314" s="95" t="s">
        <v>110</v>
      </c>
      <c r="G314" s="103">
        <v>50</v>
      </c>
      <c r="H314" s="86">
        <v>100</v>
      </c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75</v>
      </c>
      <c r="R314" s="86">
        <v>72</v>
      </c>
      <c r="S314" s="86"/>
      <c r="T314" s="82">
        <f t="shared" si="13"/>
        <v>56</v>
      </c>
      <c r="U314" s="99">
        <v>50</v>
      </c>
      <c r="V314" s="103">
        <v>50</v>
      </c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50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439</v>
      </c>
      <c r="E315" s="1" t="s">
        <v>200</v>
      </c>
      <c r="F315" s="95" t="s">
        <v>110</v>
      </c>
      <c r="G315" s="103">
        <v>90</v>
      </c>
      <c r="H315" s="86">
        <v>100</v>
      </c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95</v>
      </c>
      <c r="R315" s="86">
        <v>81</v>
      </c>
      <c r="S315" s="86"/>
      <c r="T315" s="82">
        <f t="shared" si="13"/>
        <v>68</v>
      </c>
      <c r="U315" s="99">
        <v>88</v>
      </c>
      <c r="V315" s="103">
        <v>90</v>
      </c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89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537</v>
      </c>
      <c r="E316" s="1" t="s">
        <v>282</v>
      </c>
      <c r="F316" s="95" t="s">
        <v>110</v>
      </c>
      <c r="G316" s="103">
        <v>90</v>
      </c>
      <c r="H316" s="86">
        <v>100</v>
      </c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95</v>
      </c>
      <c r="R316" s="86">
        <v>85</v>
      </c>
      <c r="S316" s="86"/>
      <c r="T316" s="82">
        <f t="shared" si="13"/>
        <v>69</v>
      </c>
      <c r="U316" s="99">
        <v>88</v>
      </c>
      <c r="V316" s="103">
        <v>90</v>
      </c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89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538</v>
      </c>
      <c r="E317" s="1" t="s">
        <v>283</v>
      </c>
      <c r="F317" s="95" t="s">
        <v>110</v>
      </c>
      <c r="G317" s="103">
        <v>90</v>
      </c>
      <c r="H317" s="86">
        <v>100</v>
      </c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95</v>
      </c>
      <c r="R317" s="86">
        <v>92</v>
      </c>
      <c r="S317" s="86"/>
      <c r="T317" s="82">
        <f t="shared" si="13"/>
        <v>71</v>
      </c>
      <c r="U317" s="99">
        <v>90</v>
      </c>
      <c r="V317" s="103">
        <v>90</v>
      </c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90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607</v>
      </c>
      <c r="E318" s="1" t="s">
        <v>341</v>
      </c>
      <c r="F318" s="95" t="s">
        <v>109</v>
      </c>
      <c r="G318" s="103">
        <v>92</v>
      </c>
      <c r="H318" s="86">
        <v>100</v>
      </c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96</v>
      </c>
      <c r="R318" s="86">
        <v>88</v>
      </c>
      <c r="S318" s="86"/>
      <c r="T318" s="82">
        <f t="shared" si="13"/>
        <v>70</v>
      </c>
      <c r="U318" s="99">
        <v>93</v>
      </c>
      <c r="V318" s="103">
        <v>92</v>
      </c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93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608</v>
      </c>
      <c r="E319" s="1" t="s">
        <v>342</v>
      </c>
      <c r="F319" s="95" t="s">
        <v>110</v>
      </c>
      <c r="G319" s="103">
        <v>78</v>
      </c>
      <c r="H319" s="86">
        <v>100</v>
      </c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89</v>
      </c>
      <c r="R319" s="86">
        <v>74</v>
      </c>
      <c r="S319" s="86"/>
      <c r="T319" s="82">
        <f t="shared" si="13"/>
        <v>63</v>
      </c>
      <c r="U319" s="99">
        <v>90</v>
      </c>
      <c r="V319" s="103">
        <v>78</v>
      </c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84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641</v>
      </c>
      <c r="E320" s="1" t="s">
        <v>998</v>
      </c>
      <c r="F320" s="95" t="s">
        <v>110</v>
      </c>
      <c r="G320" s="103">
        <v>90</v>
      </c>
      <c r="H320" s="86">
        <v>100</v>
      </c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95</v>
      </c>
      <c r="R320" s="86">
        <v>82</v>
      </c>
      <c r="S320" s="86"/>
      <c r="T320" s="82">
        <f t="shared" si="13"/>
        <v>68</v>
      </c>
      <c r="U320" s="99">
        <v>87</v>
      </c>
      <c r="V320" s="103">
        <v>90</v>
      </c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89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646</v>
      </c>
      <c r="E321" s="1" t="s">
        <v>372</v>
      </c>
      <c r="F321" s="95" t="s">
        <v>110</v>
      </c>
      <c r="G321" s="103" t="s">
        <v>1991</v>
      </c>
      <c r="H321" s="86" t="s">
        <v>1991</v>
      </c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>
        <v>50</v>
      </c>
      <c r="S321" s="86"/>
      <c r="T321" s="82">
        <f t="shared" si="13"/>
        <v>13</v>
      </c>
      <c r="U321" s="99" t="s">
        <v>1991</v>
      </c>
      <c r="V321" s="103" t="s">
        <v>1991</v>
      </c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473</v>
      </c>
      <c r="E322" s="1" t="s">
        <v>229</v>
      </c>
      <c r="F322" s="95" t="s">
        <v>110</v>
      </c>
      <c r="G322" s="103">
        <v>100</v>
      </c>
      <c r="H322" s="86">
        <v>100</v>
      </c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100</v>
      </c>
      <c r="R322" s="86">
        <v>92</v>
      </c>
      <c r="S322" s="86"/>
      <c r="T322" s="82">
        <f t="shared" si="13"/>
        <v>73</v>
      </c>
      <c r="U322" s="99">
        <v>90</v>
      </c>
      <c r="V322" s="103">
        <v>100</v>
      </c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95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O65"/>
  <sheetViews>
    <sheetView showZeros="0" zoomScale="90" zoomScaleNormal="90" workbookViewId="0">
      <pane ySplit="6" topLeftCell="A17" activePane="bottomLeft" state="frozen"/>
      <selection pane="bottomLeft" activeCell="A17" sqref="A17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26" hidden="1" customWidth="1"/>
    <col min="33" max="33" width="17.42578125" hidden="1" customWidth="1"/>
    <col min="34" max="41" width="4.7109375" hidden="1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3</v>
      </c>
      <c r="X8" s="32">
        <f>IF(W8=1,1,IF(W8=2,9,17))</f>
        <v>17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8</v>
      </c>
      <c r="X9">
        <f>X8+W9-1</f>
        <v>24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1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PENGETAHUAN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PJOK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SEMBILAN DELAPAN (9-8)</v>
      </c>
      <c r="H17" t="s">
        <v>69</v>
      </c>
      <c r="L17" s="16" t="s">
        <v>71</v>
      </c>
      <c r="M17" s="77" t="s">
        <v>1981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INDAH KUSNIATI, S.Pd</v>
      </c>
      <c r="AA18" s="50">
        <f>IF(W10=1,4,18)</f>
        <v>4</v>
      </c>
      <c r="AB18" s="50">
        <f>1+AA18</f>
        <v>5</v>
      </c>
      <c r="AC18" s="50">
        <f t="shared" ref="AC18:AN18" si="0">1+AB18</f>
        <v>6</v>
      </c>
      <c r="AD18" s="50">
        <f t="shared" si="0"/>
        <v>7</v>
      </c>
      <c r="AE18" s="50">
        <f t="shared" si="0"/>
        <v>8</v>
      </c>
      <c r="AF18" s="50">
        <f t="shared" si="0"/>
        <v>9</v>
      </c>
      <c r="AG18" s="50">
        <f t="shared" si="0"/>
        <v>10</v>
      </c>
      <c r="AH18" s="50">
        <f t="shared" si="0"/>
        <v>11</v>
      </c>
      <c r="AI18" s="50">
        <f t="shared" si="0"/>
        <v>12</v>
      </c>
      <c r="AJ18" s="50">
        <f t="shared" si="0"/>
        <v>13</v>
      </c>
      <c r="AK18" s="50">
        <f t="shared" si="0"/>
        <v>14</v>
      </c>
      <c r="AL18" s="50">
        <f t="shared" si="0"/>
        <v>15</v>
      </c>
      <c r="AM18" s="50">
        <f t="shared" si="0"/>
        <v>16</v>
      </c>
      <c r="AN18" s="50">
        <f t="shared" si="0"/>
        <v>17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P1</v>
      </c>
      <c r="G20" s="18" t="str">
        <f t="shared" ca="1" si="1"/>
        <v>P2</v>
      </c>
      <c r="H20" s="18" t="str">
        <f t="shared" ca="1" si="1"/>
        <v>P3</v>
      </c>
      <c r="I20" s="18" t="str">
        <f t="shared" ca="1" si="1"/>
        <v>P4</v>
      </c>
      <c r="J20" s="18" t="str">
        <f t="shared" ca="1" si="1"/>
        <v>P5</v>
      </c>
      <c r="K20" s="18" t="str">
        <f t="shared" ca="1" si="1"/>
        <v>P6</v>
      </c>
      <c r="L20" s="18" t="str">
        <f t="shared" ca="1" si="1"/>
        <v>P7</v>
      </c>
      <c r="M20" s="18" t="str">
        <f t="shared" ca="1" si="1"/>
        <v>P8</v>
      </c>
      <c r="N20" s="18" t="str">
        <f t="shared" ca="1" si="1"/>
        <v>P9</v>
      </c>
      <c r="O20" s="18" t="str">
        <f ca="1">OFFSET(AJ19,$W$10,0)</f>
        <v>P10</v>
      </c>
      <c r="P20" s="18" t="str">
        <f ca="1">OFFSET(AK19,$W$10,0)</f>
        <v>Rt2</v>
      </c>
      <c r="Q20" s="18" t="str">
        <f ca="1">OFFSET(AL19,$W$10,0)</f>
        <v>PTS</v>
      </c>
      <c r="R20" s="18" t="str">
        <f ca="1">OFFSET(AM19,$W$10,0)</f>
        <v>PAS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20896</v>
      </c>
      <c r="C21" s="47" t="str">
        <f ca="1">IF($W$8=1,OFFSET(data7!D$7,$Z21,0),IF($W$8=2,OFFSET(data8!D$7,$Z21,0),OFFSET(data9!D$7,$Z21,0)))</f>
        <v>0077021575</v>
      </c>
      <c r="D21" s="38" t="str">
        <f ca="1">IF($W$8=1,OFFSET(data7!E$7,$Z21,0),IF($W$8=2,OFFSET(data8!E$7,$Z21,0),OFFSET(data9!E$7,$Z21,0)))</f>
        <v>AKHMAD AQILA PASHA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80</v>
      </c>
      <c r="G21" s="41">
        <f ca="1">IF($W$8=1,OFFSET(data7!$C$7,$Z21,AB$18),IF($W$8=2,OFFSET(data8!$C$7,$Z21,AB$18),OFFSET(data9!$C$7,$Z21,AB$18)))</f>
        <v>100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90</v>
      </c>
      <c r="Q21" s="105">
        <f ca="1">IF($W$8=1,OFFSET(data7!$C$7,$Z21,AL$18),IF($W$8=2,OFFSET(data8!$C$7,$Z21,AL$18),OFFSET(data9!$C$7,$Z21,AL$18)))</f>
        <v>79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65</v>
      </c>
      <c r="Z21" s="29">
        <f ca="1">OFFSET(AE22,W9,0)</f>
        <v>281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20817</v>
      </c>
      <c r="C22" s="48" t="str">
        <f ca="1">IF($W$8=1,OFFSET(data7!D$7,$Z22,0),IF($W$8=2,OFFSET(data8!D$7,$Z22,0),OFFSET(data9!D$7,$Z22,0)))</f>
        <v>0072993056</v>
      </c>
      <c r="D22" s="39" t="str">
        <f ca="1">IF($W$8=1,OFFSET(data7!E$7,$Z22,0),IF($W$8=2,OFFSET(data8!E$7,$Z22,0),OFFSET(data9!E$7,$Z22,0)))</f>
        <v>Ali-Akbar</v>
      </c>
      <c r="E22" s="43" t="str">
        <f ca="1">IF($W$8=1,OFFSET(data7!F$7,$Z22,0),IF($W$8=2,OFFSET(data8!F$7,$Z22,0),OFFSET(data9!F$7,$Z22,0)))</f>
        <v>L</v>
      </c>
      <c r="F22" s="43" t="str">
        <f ca="1">IF($W$8=1,OFFSET(data7!$C$7,$Z22,AA$18),IF($W$8=2,OFFSET(data8!$C$7,$Z22,AA$18),OFFSET(data9!$C$7,$Z22,AA$18)))</f>
        <v>x</v>
      </c>
      <c r="G22" s="43" t="str">
        <f ca="1">IF($W$8=1,OFFSET(data7!$C$7,$Z22,AB$18),IF($W$8=2,OFFSET(data8!$C$7,$Z22,AB$18),OFFSET(data9!$C$7,$Z22,AB$18)))</f>
        <v>x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90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23</v>
      </c>
      <c r="Z22" s="29">
        <f ca="1">1+Z21</f>
        <v>282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20898</v>
      </c>
      <c r="C23" s="48" t="str">
        <f ca="1">IF($W$8=1,OFFSET(data7!D$7,$Z23,0),IF($W$8=2,OFFSET(data8!D$7,$Z23,0),OFFSET(data9!D$7,$Z23,0)))</f>
        <v>0073933133</v>
      </c>
      <c r="D23" s="39" t="str">
        <f ca="1">IF($W$8=1,OFFSET(data7!E$7,$Z23,0),IF($W$8=2,OFFSET(data8!E$7,$Z23,0),OFFSET(data9!E$7,$Z23,0)))</f>
        <v>ALIYA PUTRI NURAINI</v>
      </c>
      <c r="E23" s="43" t="str">
        <f ca="1">IF($W$8=1,OFFSET(data7!F$7,$Z23,0),IF($W$8=2,OFFSET(data8!F$7,$Z23,0),OFFSET(data9!F$7,$Z23,0)))</f>
        <v>P</v>
      </c>
      <c r="F23" s="43">
        <f ca="1">IF($W$8=1,OFFSET(data7!$C$7,$Z23,AA$18),IF($W$8=2,OFFSET(data8!$C$7,$Z23,AA$18),OFFSET(data9!$C$7,$Z23,AA$18)))</f>
        <v>94</v>
      </c>
      <c r="G23" s="43">
        <f ca="1">IF($W$8=1,OFFSET(data7!$C$7,$Z23,AB$18),IF($W$8=2,OFFSET(data8!$C$7,$Z23,AB$18),OFFSET(data9!$C$7,$Z23,AB$18)))</f>
        <v>100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97</v>
      </c>
      <c r="Q23" s="106">
        <f ca="1">IF($W$8=1,OFFSET(data7!$C$7,$Z23,AL$18),IF($W$8=2,OFFSET(data8!$C$7,$Z23,AL$18),OFFSET(data9!$C$7,$Z23,AL$18)))</f>
        <v>89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71</v>
      </c>
      <c r="Z23" s="29">
        <f t="shared" ref="Z23:Z60" ca="1" si="2">1+Z22</f>
        <v>283</v>
      </c>
      <c r="AA23" t="str">
        <f t="shared" ref="AA23:AA30" ca="1" si="3">OFFSET($AC$22,AB23,0)</f>
        <v>KELAS 9.1</v>
      </c>
      <c r="AB23" s="16">
        <f>X8</f>
        <v>17</v>
      </c>
      <c r="AC23" t="s">
        <v>76</v>
      </c>
      <c r="AD23" t="s">
        <v>100</v>
      </c>
      <c r="AE23">
        <v>1</v>
      </c>
      <c r="AF23" s="177" t="s">
        <v>143</v>
      </c>
      <c r="AG23" t="s">
        <v>1039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21039</v>
      </c>
      <c r="C24" s="48" t="str">
        <f ca="1">IF($W$8=1,OFFSET(data7!D$7,$Z24,0),IF($W$8=2,OFFSET(data8!D$7,$Z24,0),OFFSET(data9!D$7,$Z24,0)))</f>
        <v>0066434861</v>
      </c>
      <c r="D24" s="39" t="str">
        <f ca="1">IF($W$8=1,OFFSET(data7!E$7,$Z24,0),IF($W$8=2,OFFSET(data8!E$7,$Z24,0),OFFSET(data9!E$7,$Z24,0)))</f>
        <v>Cynthia Dwi Noviana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84</v>
      </c>
      <c r="G24" s="43">
        <f ca="1">IF($W$8=1,OFFSET(data7!$C$7,$Z24,AB$18),IF($W$8=2,OFFSET(data8!$C$7,$Z24,AB$18),OFFSET(data9!$C$7,$Z24,AB$18)))</f>
        <v>100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92</v>
      </c>
      <c r="Q24" s="106">
        <f ca="1">IF($W$8=1,OFFSET(data7!$C$7,$Z24,AL$18),IF($W$8=2,OFFSET(data8!$C$7,$Z24,AL$18),OFFSET(data9!$C$7,$Z24,AL$18)))</f>
        <v>88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68</v>
      </c>
      <c r="Z24" s="29">
        <f t="shared" ca="1" si="2"/>
        <v>284</v>
      </c>
      <c r="AA24" t="str">
        <f t="shared" ca="1" si="3"/>
        <v>KELAS 9.2</v>
      </c>
      <c r="AB24" s="16">
        <f>1+AB23</f>
        <v>18</v>
      </c>
      <c r="AC24" t="s">
        <v>77</v>
      </c>
      <c r="AD24" t="s">
        <v>101</v>
      </c>
      <c r="AE24">
        <f>40+AE23</f>
        <v>41</v>
      </c>
      <c r="AF24" s="177" t="s">
        <v>144</v>
      </c>
      <c r="AG24" t="s">
        <v>1037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21041</v>
      </c>
      <c r="C25" s="48" t="str">
        <f ca="1">IF($W$8=1,OFFSET(data7!D$7,$Z25,0),IF($W$8=2,OFFSET(data8!D$7,$Z25,0),OFFSET(data9!D$7,$Z25,0)))</f>
        <v>0075188797</v>
      </c>
      <c r="D25" s="39" t="str">
        <f ca="1">IF($W$8=1,OFFSET(data7!E$7,$Z25,0),IF($W$8=2,OFFSET(data8!E$7,$Z25,0),OFFSET(data9!E$7,$Z25,0)))</f>
        <v>DIANDRA SYIFA KENZIE TSAQIF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86</v>
      </c>
      <c r="G25" s="43">
        <f ca="1">IF($W$8=1,OFFSET(data7!$C$7,$Z25,AB$18),IF($W$8=2,OFFSET(data8!$C$7,$Z25,AB$18),OFFSET(data9!$C$7,$Z25,AB$18)))</f>
        <v>100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93</v>
      </c>
      <c r="Q25" s="106">
        <f ca="1">IF($W$8=1,OFFSET(data7!$C$7,$Z25,AL$18),IF($W$8=2,OFFSET(data8!$C$7,$Z25,AL$18),OFFSET(data9!$C$7,$Z25,AL$18)))</f>
        <v>79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66</v>
      </c>
      <c r="Z25" s="29">
        <f t="shared" ca="1" si="2"/>
        <v>285</v>
      </c>
      <c r="AA25" t="str">
        <f t="shared" ca="1" si="3"/>
        <v>KELAS 9.3</v>
      </c>
      <c r="AB25" s="16">
        <f t="shared" ref="AB25:AB30" si="4">1+AB24</f>
        <v>19</v>
      </c>
      <c r="AC25" t="s">
        <v>78</v>
      </c>
      <c r="AD25" t="s">
        <v>102</v>
      </c>
      <c r="AE25">
        <f t="shared" ref="AE25:AE30" si="5">40+AE24</f>
        <v>81</v>
      </c>
      <c r="AF25" s="177" t="s">
        <v>145</v>
      </c>
      <c r="AG25" t="s">
        <v>1038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20860</v>
      </c>
      <c r="C26" s="48" t="str">
        <f ca="1">IF($W$8=1,OFFSET(data7!D$7,$Z26,0),IF($W$8=2,OFFSET(data8!D$7,$Z26,0),OFFSET(data9!D$7,$Z26,0)))</f>
        <v>0067844987</v>
      </c>
      <c r="D26" s="39" t="str">
        <f ca="1">IF($W$8=1,OFFSET(data7!E$7,$Z26,0),IF($W$8=2,OFFSET(data8!E$7,$Z26,0),OFFSET(data9!E$7,$Z26,0)))</f>
        <v>FATMA RAMADHANI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88</v>
      </c>
      <c r="G26" s="43">
        <f ca="1">IF($W$8=1,OFFSET(data7!$C$7,$Z26,AB$18),IF($W$8=2,OFFSET(data8!$C$7,$Z26,AB$18),OFFSET(data9!$C$7,$Z26,AB$18)))</f>
        <v>100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94</v>
      </c>
      <c r="Q26" s="106">
        <f ca="1">IF($W$8=1,OFFSET(data7!$C$7,$Z26,AL$18),IF($W$8=2,OFFSET(data8!$C$7,$Z26,AL$18),OFFSET(data9!$C$7,$Z26,AL$18)))</f>
        <v>83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68</v>
      </c>
      <c r="Z26" s="29">
        <f t="shared" ca="1" si="2"/>
        <v>286</v>
      </c>
      <c r="AA26" t="str">
        <f t="shared" ca="1" si="3"/>
        <v>KELAS 9.4</v>
      </c>
      <c r="AB26" s="16">
        <f t="shared" si="4"/>
        <v>20</v>
      </c>
      <c r="AC26" t="s">
        <v>79</v>
      </c>
      <c r="AE26">
        <f t="shared" si="5"/>
        <v>121</v>
      </c>
      <c r="AF26" s="177" t="s">
        <v>146</v>
      </c>
      <c r="AG26" t="s">
        <v>171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20794</v>
      </c>
      <c r="C27" s="48" t="str">
        <f ca="1">IF($W$8=1,OFFSET(data7!D$7,$Z27,0),IF($W$8=2,OFFSET(data8!D$7,$Z27,0),OFFSET(data9!D$7,$Z27,0)))</f>
        <v>0068371145</v>
      </c>
      <c r="D27" s="39" t="str">
        <f ca="1">IF($W$8=1,OFFSET(data7!E$7,$Z27,0),IF($W$8=2,OFFSET(data8!E$7,$Z27,0),OFFSET(data9!E$7,$Z27,0)))</f>
        <v>GUSTI FADHILLAH OSMAN</v>
      </c>
      <c r="E27" s="43" t="str">
        <f ca="1">IF($W$8=1,OFFSET(data7!F$7,$Z27,0),IF($W$8=2,OFFSET(data8!F$7,$Z27,0),OFFSET(data9!F$7,$Z27,0)))</f>
        <v>L</v>
      </c>
      <c r="F27" s="43">
        <f ca="1">IF($W$8=1,OFFSET(data7!$C$7,$Z27,AA$18),IF($W$8=2,OFFSET(data8!$C$7,$Z27,AA$18),OFFSET(data9!$C$7,$Z27,AA$18)))</f>
        <v>84</v>
      </c>
      <c r="G27" s="43">
        <f ca="1">IF($W$8=1,OFFSET(data7!$C$7,$Z27,AB$18),IF($W$8=2,OFFSET(data8!$C$7,$Z27,AB$18),OFFSET(data9!$C$7,$Z27,AB$18)))</f>
        <v>78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81</v>
      </c>
      <c r="Q27" s="106">
        <f ca="1">IF($W$8=1,OFFSET(data7!$C$7,$Z27,AL$18),IF($W$8=2,OFFSET(data8!$C$7,$Z27,AL$18),OFFSET(data9!$C$7,$Z27,AL$18)))</f>
        <v>67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57</v>
      </c>
      <c r="Z27" s="29">
        <f t="shared" ca="1" si="2"/>
        <v>287</v>
      </c>
      <c r="AA27" t="str">
        <f t="shared" ca="1" si="3"/>
        <v>KELAS 9.5</v>
      </c>
      <c r="AB27" s="16">
        <f t="shared" si="4"/>
        <v>21</v>
      </c>
      <c r="AC27" t="s">
        <v>80</v>
      </c>
      <c r="AE27">
        <f t="shared" si="5"/>
        <v>161</v>
      </c>
      <c r="AF27" s="177" t="s">
        <v>147</v>
      </c>
      <c r="AG27" t="s">
        <v>1982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20863</v>
      </c>
      <c r="C28" s="48" t="str">
        <f ca="1">IF($W$8=1,OFFSET(data7!D$7,$Z28,0),IF($W$8=2,OFFSET(data8!D$7,$Z28,0),OFFSET(data9!D$7,$Z28,0)))</f>
        <v>0065339449</v>
      </c>
      <c r="D28" s="39" t="str">
        <f ca="1">IF($W$8=1,OFFSET(data7!E$7,$Z28,0),IF($W$8=2,OFFSET(data8!E$7,$Z28,0),OFFSET(data9!E$7,$Z28,0)))</f>
        <v>Ilham Maulana</v>
      </c>
      <c r="E28" s="43" t="str">
        <f ca="1">IF($W$8=1,OFFSET(data7!F$7,$Z28,0),IF($W$8=2,OFFSET(data8!F$7,$Z28,0),OFFSET(data9!F$7,$Z28,0)))</f>
        <v>L</v>
      </c>
      <c r="F28" s="43">
        <f ca="1">IF($W$8=1,OFFSET(data7!$C$7,$Z28,AA$18),IF($W$8=2,OFFSET(data8!$C$7,$Z28,AA$18),OFFSET(data9!$C$7,$Z28,AA$18)))</f>
        <v>78</v>
      </c>
      <c r="G28" s="43">
        <f ca="1">IF($W$8=1,OFFSET(data7!$C$7,$Z28,AB$18),IF($W$8=2,OFFSET(data8!$C$7,$Z28,AB$18),OFFSET(data9!$C$7,$Z28,AB$18)))</f>
        <v>78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78</v>
      </c>
      <c r="Q28" s="106">
        <f ca="1">IF($W$8=1,OFFSET(data7!$C$7,$Z28,AL$18),IF($W$8=2,OFFSET(data8!$C$7,$Z28,AL$18),OFFSET(data9!$C$7,$Z28,AL$18)))</f>
        <v>64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55</v>
      </c>
      <c r="Z28" s="29">
        <f t="shared" ca="1" si="2"/>
        <v>288</v>
      </c>
      <c r="AA28" t="str">
        <f t="shared" ca="1" si="3"/>
        <v>KELAS 9.6</v>
      </c>
      <c r="AB28" s="16">
        <f t="shared" si="4"/>
        <v>22</v>
      </c>
      <c r="AC28" t="s">
        <v>81</v>
      </c>
      <c r="AE28">
        <f t="shared" si="5"/>
        <v>201</v>
      </c>
      <c r="AF28" s="177" t="s">
        <v>148</v>
      </c>
      <c r="AG28" t="s">
        <v>1983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20830</v>
      </c>
      <c r="C29" s="48" t="str">
        <f ca="1">IF($W$8=1,OFFSET(data7!D$7,$Z29,0),IF($W$8=2,OFFSET(data8!D$7,$Z29,0),OFFSET(data9!D$7,$Z29,0)))</f>
        <v>0065916221</v>
      </c>
      <c r="D29" s="39" t="str">
        <f ca="1">IF($W$8=1,OFFSET(data7!E$7,$Z29,0),IF($W$8=2,OFFSET(data8!E$7,$Z29,0),OFFSET(data9!E$7,$Z29,0)))</f>
        <v>Inka Rahmadhani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94</v>
      </c>
      <c r="G29" s="43">
        <f ca="1">IF($W$8=1,OFFSET(data7!$C$7,$Z29,AB$18),IF($W$8=2,OFFSET(data8!$C$7,$Z29,AB$18),OFFSET(data9!$C$7,$Z29,AB$18)))</f>
        <v>100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97</v>
      </c>
      <c r="Q29" s="106">
        <f ca="1">IF($W$8=1,OFFSET(data7!$C$7,$Z29,AL$18),IF($W$8=2,OFFSET(data8!$C$7,$Z29,AL$18),OFFSET(data9!$C$7,$Z29,AL$18)))</f>
        <v>92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72</v>
      </c>
      <c r="Z29" s="29">
        <f t="shared" ca="1" si="2"/>
        <v>289</v>
      </c>
      <c r="AA29" t="str">
        <f t="shared" ca="1" si="3"/>
        <v>KELAS 9.7</v>
      </c>
      <c r="AB29" s="16">
        <f t="shared" si="4"/>
        <v>23</v>
      </c>
      <c r="AC29" t="s">
        <v>82</v>
      </c>
      <c r="AE29">
        <f t="shared" si="5"/>
        <v>241</v>
      </c>
      <c r="AF29" s="177" t="s">
        <v>149</v>
      </c>
      <c r="AG29" t="s">
        <v>1040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21005</v>
      </c>
      <c r="C30" s="48" t="str">
        <f ca="1">IF($W$8=1,OFFSET(data7!D$7,$Z30,0),IF($W$8=2,OFFSET(data8!D$7,$Z30,0),OFFSET(data9!D$7,$Z30,0)))</f>
        <v>0078536418</v>
      </c>
      <c r="D30" s="39" t="str">
        <f ca="1">IF($W$8=1,OFFSET(data7!E$7,$Z30,0),IF($W$8=2,OFFSET(data8!E$7,$Z30,0),OFFSET(data9!E$7,$Z30,0)))</f>
        <v>JASMIN SALSABILA MAHDIYAH</v>
      </c>
      <c r="E30" s="43" t="str">
        <f ca="1">IF($W$8=1,OFFSET(data7!F$7,$Z30,0),IF($W$8=2,OFFSET(data8!F$7,$Z30,0),OFFSET(data9!F$7,$Z30,0)))</f>
        <v>P</v>
      </c>
      <c r="F30" s="43">
        <f ca="1">IF($W$8=1,OFFSET(data7!$C$7,$Z30,AA$18),IF($W$8=2,OFFSET(data8!$C$7,$Z30,AA$18),OFFSET(data9!$C$7,$Z30,AA$18)))</f>
        <v>98</v>
      </c>
      <c r="G30" s="43">
        <f ca="1">IF($W$8=1,OFFSET(data7!$C$7,$Z30,AB$18),IF($W$8=2,OFFSET(data8!$C$7,$Z30,AB$18),OFFSET(data9!$C$7,$Z30,AB$18)))</f>
        <v>100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99</v>
      </c>
      <c r="Q30" s="106">
        <f ca="1">IF($W$8=1,OFFSET(data7!$C$7,$Z30,AL$18),IF($W$8=2,OFFSET(data8!$C$7,$Z30,AL$18),OFFSET(data9!$C$7,$Z30,AL$18)))</f>
        <v>83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70</v>
      </c>
      <c r="Z30" s="29">
        <f t="shared" ca="1" si="2"/>
        <v>290</v>
      </c>
      <c r="AA30" t="str">
        <f t="shared" ca="1" si="3"/>
        <v>KELAS 9.8</v>
      </c>
      <c r="AB30" s="16">
        <f t="shared" si="4"/>
        <v>24</v>
      </c>
      <c r="AC30" t="s">
        <v>83</v>
      </c>
      <c r="AE30">
        <f t="shared" si="5"/>
        <v>281</v>
      </c>
      <c r="AF30" s="177" t="s">
        <v>150</v>
      </c>
      <c r="AG30" t="s">
        <v>1041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20939</v>
      </c>
      <c r="C31" s="48" t="str">
        <f ca="1">IF($W$8=1,OFFSET(data7!D$7,$Z31,0),IF($W$8=2,OFFSET(data8!D$7,$Z31,0),OFFSET(data9!D$7,$Z31,0)))</f>
        <v>0061241670</v>
      </c>
      <c r="D31" s="39" t="str">
        <f ca="1">IF($W$8=1,OFFSET(data7!E$7,$Z31,0),IF($W$8=2,OFFSET(data8!E$7,$Z31,0),OFFSET(data9!E$7,$Z31,0)))</f>
        <v>Luthfi</v>
      </c>
      <c r="E31" s="43" t="str">
        <f ca="1">IF($W$8=1,OFFSET(data7!F$7,$Z31,0),IF($W$8=2,OFFSET(data8!F$7,$Z31,0),OFFSET(data9!F$7,$Z31,0)))</f>
        <v>L</v>
      </c>
      <c r="F31" s="43">
        <f ca="1">IF($W$8=1,OFFSET(data7!$C$7,$Z31,AA$18),IF($W$8=2,OFFSET(data8!$C$7,$Z31,AA$18),OFFSET(data9!$C$7,$Z31,AA$18)))</f>
        <v>50</v>
      </c>
      <c r="G31" s="43">
        <f ca="1">IF($W$8=1,OFFSET(data7!$C$7,$Z31,AB$18),IF($W$8=2,OFFSET(data8!$C$7,$Z31,AB$18),OFFSET(data9!$C$7,$Z31,AB$18)))</f>
        <v>100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75</v>
      </c>
      <c r="Q31" s="106">
        <f ca="1">IF($W$8=1,OFFSET(data7!$C$7,$Z31,AL$18),IF($W$8=2,OFFSET(data8!$C$7,$Z31,AL$18),OFFSET(data9!$C$7,$Z31,AL$18)))</f>
        <v>85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59</v>
      </c>
      <c r="Z31" s="29">
        <f t="shared" ca="1" si="2"/>
        <v>291</v>
      </c>
      <c r="AA31" s="35" t="s">
        <v>108</v>
      </c>
      <c r="AB31" s="16"/>
      <c r="AC31" t="s">
        <v>84</v>
      </c>
      <c r="AF31" s="178" t="s">
        <v>151</v>
      </c>
      <c r="AG31" t="s">
        <v>1046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20867</v>
      </c>
      <c r="C32" s="48" t="str">
        <f ca="1">IF($W$8=1,OFFSET(data7!D$7,$Z32,0),IF($W$8=2,OFFSET(data8!D$7,$Z32,0),OFFSET(data9!D$7,$Z32,0)))</f>
        <v>0075835175</v>
      </c>
      <c r="D32" s="39" t="str">
        <f ca="1">IF($W$8=1,OFFSET(data7!E$7,$Z32,0),IF($W$8=2,OFFSET(data8!E$7,$Z32,0),OFFSET(data9!E$7,$Z32,0)))</f>
        <v>MOCHAMAD SUFFI ZEIN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50</v>
      </c>
      <c r="G32" s="43">
        <f ca="1">IF($W$8=1,OFFSET(data7!$C$7,$Z32,AB$18),IF($W$8=2,OFFSET(data8!$C$7,$Z32,AB$18),OFFSET(data9!$C$7,$Z32,AB$18)))</f>
        <v>100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75</v>
      </c>
      <c r="Q32" s="106">
        <f ca="1">IF($W$8=1,OFFSET(data7!$C$7,$Z32,AL$18),IF($W$8=2,OFFSET(data8!$C$7,$Z32,AL$18),OFFSET(data9!$C$7,$Z32,AL$18)))</f>
        <v>80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58</v>
      </c>
      <c r="Z32" s="29">
        <f t="shared" ca="1" si="2"/>
        <v>292</v>
      </c>
      <c r="AA32" t="s">
        <v>103</v>
      </c>
      <c r="AB32" s="16"/>
      <c r="AC32" t="s">
        <v>85</v>
      </c>
      <c r="AF32" s="178" t="s">
        <v>152</v>
      </c>
      <c r="AG32" t="s">
        <v>407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21047</v>
      </c>
      <c r="C33" s="48" t="str">
        <f ca="1">IF($W$8=1,OFFSET(data7!D$7,$Z33,0),IF($W$8=2,OFFSET(data8!D$7,$Z33,0),OFFSET(data9!D$7,$Z33,0)))</f>
        <v>0074934130</v>
      </c>
      <c r="D33" s="39" t="str">
        <f ca="1">IF($W$8=1,OFFSET(data7!E$7,$Z33,0),IF($W$8=2,OFFSET(data8!E$7,$Z33,0),OFFSET(data9!E$7,$Z33,0)))</f>
        <v>MUHAMAD FADIL ABDILAH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88</v>
      </c>
      <c r="G33" s="43">
        <f ca="1">IF($W$8=1,OFFSET(data7!$C$7,$Z33,AB$18),IF($W$8=2,OFFSET(data8!$C$7,$Z33,AB$18),OFFSET(data9!$C$7,$Z33,AB$18)))</f>
        <v>100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94</v>
      </c>
      <c r="Q33" s="106">
        <f ca="1">IF($W$8=1,OFFSET(data7!$C$7,$Z33,AL$18),IF($W$8=2,OFFSET(data8!$C$7,$Z33,AL$18),OFFSET(data9!$C$7,$Z33,AL$18)))</f>
        <v>79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67</v>
      </c>
      <c r="Z33" s="29">
        <f t="shared" ca="1" si="2"/>
        <v>293</v>
      </c>
      <c r="AA33" t="s">
        <v>104</v>
      </c>
      <c r="AB33" s="16"/>
      <c r="AC33" t="s">
        <v>86</v>
      </c>
      <c r="AF33" s="178" t="s">
        <v>153</v>
      </c>
      <c r="AG33" t="s">
        <v>1042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21009</v>
      </c>
      <c r="C34" s="48" t="str">
        <f ca="1">IF($W$8=1,OFFSET(data7!D$7,$Z34,0),IF($W$8=2,OFFSET(data8!D$7,$Z34,0),OFFSET(data9!D$7,$Z34,0)))</f>
        <v>0068083802</v>
      </c>
      <c r="D34" s="39" t="str">
        <f ca="1">IF($W$8=1,OFFSET(data7!E$7,$Z34,0),IF($W$8=2,OFFSET(data8!E$7,$Z34,0),OFFSET(data9!E$7,$Z34,0)))</f>
        <v>MUHAMMAD AGAS PUTRA RAMADHAN</v>
      </c>
      <c r="E34" s="43" t="str">
        <f ca="1">IF($W$8=1,OFFSET(data7!F$7,$Z34,0),IF($W$8=2,OFFSET(data8!F$7,$Z34,0),OFFSET(data9!F$7,$Z34,0)))</f>
        <v>L</v>
      </c>
      <c r="F34" s="43">
        <f ca="1">IF($W$8=1,OFFSET(data7!$C$7,$Z34,AA$18),IF($W$8=2,OFFSET(data8!$C$7,$Z34,AA$18),OFFSET(data9!$C$7,$Z34,AA$18)))</f>
        <v>88</v>
      </c>
      <c r="G34" s="43">
        <f ca="1">IF($W$8=1,OFFSET(data7!$C$7,$Z34,AB$18),IF($W$8=2,OFFSET(data8!$C$7,$Z34,AB$18),OFFSET(data9!$C$7,$Z34,AB$18)))</f>
        <v>100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94</v>
      </c>
      <c r="Q34" s="106">
        <f ca="1">IF($W$8=1,OFFSET(data7!$C$7,$Z34,AL$18),IF($W$8=2,OFFSET(data8!$C$7,$Z34,AL$18),OFFSET(data9!$C$7,$Z34,AL$18)))</f>
        <v>90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70</v>
      </c>
      <c r="Z34" s="29">
        <f t="shared" ca="1" si="2"/>
        <v>294</v>
      </c>
      <c r="AB34" s="16"/>
      <c r="AC34" t="s">
        <v>87</v>
      </c>
      <c r="AF34" s="178" t="s">
        <v>154</v>
      </c>
      <c r="AG34" t="s">
        <v>1045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20977</v>
      </c>
      <c r="C35" s="48" t="str">
        <f ca="1">IF($W$8=1,OFFSET(data7!D$7,$Z35,0),IF($W$8=2,OFFSET(data8!D$7,$Z35,0),OFFSET(data9!D$7,$Z35,0)))</f>
        <v>0067797117</v>
      </c>
      <c r="D35" s="39" t="str">
        <f ca="1">IF($W$8=1,OFFSET(data7!E$7,$Z35,0),IF($W$8=2,OFFSET(data8!E$7,$Z35,0),OFFSET(data9!E$7,$Z35,0)))</f>
        <v>MUHAMMAD SYAFIKRI</v>
      </c>
      <c r="E35" s="43" t="str">
        <f ca="1">IF($W$8=1,OFFSET(data7!F$7,$Z35,0),IF($W$8=2,OFFSET(data8!F$7,$Z35,0),OFFSET(data9!F$7,$Z35,0)))</f>
        <v>L</v>
      </c>
      <c r="F35" s="43">
        <f ca="1">IF($W$8=1,OFFSET(data7!$C$7,$Z35,AA$18),IF($W$8=2,OFFSET(data8!$C$7,$Z35,AA$18),OFFSET(data9!$C$7,$Z35,AA$18)))</f>
        <v>88</v>
      </c>
      <c r="G35" s="43">
        <f ca="1">IF($W$8=1,OFFSET(data7!$C$7,$Z35,AB$18),IF($W$8=2,OFFSET(data8!$C$7,$Z35,AB$18),OFFSET(data9!$C$7,$Z35,AB$18)))</f>
        <v>100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94</v>
      </c>
      <c r="Q35" s="106">
        <f ca="1">IF($W$8=1,OFFSET(data7!$C$7,$Z35,AL$18),IF($W$8=2,OFFSET(data8!$C$7,$Z35,AL$18),OFFSET(data9!$C$7,$Z35,AL$18)))</f>
        <v>83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68</v>
      </c>
      <c r="Z35" s="29">
        <f t="shared" ca="1" si="2"/>
        <v>295</v>
      </c>
      <c r="AB35" s="16"/>
      <c r="AC35" t="s">
        <v>88</v>
      </c>
      <c r="AF35" s="178" t="s">
        <v>155</v>
      </c>
      <c r="AG35" t="s">
        <v>1043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20801</v>
      </c>
      <c r="C36" s="48" t="str">
        <f ca="1">IF($W$8=1,OFFSET(data7!D$7,$Z36,0),IF($W$8=2,OFFSET(data8!D$7,$Z36,0),OFFSET(data9!D$7,$Z36,0)))</f>
        <v>0078637910</v>
      </c>
      <c r="D36" s="39" t="str">
        <f ca="1">IF($W$8=1,OFFSET(data7!E$7,$Z36,0),IF($W$8=2,OFFSET(data8!E$7,$Z36,0),OFFSET(data9!E$7,$Z36,0)))</f>
        <v>MUHAMMAD SYAHID ASY SYAMIL</v>
      </c>
      <c r="E36" s="43" t="str">
        <f ca="1">IF($W$8=1,OFFSET(data7!F$7,$Z36,0),IF($W$8=2,OFFSET(data8!F$7,$Z36,0),OFFSET(data9!F$7,$Z36,0)))</f>
        <v>L</v>
      </c>
      <c r="F36" s="43" t="str">
        <f ca="1">IF($W$8=1,OFFSET(data7!$C$7,$Z36,AA$18),IF($W$8=2,OFFSET(data8!$C$7,$Z36,AA$18),OFFSET(data9!$C$7,$Z36,AA$18)))</f>
        <v>x</v>
      </c>
      <c r="G36" s="43" t="str">
        <f ca="1">IF($W$8=1,OFFSET(data7!$C$7,$Z36,AB$18),IF($W$8=2,OFFSET(data8!$C$7,$Z36,AB$18),OFFSET(data9!$C$7,$Z36,AB$18)))</f>
        <v>x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83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21</v>
      </c>
      <c r="Z36" s="29">
        <f t="shared" ca="1" si="2"/>
        <v>296</v>
      </c>
      <c r="AB36" s="16"/>
      <c r="AC36" t="s">
        <v>89</v>
      </c>
      <c r="AF36" s="178" t="s">
        <v>156</v>
      </c>
      <c r="AG36" t="s">
        <v>170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20948</v>
      </c>
      <c r="C37" s="48" t="str">
        <f ca="1">IF($W$8=1,OFFSET(data7!D$7,$Z37,0),IF($W$8=2,OFFSET(data8!D$7,$Z37,0),OFFSET(data9!D$7,$Z37,0)))</f>
        <v>0074999347</v>
      </c>
      <c r="D37" s="39" t="str">
        <f ca="1">IF($W$8=1,OFFSET(data7!E$7,$Z37,0),IF($W$8=2,OFFSET(data8!E$7,$Z37,0),OFFSET(data9!E$7,$Z37,0)))</f>
        <v>MUHAMMAD ZIDANE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98</v>
      </c>
      <c r="G37" s="43">
        <f ca="1">IF($W$8=1,OFFSET(data7!$C$7,$Z37,AB$18),IF($W$8=2,OFFSET(data8!$C$7,$Z37,AB$18),OFFSET(data9!$C$7,$Z37,AB$18)))</f>
        <v>100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99</v>
      </c>
      <c r="Q37" s="106">
        <f ca="1">IF($W$8=1,OFFSET(data7!$C$7,$Z37,AL$18),IF($W$8=2,OFFSET(data8!$C$7,$Z37,AL$18),OFFSET(data9!$C$7,$Z37,AL$18)))</f>
        <v>90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72</v>
      </c>
      <c r="Z37" s="29">
        <f t="shared" ca="1" si="2"/>
        <v>297</v>
      </c>
      <c r="AB37" s="16"/>
      <c r="AC37" t="s">
        <v>90</v>
      </c>
      <c r="AF37" s="178" t="s">
        <v>157</v>
      </c>
      <c r="AG37" t="s">
        <v>1044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21050</v>
      </c>
      <c r="C38" s="48" t="str">
        <f ca="1">IF($W$8=1,OFFSET(data7!D$7,$Z38,0),IF($W$8=2,OFFSET(data8!D$7,$Z38,0),OFFSET(data9!D$7,$Z38,0)))</f>
        <v>0064761290</v>
      </c>
      <c r="D38" s="39" t="str">
        <f ca="1">IF($W$8=1,OFFSET(data7!E$7,$Z38,0),IF($W$8=2,OFFSET(data8!E$7,$Z38,0),OFFSET(data9!E$7,$Z38,0)))</f>
        <v>MUTIA KHAIRANI</v>
      </c>
      <c r="E38" s="43" t="str">
        <f ca="1">IF($W$8=1,OFFSET(data7!F$7,$Z38,0),IF($W$8=2,OFFSET(data8!F$7,$Z38,0),OFFSET(data9!F$7,$Z38,0)))</f>
        <v>P</v>
      </c>
      <c r="F38" s="43">
        <f ca="1">IF($W$8=1,OFFSET(data7!$C$7,$Z38,AA$18),IF($W$8=2,OFFSET(data8!$C$7,$Z38,AA$18),OFFSET(data9!$C$7,$Z38,AA$18)))</f>
        <v>98</v>
      </c>
      <c r="G38" s="43">
        <f ca="1">IF($W$8=1,OFFSET(data7!$C$7,$Z38,AB$18),IF($W$8=2,OFFSET(data8!$C$7,$Z38,AB$18),OFFSET(data9!$C$7,$Z38,AB$18)))</f>
        <v>100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99</v>
      </c>
      <c r="Q38" s="106">
        <f ca="1">IF($W$8=1,OFFSET(data7!$C$7,$Z38,AL$18),IF($W$8=2,OFFSET(data8!$C$7,$Z38,AL$18),OFFSET(data9!$C$7,$Z38,AL$18)))</f>
        <v>76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69</v>
      </c>
      <c r="Z38" s="29">
        <f t="shared" ca="1" si="2"/>
        <v>298</v>
      </c>
      <c r="AB38" s="16"/>
      <c r="AC38" t="s">
        <v>91</v>
      </c>
      <c r="AF38" s="178" t="s">
        <v>158</v>
      </c>
      <c r="AG38" t="s">
        <v>1984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20978</v>
      </c>
      <c r="C39" s="48" t="str">
        <f ca="1">IF($W$8=1,OFFSET(data7!D$7,$Z39,0),IF($W$8=2,OFFSET(data8!D$7,$Z39,0),OFFSET(data9!D$7,$Z39,0)))</f>
        <v>0066407854</v>
      </c>
      <c r="D39" s="39" t="str">
        <f ca="1">IF($W$8=1,OFFSET(data7!E$7,$Z39,0),IF($W$8=2,OFFSET(data8!E$7,$Z39,0),OFFSET(data9!E$7,$Z39,0)))</f>
        <v>MUTIARA RAMADHANI</v>
      </c>
      <c r="E39" s="43" t="str">
        <f ca="1">IF($W$8=1,OFFSET(data7!F$7,$Z39,0),IF($W$8=2,OFFSET(data8!F$7,$Z39,0),OFFSET(data9!F$7,$Z39,0)))</f>
        <v>P</v>
      </c>
      <c r="F39" s="43">
        <f ca="1">IF($W$8=1,OFFSET(data7!$C$7,$Z39,AA$18),IF($W$8=2,OFFSET(data8!$C$7,$Z39,AA$18),OFFSET(data9!$C$7,$Z39,AA$18)))</f>
        <v>90</v>
      </c>
      <c r="G39" s="43">
        <f ca="1">IF($W$8=1,OFFSET(data7!$C$7,$Z39,AB$18),IF($W$8=2,OFFSET(data8!$C$7,$Z39,AB$18),OFFSET(data9!$C$7,$Z39,AB$18)))</f>
        <v>100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95</v>
      </c>
      <c r="Q39" s="106">
        <f ca="1">IF($W$8=1,OFFSET(data7!$C$7,$Z39,AL$18),IF($W$8=2,OFFSET(data8!$C$7,$Z39,AL$18),OFFSET(data9!$C$7,$Z39,AL$18)))</f>
        <v>90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70</v>
      </c>
      <c r="Z39" s="29">
        <f t="shared" ca="1" si="2"/>
        <v>299</v>
      </c>
      <c r="AB39" s="16"/>
      <c r="AC39" t="s">
        <v>92</v>
      </c>
      <c r="AF39" s="179" t="s">
        <v>159</v>
      </c>
      <c r="AG39" t="s">
        <v>1988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21074</v>
      </c>
      <c r="C40" s="48" t="str">
        <f ca="1">IF($W$8=1,OFFSET(data7!D$7,$Z40,0),IF($W$8=2,OFFSET(data8!D$7,$Z40,0),OFFSET(data9!D$7,$Z40,0)))</f>
        <v>0078126380</v>
      </c>
      <c r="D40" s="39" t="str">
        <f ca="1">IF($W$8=1,OFFSET(data7!E$7,$Z40,0),IF($W$8=2,OFFSET(data8!E$7,$Z40,0),OFFSET(data9!E$7,$Z40,0)))</f>
        <v>NAILA SYAKIRAH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90</v>
      </c>
      <c r="G40" s="43">
        <f ca="1">IF($W$8=1,OFFSET(data7!$C$7,$Z40,AB$18),IF($W$8=2,OFFSET(data8!$C$7,$Z40,AB$18),OFFSET(data9!$C$7,$Z40,AB$18)))</f>
        <v>100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95</v>
      </c>
      <c r="Q40" s="106">
        <f ca="1">IF($W$8=1,OFFSET(data7!$C$7,$Z40,AL$18),IF($W$8=2,OFFSET(data8!$C$7,$Z40,AL$18),OFFSET(data9!$C$7,$Z40,AL$18)))</f>
        <v>78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67</v>
      </c>
      <c r="Z40" s="29">
        <f t="shared" ca="1" si="2"/>
        <v>300</v>
      </c>
      <c r="AB40" s="16"/>
      <c r="AC40" t="s">
        <v>93</v>
      </c>
      <c r="AF40" s="179" t="s">
        <v>160</v>
      </c>
      <c r="AG40" t="s">
        <v>1047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21013</v>
      </c>
      <c r="C41" s="48" t="str">
        <f ca="1">IF($W$8=1,OFFSET(data7!D$7,$Z41,0),IF($W$8=2,OFFSET(data8!D$7,$Z41,0),OFFSET(data9!D$7,$Z41,0)))</f>
        <v>0062604992</v>
      </c>
      <c r="D41" s="39" t="str">
        <f ca="1">IF($W$8=1,OFFSET(data7!E$7,$Z41,0),IF($W$8=2,OFFSET(data8!E$7,$Z41,0),OFFSET(data9!E$7,$Z41,0)))</f>
        <v>NAYLA AWWALIA PUTRI</v>
      </c>
      <c r="E41" s="43" t="str">
        <f ca="1">IF($W$8=1,OFFSET(data7!F$7,$Z41,0),IF($W$8=2,OFFSET(data8!F$7,$Z41,0),OFFSET(data9!F$7,$Z41,0)))</f>
        <v>P</v>
      </c>
      <c r="F41" s="43">
        <f ca="1">IF($W$8=1,OFFSET(data7!$C$7,$Z41,AA$18),IF($W$8=2,OFFSET(data8!$C$7,$Z41,AA$18),OFFSET(data9!$C$7,$Z41,AA$18)))</f>
        <v>88</v>
      </c>
      <c r="G41" s="43">
        <f ca="1">IF($W$8=1,OFFSET(data7!$C$7,$Z41,AB$18),IF($W$8=2,OFFSET(data8!$C$7,$Z41,AB$18),OFFSET(data9!$C$7,$Z41,AB$18)))</f>
        <v>100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94</v>
      </c>
      <c r="Q41" s="106">
        <f ca="1">IF($W$8=1,OFFSET(data7!$C$7,$Z41,AL$18),IF($W$8=2,OFFSET(data8!$C$7,$Z41,AL$18),OFFSET(data9!$C$7,$Z41,AL$18)))</f>
        <v>76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66</v>
      </c>
      <c r="Z41" s="29">
        <f t="shared" ca="1" si="2"/>
        <v>301</v>
      </c>
      <c r="AB41" s="16"/>
      <c r="AC41" t="s">
        <v>94</v>
      </c>
      <c r="AF41" s="179" t="s">
        <v>161</v>
      </c>
      <c r="AG41" t="s">
        <v>1049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20980</v>
      </c>
      <c r="C42" s="48" t="str">
        <f ca="1">IF($W$8=1,OFFSET(data7!D$7,$Z42,0),IF($W$8=2,OFFSET(data8!D$7,$Z42,0),OFFSET(data9!D$7,$Z42,0)))</f>
        <v>0075791571</v>
      </c>
      <c r="D42" s="39" t="str">
        <f ca="1">IF($W$8=1,OFFSET(data7!E$7,$Z42,0),IF($W$8=2,OFFSET(data8!E$7,$Z42,0),OFFSET(data9!E$7,$Z42,0)))</f>
        <v>NAZLA DONA RASHELL</v>
      </c>
      <c r="E42" s="43" t="str">
        <f ca="1">IF($W$8=1,OFFSET(data7!F$7,$Z42,0),IF($W$8=2,OFFSET(data8!F$7,$Z42,0),OFFSET(data9!F$7,$Z42,0)))</f>
        <v>P</v>
      </c>
      <c r="F42" s="43">
        <f ca="1">IF($W$8=1,OFFSET(data7!$C$7,$Z42,AA$18),IF($W$8=2,OFFSET(data8!$C$7,$Z42,AA$18),OFFSET(data9!$C$7,$Z42,AA$18)))</f>
        <v>90</v>
      </c>
      <c r="G42" s="43">
        <f ca="1">IF($W$8=1,OFFSET(data7!$C$7,$Z42,AB$18),IF($W$8=2,OFFSET(data8!$C$7,$Z42,AB$18),OFFSET(data9!$C$7,$Z42,AB$18)))</f>
        <v>100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95</v>
      </c>
      <c r="Q42" s="106">
        <f ca="1">IF($W$8=1,OFFSET(data7!$C$7,$Z42,AL$18),IF($W$8=2,OFFSET(data8!$C$7,$Z42,AL$18),OFFSET(data9!$C$7,$Z42,AL$18)))</f>
        <v>84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69</v>
      </c>
      <c r="Z42" s="29">
        <f t="shared" ca="1" si="2"/>
        <v>302</v>
      </c>
      <c r="AB42" s="16"/>
      <c r="AC42" t="s">
        <v>95</v>
      </c>
      <c r="AF42" s="179" t="s">
        <v>162</v>
      </c>
      <c r="AG42" t="s">
        <v>1050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20952</v>
      </c>
      <c r="C43" s="48" t="str">
        <f ca="1">IF($W$8=1,OFFSET(data7!D$7,$Z43,0),IF($W$8=2,OFFSET(data8!D$7,$Z43,0),OFFSET(data9!D$7,$Z43,0)))</f>
        <v>0062647178</v>
      </c>
      <c r="D43" s="39" t="str">
        <f ca="1">IF($W$8=1,OFFSET(data7!E$7,$Z43,0),IF($W$8=2,OFFSET(data8!E$7,$Z43,0),OFFSET(data9!E$7,$Z43,0)))</f>
        <v>NOPIYANTI SAPITRI</v>
      </c>
      <c r="E43" s="43" t="str">
        <f ca="1">IF($W$8=1,OFFSET(data7!F$7,$Z43,0),IF($W$8=2,OFFSET(data8!F$7,$Z43,0),OFFSET(data9!F$7,$Z43,0)))</f>
        <v>P</v>
      </c>
      <c r="F43" s="43">
        <f ca="1">IF($W$8=1,OFFSET(data7!$C$7,$Z43,AA$18),IF($W$8=2,OFFSET(data8!$C$7,$Z43,AA$18),OFFSET(data9!$C$7,$Z43,AA$18)))</f>
        <v>90</v>
      </c>
      <c r="G43" s="43">
        <f ca="1">IF($W$8=1,OFFSET(data7!$C$7,$Z43,AB$18),IF($W$8=2,OFFSET(data8!$C$7,$Z43,AB$18),OFFSET(data9!$C$7,$Z43,AB$18)))</f>
        <v>100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95</v>
      </c>
      <c r="Q43" s="106">
        <f ca="1">IF($W$8=1,OFFSET(data7!$C$7,$Z43,AL$18),IF($W$8=2,OFFSET(data8!$C$7,$Z43,AL$18),OFFSET(data9!$C$7,$Z43,AL$18)))</f>
        <v>83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68</v>
      </c>
      <c r="Z43" s="29">
        <f t="shared" ca="1" si="2"/>
        <v>303</v>
      </c>
      <c r="AB43" s="16"/>
      <c r="AC43" t="s">
        <v>96</v>
      </c>
      <c r="AF43" s="179" t="s">
        <v>163</v>
      </c>
      <c r="AG43" t="s">
        <v>1985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20807</v>
      </c>
      <c r="C44" s="48" t="str">
        <f ca="1">IF($W$8=1,OFFSET(data7!D$7,$Z44,0),IF($W$8=2,OFFSET(data8!D$7,$Z44,0),OFFSET(data9!D$7,$Z44,0)))</f>
        <v>0077136721</v>
      </c>
      <c r="D44" s="39" t="str">
        <f ca="1">IF($W$8=1,OFFSET(data7!E$7,$Z44,0),IF($W$8=2,OFFSET(data8!E$7,$Z44,0),OFFSET(data9!E$7,$Z44,0)))</f>
        <v>OLIVIANA PUTRI</v>
      </c>
      <c r="E44" s="43" t="str">
        <f ca="1">IF($W$8=1,OFFSET(data7!F$7,$Z44,0),IF($W$8=2,OFFSET(data8!F$7,$Z44,0),OFFSET(data9!F$7,$Z44,0)))</f>
        <v>P</v>
      </c>
      <c r="F44" s="43">
        <f ca="1">IF($W$8=1,OFFSET(data7!$C$7,$Z44,AA$18),IF($W$8=2,OFFSET(data8!$C$7,$Z44,AA$18),OFFSET(data9!$C$7,$Z44,AA$18)))</f>
        <v>90</v>
      </c>
      <c r="G44" s="43">
        <f ca="1">IF($W$8=1,OFFSET(data7!$C$7,$Z44,AB$18),IF($W$8=2,OFFSET(data8!$C$7,$Z44,AB$18),OFFSET(data9!$C$7,$Z44,AB$18)))</f>
        <v>100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95</v>
      </c>
      <c r="Q44" s="106">
        <f ca="1">IF($W$8=1,OFFSET(data7!$C$7,$Z44,AL$18),IF($W$8=2,OFFSET(data8!$C$7,$Z44,AL$18),OFFSET(data9!$C$7,$Z44,AL$18)))</f>
        <v>85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69</v>
      </c>
      <c r="Z44" s="29">
        <f t="shared" ca="1" si="2"/>
        <v>304</v>
      </c>
      <c r="AB44" s="16"/>
      <c r="AC44" t="s">
        <v>97</v>
      </c>
      <c r="AF44" s="179" t="s">
        <v>164</v>
      </c>
      <c r="AG44" t="s">
        <v>1986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20848</v>
      </c>
      <c r="C45" s="48" t="str">
        <f ca="1">IF($W$8=1,OFFSET(data7!D$7,$Z45,0),IF($W$8=2,OFFSET(data8!D$7,$Z45,0),OFFSET(data9!D$7,$Z45,0)))</f>
        <v>0065939100</v>
      </c>
      <c r="D45" s="39" t="str">
        <f ca="1">IF($W$8=1,OFFSET(data7!E$7,$Z45,0),IF($W$8=2,OFFSET(data8!E$7,$Z45,0),OFFSET(data9!E$7,$Z45,0)))</f>
        <v>RAHMAWATI</v>
      </c>
      <c r="E45" s="43" t="str">
        <f ca="1">IF($W$8=1,OFFSET(data7!F$7,$Z45,0),IF($W$8=2,OFFSET(data8!F$7,$Z45,0),OFFSET(data9!F$7,$Z45,0)))</f>
        <v>P</v>
      </c>
      <c r="F45" s="43">
        <f ca="1">IF($W$8=1,OFFSET(data7!$C$7,$Z45,AA$18),IF($W$8=2,OFFSET(data8!$C$7,$Z45,AA$18),OFFSET(data9!$C$7,$Z45,AA$18)))</f>
        <v>90</v>
      </c>
      <c r="G45" s="43">
        <f ca="1">IF($W$8=1,OFFSET(data7!$C$7,$Z45,AB$18),IF($W$8=2,OFFSET(data8!$C$7,$Z45,AB$18),OFFSET(data9!$C$7,$Z45,AB$18)))</f>
        <v>100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95</v>
      </c>
      <c r="Q45" s="106">
        <f ca="1">IF($W$8=1,OFFSET(data7!$C$7,$Z45,AL$18),IF($W$8=2,OFFSET(data8!$C$7,$Z45,AL$18),OFFSET(data9!$C$7,$Z45,AL$18)))</f>
        <v>94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71</v>
      </c>
      <c r="Z45" s="29">
        <f t="shared" ca="1" si="2"/>
        <v>305</v>
      </c>
      <c r="AB45" s="16"/>
      <c r="AC45" t="s">
        <v>98</v>
      </c>
      <c r="AF45" s="179" t="s">
        <v>165</v>
      </c>
      <c r="AG45" t="s">
        <v>1987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20955</v>
      </c>
      <c r="C46" s="48" t="str">
        <f ca="1">IF($W$8=1,OFFSET(data7!D$7,$Z46,0),IF($W$8=2,OFFSET(data8!D$7,$Z46,0),OFFSET(data9!D$7,$Z46,0)))</f>
        <v>0067079493</v>
      </c>
      <c r="D46" s="39" t="str">
        <f ca="1">IF($W$8=1,OFFSET(data7!E$7,$Z46,0),IF($W$8=2,OFFSET(data8!E$7,$Z46,0),OFFSET(data9!E$7,$Z46,0)))</f>
        <v>RAYHAN PRATAMA</v>
      </c>
      <c r="E46" s="43" t="str">
        <f ca="1">IF($W$8=1,OFFSET(data7!F$7,$Z46,0),IF($W$8=2,OFFSET(data8!F$7,$Z46,0),OFFSET(data9!F$7,$Z46,0)))</f>
        <v>L</v>
      </c>
      <c r="F46" s="43">
        <f ca="1">IF($W$8=1,OFFSET(data7!$C$7,$Z46,AA$18),IF($W$8=2,OFFSET(data8!$C$7,$Z46,AA$18),OFFSET(data9!$C$7,$Z46,AA$18)))</f>
        <v>90</v>
      </c>
      <c r="G46" s="43">
        <f ca="1">IF($W$8=1,OFFSET(data7!$C$7,$Z46,AB$18),IF($W$8=2,OFFSET(data8!$C$7,$Z46,AB$18),OFFSET(data9!$C$7,$Z46,AB$18)))</f>
        <v>100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95</v>
      </c>
      <c r="Q46" s="106">
        <f ca="1">IF($W$8=1,OFFSET(data7!$C$7,$Z46,AL$18),IF($W$8=2,OFFSET(data8!$C$7,$Z46,AL$18),OFFSET(data9!$C$7,$Z46,AL$18)))</f>
        <v>80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68</v>
      </c>
      <c r="Z46" s="29">
        <f t="shared" ca="1" si="2"/>
        <v>306</v>
      </c>
      <c r="AB46" s="16"/>
      <c r="AC46" t="s">
        <v>99</v>
      </c>
      <c r="AF46" s="179" t="s">
        <v>166</v>
      </c>
      <c r="AG46" t="s">
        <v>1048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20813</v>
      </c>
      <c r="C47" s="48" t="str">
        <f ca="1">IF($W$8=1,OFFSET(data7!D$7,$Z47,0),IF($W$8=2,OFFSET(data8!D$7,$Z47,0),OFFSET(data9!D$7,$Z47,0)))</f>
        <v>0074220028</v>
      </c>
      <c r="D47" s="39" t="str">
        <f ca="1">IF($W$8=1,OFFSET(data7!E$7,$Z47,0),IF($W$8=2,OFFSET(data8!E$7,$Z47,0),OFFSET(data9!E$7,$Z47,0)))</f>
        <v>RENATA VERISKA DWI FEBRIANA</v>
      </c>
      <c r="E47" s="43" t="str">
        <f ca="1">IF($W$8=1,OFFSET(data7!F$7,$Z47,0),IF($W$8=2,OFFSET(data8!F$7,$Z47,0),OFFSET(data9!F$7,$Z47,0)))</f>
        <v>P</v>
      </c>
      <c r="F47" s="43">
        <f ca="1">IF($W$8=1,OFFSET(data7!$C$7,$Z47,AA$18),IF($W$8=2,OFFSET(data8!$C$7,$Z47,AA$18),OFFSET(data9!$C$7,$Z47,AA$18)))</f>
        <v>50</v>
      </c>
      <c r="G47" s="43">
        <f ca="1">IF($W$8=1,OFFSET(data7!$C$7,$Z47,AB$18),IF($W$8=2,OFFSET(data8!$C$7,$Z47,AB$18),OFFSET(data9!$C$7,$Z47,AB$18)))</f>
        <v>100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75</v>
      </c>
      <c r="Q47" s="106">
        <f ca="1">IF($W$8=1,OFFSET(data7!$C$7,$Z47,AL$18),IF($W$8=2,OFFSET(data8!$C$7,$Z47,AL$18),OFFSET(data9!$C$7,$Z47,AL$18)))</f>
        <v>72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56</v>
      </c>
      <c r="Z47" s="29">
        <f t="shared" ca="1" si="2"/>
        <v>307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20814</v>
      </c>
      <c r="C48" s="48" t="str">
        <f ca="1">IF($W$8=1,OFFSET(data7!D$7,$Z48,0),IF($W$8=2,OFFSET(data8!D$7,$Z48,0),OFFSET(data9!D$7,$Z48,0)))</f>
        <v>0074975499</v>
      </c>
      <c r="D48" s="39" t="str">
        <f ca="1">IF($W$8=1,OFFSET(data7!E$7,$Z48,0),IF($W$8=2,OFFSET(data8!E$7,$Z48,0),OFFSET(data9!E$7,$Z48,0)))</f>
        <v>RIANA CAHYANINGRUM</v>
      </c>
      <c r="E48" s="43" t="str">
        <f ca="1">IF($W$8=1,OFFSET(data7!F$7,$Z48,0),IF($W$8=2,OFFSET(data8!F$7,$Z48,0),OFFSET(data9!F$7,$Z48,0)))</f>
        <v>P</v>
      </c>
      <c r="F48" s="43">
        <f ca="1">IF($W$8=1,OFFSET(data7!$C$7,$Z48,AA$18),IF($W$8=2,OFFSET(data8!$C$7,$Z48,AA$18),OFFSET(data9!$C$7,$Z48,AA$18)))</f>
        <v>90</v>
      </c>
      <c r="G48" s="43">
        <f ca="1">IF($W$8=1,OFFSET(data7!$C$7,$Z48,AB$18),IF($W$8=2,OFFSET(data8!$C$7,$Z48,AB$18),OFFSET(data9!$C$7,$Z48,AB$18)))</f>
        <v>100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95</v>
      </c>
      <c r="Q48" s="106">
        <f ca="1">IF($W$8=1,OFFSET(data7!$C$7,$Z48,AL$18),IF($W$8=2,OFFSET(data8!$C$7,$Z48,AL$18),OFFSET(data9!$C$7,$Z48,AL$18)))</f>
        <v>81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68</v>
      </c>
      <c r="Z48" s="29">
        <f t="shared" ca="1" si="2"/>
        <v>308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20916</v>
      </c>
      <c r="C49" s="48" t="str">
        <f ca="1">IF($W$8=1,OFFSET(data7!D$7,$Z49,0),IF($W$8=2,OFFSET(data8!D$7,$Z49,0),OFFSET(data9!D$7,$Z49,0)))</f>
        <v>0071987891</v>
      </c>
      <c r="D49" s="39" t="str">
        <f ca="1">IF($W$8=1,OFFSET(data7!E$7,$Z49,0),IF($W$8=2,OFFSET(data8!E$7,$Z49,0),OFFSET(data9!E$7,$Z49,0)))</f>
        <v>RIZKA ADILLA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90</v>
      </c>
      <c r="G49" s="43">
        <f ca="1">IF($W$8=1,OFFSET(data7!$C$7,$Z49,AB$18),IF($W$8=2,OFFSET(data8!$C$7,$Z49,AB$18),OFFSET(data9!$C$7,$Z49,AB$18)))</f>
        <v>100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95</v>
      </c>
      <c r="Q49" s="106">
        <f ca="1">IF($W$8=1,OFFSET(data7!$C$7,$Z49,AL$18),IF($W$8=2,OFFSET(data8!$C$7,$Z49,AL$18),OFFSET(data9!$C$7,$Z49,AL$18)))</f>
        <v>85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69</v>
      </c>
      <c r="Z49" s="29">
        <f t="shared" ca="1" si="2"/>
        <v>309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20917</v>
      </c>
      <c r="C50" s="48" t="str">
        <f ca="1">IF($W$8=1,OFFSET(data7!D$7,$Z50,0),IF($W$8=2,OFFSET(data8!D$7,$Z50,0),OFFSET(data9!D$7,$Z50,0)))</f>
        <v>0063983185</v>
      </c>
      <c r="D50" s="39" t="str">
        <f ca="1">IF($W$8=1,OFFSET(data7!E$7,$Z50,0),IF($W$8=2,OFFSET(data8!E$7,$Z50,0),OFFSET(data9!E$7,$Z50,0)))</f>
        <v>RIZKA VIOLA HERMAN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90</v>
      </c>
      <c r="G50" s="43">
        <f ca="1">IF($W$8=1,OFFSET(data7!$C$7,$Z50,AB$18),IF($W$8=2,OFFSET(data8!$C$7,$Z50,AB$18),OFFSET(data9!$C$7,$Z50,AB$18)))</f>
        <v>100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95</v>
      </c>
      <c r="Q50" s="106">
        <f ca="1">IF($W$8=1,OFFSET(data7!$C$7,$Z50,AL$18),IF($W$8=2,OFFSET(data8!$C$7,$Z50,AL$18),OFFSET(data9!$C$7,$Z50,AL$18)))</f>
        <v>92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71</v>
      </c>
      <c r="Z50" s="29">
        <f t="shared" ca="1" si="2"/>
        <v>310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20987</v>
      </c>
      <c r="C51" s="48" t="str">
        <f ca="1">IF($W$8=1,OFFSET(data7!D$7,$Z51,0),IF($W$8=2,OFFSET(data8!D$7,$Z51,0),OFFSET(data9!D$7,$Z51,0)))</f>
        <v>0066358740</v>
      </c>
      <c r="D51" s="39" t="str">
        <f ca="1">IF($W$8=1,OFFSET(data7!E$7,$Z51,0),IF($W$8=2,OFFSET(data8!E$7,$Z51,0),OFFSET(data9!E$7,$Z51,0)))</f>
        <v>RYAN RAFI AHMAD</v>
      </c>
      <c r="E51" s="43" t="str">
        <f ca="1">IF($W$8=1,OFFSET(data7!F$7,$Z51,0),IF($W$8=2,OFFSET(data8!F$7,$Z51,0),OFFSET(data9!F$7,$Z51,0)))</f>
        <v>L</v>
      </c>
      <c r="F51" s="43">
        <f ca="1">IF($W$8=1,OFFSET(data7!$C$7,$Z51,AA$18),IF($W$8=2,OFFSET(data8!$C$7,$Z51,AA$18),OFFSET(data9!$C$7,$Z51,AA$18)))</f>
        <v>92</v>
      </c>
      <c r="G51" s="43">
        <f ca="1">IF($W$8=1,OFFSET(data7!$C$7,$Z51,AB$18),IF($W$8=2,OFFSET(data8!$C$7,$Z51,AB$18),OFFSET(data9!$C$7,$Z51,AB$18)))</f>
        <v>100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96</v>
      </c>
      <c r="Q51" s="106">
        <f ca="1">IF($W$8=1,OFFSET(data7!$C$7,$Z51,AL$18),IF($W$8=2,OFFSET(data8!$C$7,$Z51,AL$18),OFFSET(data9!$C$7,$Z51,AL$18)))</f>
        <v>88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70</v>
      </c>
      <c r="Z51" s="29">
        <f t="shared" ca="1" si="2"/>
        <v>311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20988</v>
      </c>
      <c r="C52" s="48" t="str">
        <f ca="1">IF($W$8=1,OFFSET(data7!D$7,$Z52,0),IF($W$8=2,OFFSET(data8!D$7,$Z52,0),OFFSET(data9!D$7,$Z52,0)))</f>
        <v>0079566274</v>
      </c>
      <c r="D52" s="39" t="str">
        <f ca="1">IF($W$8=1,OFFSET(data7!E$7,$Z52,0),IF($W$8=2,OFFSET(data8!E$7,$Z52,0),OFFSET(data9!E$7,$Z52,0)))</f>
        <v>SARAH YUSRRIYYAH PUTRI</v>
      </c>
      <c r="E52" s="43" t="str">
        <f ca="1">IF($W$8=1,OFFSET(data7!F$7,$Z52,0),IF($W$8=2,OFFSET(data8!F$7,$Z52,0),OFFSET(data9!F$7,$Z52,0)))</f>
        <v>P</v>
      </c>
      <c r="F52" s="43">
        <f ca="1">IF($W$8=1,OFFSET(data7!$C$7,$Z52,AA$18),IF($W$8=2,OFFSET(data8!$C$7,$Z52,AA$18),OFFSET(data9!$C$7,$Z52,AA$18)))</f>
        <v>78</v>
      </c>
      <c r="G52" s="43">
        <f ca="1">IF($W$8=1,OFFSET(data7!$C$7,$Z52,AB$18),IF($W$8=2,OFFSET(data8!$C$7,$Z52,AB$18),OFFSET(data9!$C$7,$Z52,AB$18)))</f>
        <v>100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89</v>
      </c>
      <c r="Q52" s="106">
        <f ca="1">IF($W$8=1,OFFSET(data7!$C$7,$Z52,AL$18),IF($W$8=2,OFFSET(data8!$C$7,$Z52,AL$18),OFFSET(data9!$C$7,$Z52,AL$18)))</f>
        <v>74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63</v>
      </c>
      <c r="Z52" s="29">
        <f t="shared" ca="1" si="2"/>
        <v>312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21022</v>
      </c>
      <c r="C53" s="48" t="str">
        <f ca="1">IF($W$8=1,OFFSET(data7!D$7,$Z53,0),IF($W$8=2,OFFSET(data8!D$7,$Z53,0),OFFSET(data9!D$7,$Z53,0)))</f>
        <v>0066614785</v>
      </c>
      <c r="D53" s="39" t="str">
        <f ca="1">IF($W$8=1,OFFSET(data7!E$7,$Z53,0),IF($W$8=2,OFFSET(data8!E$7,$Z53,0),OFFSET(data9!E$7,$Z53,0)))</f>
        <v>Sella Ayu Fauziah</v>
      </c>
      <c r="E53" s="43" t="str">
        <f ca="1">IF($W$8=1,OFFSET(data7!F$7,$Z53,0),IF($W$8=2,OFFSET(data8!F$7,$Z53,0),OFFSET(data9!F$7,$Z53,0)))</f>
        <v>P</v>
      </c>
      <c r="F53" s="43">
        <f ca="1">IF($W$8=1,OFFSET(data7!$C$7,$Z53,AA$18),IF($W$8=2,OFFSET(data8!$C$7,$Z53,AA$18),OFFSET(data9!$C$7,$Z53,AA$18)))</f>
        <v>90</v>
      </c>
      <c r="G53" s="43">
        <f ca="1">IF($W$8=1,OFFSET(data7!$C$7,$Z53,AB$18),IF($W$8=2,OFFSET(data8!$C$7,$Z53,AB$18),OFFSET(data9!$C$7,$Z53,AB$18)))</f>
        <v>100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95</v>
      </c>
      <c r="Q53" s="106">
        <f ca="1">IF($W$8=1,OFFSET(data7!$C$7,$Z53,AL$18),IF($W$8=2,OFFSET(data8!$C$7,$Z53,AL$18),OFFSET(data9!$C$7,$Z53,AL$18)))</f>
        <v>82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68</v>
      </c>
      <c r="Z53" s="29">
        <f t="shared" ca="1" si="2"/>
        <v>313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21027</v>
      </c>
      <c r="C54" s="48" t="str">
        <f ca="1">IF($W$8=1,OFFSET(data7!D$7,$Z54,0),IF($W$8=2,OFFSET(data8!D$7,$Z54,0),OFFSET(data9!D$7,$Z54,0)))</f>
        <v>0063056627</v>
      </c>
      <c r="D54" s="39" t="str">
        <f ca="1">IF($W$8=1,OFFSET(data7!E$7,$Z54,0),IF($W$8=2,OFFSET(data8!E$7,$Z54,0),OFFSET(data9!E$7,$Z54,0)))</f>
        <v>SITI FAUZIAH ZAHRA</v>
      </c>
      <c r="E54" s="43" t="str">
        <f ca="1">IF($W$8=1,OFFSET(data7!F$7,$Z54,0),IF($W$8=2,OFFSET(data8!F$7,$Z54,0),OFFSET(data9!F$7,$Z54,0)))</f>
        <v>P</v>
      </c>
      <c r="F54" s="43" t="str">
        <f ca="1">IF($W$8=1,OFFSET(data7!$C$7,$Z54,AA$18),IF($W$8=2,OFFSET(data8!$C$7,$Z54,AA$18),OFFSET(data9!$C$7,$Z54,AA$18)))</f>
        <v>x</v>
      </c>
      <c r="G54" s="43" t="str">
        <f ca="1">IF($W$8=1,OFFSET(data7!$C$7,$Z54,AB$18),IF($W$8=2,OFFSET(data8!$C$7,$Z54,AB$18),OFFSET(data9!$C$7,$Z54,AB$18)))</f>
        <v>x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50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13</v>
      </c>
      <c r="Z54" s="29">
        <f t="shared" ca="1" si="2"/>
        <v>314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20851</v>
      </c>
      <c r="C55" s="48" t="str">
        <f ca="1">IF($W$8=1,OFFSET(data7!D$7,$Z55,0),IF($W$8=2,OFFSET(data8!D$7,$Z55,0),OFFSET(data9!D$7,$Z55,0)))</f>
        <v>0062133828</v>
      </c>
      <c r="D55" s="39" t="str">
        <f ca="1">IF($W$8=1,OFFSET(data7!E$7,$Z55,0),IF($W$8=2,OFFSET(data8!E$7,$Z55,0),OFFSET(data9!E$7,$Z55,0)))</f>
        <v>ZASKHIA ARDESNITA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100</v>
      </c>
      <c r="G55" s="43">
        <f ca="1">IF($W$8=1,OFFSET(data7!$C$7,$Z55,AB$18),IF($W$8=2,OFFSET(data8!$C$7,$Z55,AB$18),OFFSET(data9!$C$7,$Z55,AB$18)))</f>
        <v>100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100</v>
      </c>
      <c r="Q55" s="106">
        <f ca="1">IF($W$8=1,OFFSET(data7!$C$7,$Z55,AL$18),IF($W$8=2,OFFSET(data8!$C$7,$Z55,AL$18),OFFSET(data9!$C$7,$Z55,AL$18)))</f>
        <v>92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73</v>
      </c>
      <c r="Z55" s="29">
        <f t="shared" ca="1" si="2"/>
        <v>315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0</v>
      </c>
      <c r="C56" s="48">
        <f ca="1">IF($W$8=1,OFFSET(data7!D$7,$Z56,0),IF($W$8=2,OFFSET(data8!D$7,$Z56,0),OFFSET(data9!D$7,$Z56,0)))</f>
        <v>0</v>
      </c>
      <c r="D56" s="39">
        <f ca="1">IF($W$8=1,OFFSET(data7!E$7,$Z56,0),IF($W$8=2,OFFSET(data8!E$7,$Z56,0),OFFSET(data9!E$7,$Z56,0)))</f>
        <v>0</v>
      </c>
      <c r="E56" s="43">
        <f ca="1">IF($W$8=1,OFFSET(data7!F$7,$Z56,0),IF($W$8=2,OFFSET(data8!F$7,$Z56,0),OFFSET(data9!F$7,$Z56,0)))</f>
        <v>0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316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317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318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319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320</v>
      </c>
    </row>
    <row r="62" spans="1:26" x14ac:dyDescent="0.25">
      <c r="B62" s="27" t="s">
        <v>72</v>
      </c>
      <c r="C62" s="68">
        <f ca="1">COUNTIF(E21:E60,"L")</f>
        <v>13</v>
      </c>
      <c r="L62" t="str">
        <f ca="1">"Jakarta, "&amp;DAY(TODAY())&amp;"-"&amp;MONTH(TODAY())&amp;"-"&amp;YEAR(TODAY())</f>
        <v>Jakarta, 19-10-2021</v>
      </c>
    </row>
    <row r="63" spans="1:26" x14ac:dyDescent="0.25">
      <c r="B63" s="27" t="s">
        <v>73</v>
      </c>
      <c r="C63" s="68">
        <f ca="1">COUNTIF(E21:E60,"P")</f>
        <v>22</v>
      </c>
      <c r="L63" t="s">
        <v>75</v>
      </c>
    </row>
    <row r="64" spans="1:26" x14ac:dyDescent="0.25">
      <c r="B64" s="27" t="s">
        <v>74</v>
      </c>
      <c r="C64" s="68">
        <f ca="1">SUM(C62:C63)</f>
        <v>35</v>
      </c>
    </row>
    <row r="65" spans="12:12" x14ac:dyDescent="0.25">
      <c r="L65" t="str">
        <f>IF(W8=1,data7!S4,IF(W8=2,data8!S4,data9!S4))</f>
        <v>Sidiq Prakoso, S.Pd</v>
      </c>
    </row>
  </sheetData>
  <sheetProtection algorithmName="SHA-512" hashValue="BvVqpvp/VDtkyExxI+b0XhGjPjramhm7qgWPca9GBKP00kKaVJ34QDo+OwzjLA9pv7M5/Pn0vEUn/kelrkmv+g==" saltValue="TqWb4TMvGER6rsWug1ivT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7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showZeros="0" workbookViewId="0">
      <pane ySplit="6" topLeftCell="A11" activePane="bottomLeft" state="frozen"/>
      <selection pane="bottomLeft" activeCell="A13" sqref="A13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1981</v>
      </c>
    </row>
    <row r="18" spans="1:34" ht="34.5" customHeight="1" x14ac:dyDescent="0.25">
      <c r="A18" s="169" t="s">
        <v>175</v>
      </c>
      <c r="B18" s="170" t="s">
        <v>68</v>
      </c>
      <c r="C18" s="197" t="s">
        <v>1393</v>
      </c>
      <c r="D18" s="197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>INDAH KUSNIATI, S.Pd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1052</v>
      </c>
      <c r="G20" s="18" t="s">
        <v>1053</v>
      </c>
      <c r="H20" s="18" t="s">
        <v>1054</v>
      </c>
      <c r="I20" s="18" t="s">
        <v>1055</v>
      </c>
      <c r="J20" s="126" t="s">
        <v>1056</v>
      </c>
      <c r="K20" s="127" t="s">
        <v>1057</v>
      </c>
      <c r="L20" s="127" t="s">
        <v>1058</v>
      </c>
      <c r="M20" s="126" t="s">
        <v>1059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 x14ac:dyDescent="0.25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19-10-2021</v>
      </c>
    </row>
    <row r="63" spans="1:20" x14ac:dyDescent="0.25">
      <c r="B63" s="27" t="s">
        <v>73</v>
      </c>
      <c r="C63" s="68">
        <f ca="1">COUNTIF(E$21:E$60,"P")</f>
        <v>22</v>
      </c>
      <c r="J63" t="s">
        <v>75</v>
      </c>
    </row>
    <row r="64" spans="1:20" x14ac:dyDescent="0.25">
      <c r="B64" s="27" t="s">
        <v>74</v>
      </c>
      <c r="C64" s="68">
        <f ca="1">SUM(C62:C63)</f>
        <v>35</v>
      </c>
    </row>
    <row r="65" spans="10:10" x14ac:dyDescent="0.25">
      <c r="J65" t="str">
        <f>IF(R3=1,data7!S4,IF(R3=2,data8!S4,data9!S4))</f>
        <v>Sidiq Prakoso, S.Pd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66"/>
  <sheetViews>
    <sheetView showZeros="0" workbookViewId="0">
      <pane ySplit="6" topLeftCell="A17" activePane="bottomLeft" state="frozen"/>
      <selection pane="bottomLeft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2</v>
      </c>
      <c r="AS2" s="71">
        <f>IF(AR2=1,1,IF(AR2=2,9,17))</f>
        <v>9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2</v>
      </c>
      <c r="AS3" s="72">
        <f>AS2+AR3-1</f>
        <v>10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DELAPAN DUA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8" t="s">
        <v>1392</v>
      </c>
      <c r="C17" s="199"/>
      <c r="D17" s="200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201"/>
      <c r="C18" s="202"/>
      <c r="D18" s="20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7" t="s">
        <v>63</v>
      </c>
      <c r="B20" s="209" t="s">
        <v>64</v>
      </c>
      <c r="C20" s="209" t="s">
        <v>66</v>
      </c>
      <c r="D20" s="209" t="s">
        <v>4</v>
      </c>
      <c r="E20" s="204" t="s">
        <v>173</v>
      </c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11"/>
      <c r="AJ20" s="204" t="s">
        <v>174</v>
      </c>
      <c r="AK20" s="205"/>
      <c r="AL20" s="205"/>
      <c r="AM20" s="206"/>
    </row>
    <row r="21" spans="1:54" ht="23.1" customHeight="1" x14ac:dyDescent="0.25">
      <c r="A21" s="208"/>
      <c r="B21" s="210"/>
      <c r="C21" s="210"/>
      <c r="D21" s="210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21361</v>
      </c>
      <c r="C22" s="38" t="str">
        <f ca="1">IF($AR$2=1,OFFSET(data7!D$7,ABSENSI!$AS22,1),IF($AR$2=2,OFFSET(data8!D$7,ABSENSI!$AS22,1),OFFSET(data9!D$7,ABSENSI!$AS22,1)))</f>
        <v>AHMAD REIFAN BOY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41</v>
      </c>
      <c r="AT22" t="str">
        <f ca="1">OFFSET($AV$21,AU22,0)</f>
        <v>KELAS 8.1</v>
      </c>
      <c r="AU22" s="16">
        <f>AS2</f>
        <v>9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21241</v>
      </c>
      <c r="C23" s="39" t="str">
        <f ca="1">IF($AR$2=1,OFFSET(data7!D$7,ABSENSI!$AS23,1),IF($AR$2=2,OFFSET(data8!D$7,ABSENSI!$AS23,1),OFFSET(data9!D$7,ABSENSI!$AS23,1)))</f>
        <v>ANDYNI EKA NADHIRA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42</v>
      </c>
      <c r="AT23" t="str">
        <f t="shared" ref="AT23:AT29" ca="1" si="0">OFFSET($AV$21,AU23,0)</f>
        <v>KELAS 8.2</v>
      </c>
      <c r="AU23" s="16">
        <f>1+AU22</f>
        <v>10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21083</v>
      </c>
      <c r="C24" s="39" t="str">
        <f ca="1">IF($AR$2=1,OFFSET(data7!D$7,ABSENSI!$AS24,1),IF($AR$2=2,OFFSET(data8!D$7,ABSENSI!$AS24,1),OFFSET(data9!D$7,ABSENSI!$AS24,1)))</f>
        <v>AURA SYIFA HILMIAH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43</v>
      </c>
      <c r="AT24" t="str">
        <f t="shared" ca="1" si="0"/>
        <v>KELAS 8.3</v>
      </c>
      <c r="AU24" s="16">
        <f t="shared" ref="AU24:AU29" si="2">1+AU23</f>
        <v>11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21121</v>
      </c>
      <c r="C25" s="39" t="str">
        <f ca="1">IF($AR$2=1,OFFSET(data7!D$7,ABSENSI!$AS25,1),IF($AR$2=2,OFFSET(data8!D$7,ABSENSI!$AS25,1),OFFSET(data9!D$7,ABSENSI!$AS25,1)))</f>
        <v>BIAZ RAMADHAN PUTRA AIMAR</v>
      </c>
      <c r="D25" s="43" t="str">
        <f ca="1">IF($AR$2=1,OFFSET(data7!E$7,ABSENSI!$AS25,1),IF($AR$2=2,OFFSET(data8!E$7,ABSENSI!$AS25,1),OFFSET(data9!E$7,ABSENSI!$AS25,1)))</f>
        <v>L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44</v>
      </c>
      <c r="AT25" t="str">
        <f t="shared" ca="1" si="0"/>
        <v>KELAS 8.4</v>
      </c>
      <c r="AU25" s="16">
        <f t="shared" si="2"/>
        <v>12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21168</v>
      </c>
      <c r="C26" s="39" t="str">
        <f ca="1">IF($AR$2=1,OFFSET(data7!D$7,ABSENSI!$AS26,1),IF($AR$2=2,OFFSET(data8!D$7,ABSENSI!$AS26,1),OFFSET(data9!D$7,ABSENSI!$AS26,1)))</f>
        <v>DIVO RIFASSYA HIENZE</v>
      </c>
      <c r="D26" s="43" t="str">
        <f ca="1">IF($AR$2=1,OFFSET(data7!E$7,ABSENSI!$AS26,1),IF($AR$2=2,OFFSET(data8!E$7,ABSENSI!$AS26,1),OFFSET(data9!E$7,ABSENSI!$AS26,1)))</f>
        <v>L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45</v>
      </c>
      <c r="AT26" t="str">
        <f t="shared" ca="1" si="0"/>
        <v>KELAS 8.5</v>
      </c>
      <c r="AU26" s="16">
        <f t="shared" si="2"/>
        <v>13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21696</v>
      </c>
      <c r="C27" s="39" t="str">
        <f ca="1">IF($AR$2=1,OFFSET(data7!D$7,ABSENSI!$AS27,1),IF($AR$2=2,OFFSET(data8!D$7,ABSENSI!$AS27,1),OFFSET(data9!D$7,ABSENSI!$AS27,1)))</f>
        <v>ERDIAN RISKY MUNAJAT</v>
      </c>
      <c r="D27" s="43" t="str">
        <f ca="1">IF($AR$2=1,OFFSET(data7!E$7,ABSENSI!$AS27,1),IF($AR$2=2,OFFSET(data8!E$7,ABSENSI!$AS27,1),OFFSET(data9!E$7,ABSENSI!$AS27,1)))</f>
        <v>L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46</v>
      </c>
      <c r="AT27" t="str">
        <f t="shared" ca="1" si="0"/>
        <v>KELAS 8.6</v>
      </c>
      <c r="AU27" s="16">
        <f t="shared" si="2"/>
        <v>14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21327</v>
      </c>
      <c r="C28" s="39" t="str">
        <f ca="1">IF($AR$2=1,OFFSET(data7!D$7,ABSENSI!$AS28,1),IF($AR$2=2,OFFSET(data8!D$7,ABSENSI!$AS28,1),OFFSET(data9!D$7,ABSENSI!$AS28,1)))</f>
        <v>EVAN RAMADHANI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47</v>
      </c>
      <c r="AT28" t="str">
        <f t="shared" ca="1" si="0"/>
        <v>KELAS 8.7</v>
      </c>
      <c r="AU28" s="16">
        <f t="shared" si="2"/>
        <v>15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21087</v>
      </c>
      <c r="C29" s="39" t="str">
        <f ca="1">IF($AR$2=1,OFFSET(data7!D$7,ABSENSI!$AS29,1),IF($AR$2=2,OFFSET(data8!D$7,ABSENSI!$AS29,1),OFFSET(data9!D$7,ABSENSI!$AS29,1)))</f>
        <v>FARABY AZZAM MUTTAQIN</v>
      </c>
      <c r="D29" s="43" t="str">
        <f ca="1">IF($AR$2=1,OFFSET(data7!E$7,ABSENSI!$AS29,1),IF($AR$2=2,OFFSET(data8!E$7,ABSENSI!$AS29,1),OFFSET(data9!E$7,ABSENSI!$AS29,1)))</f>
        <v>L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48</v>
      </c>
      <c r="AT29" t="str">
        <f t="shared" ca="1" si="0"/>
        <v>KELAS 8.8</v>
      </c>
      <c r="AU29" s="16">
        <f t="shared" si="2"/>
        <v>16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21284</v>
      </c>
      <c r="C30" s="39" t="str">
        <f ca="1">IF($AR$2=1,OFFSET(data7!D$7,ABSENSI!$AS30,1),IF($AR$2=2,OFFSET(data8!D$7,ABSENSI!$AS30,1),OFFSET(data9!D$7,ABSENSI!$AS30,1)))</f>
        <v>FARADISIL NADHIRA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49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21370</v>
      </c>
      <c r="C31" s="39" t="str">
        <f ca="1">IF($AR$2=1,OFFSET(data7!D$7,ABSENSI!$AS31,1),IF($AR$2=2,OFFSET(data8!D$7,ABSENSI!$AS31,1),OFFSET(data9!D$7,ABSENSI!$AS31,1)))</f>
        <v>FARI RAMANDA</v>
      </c>
      <c r="D31" s="43" t="str">
        <f ca="1">IF($AR$2=1,OFFSET(data7!E$7,ABSENSI!$AS31,1),IF($AR$2=2,OFFSET(data8!E$7,ABSENSI!$AS31,1),OFFSET(data9!E$7,ABSENSI!$AS31,1)))</f>
        <v>L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50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21371</v>
      </c>
      <c r="C32" s="39" t="str">
        <f ca="1">IF($AR$2=1,OFFSET(data7!D$7,ABSENSI!$AS32,1),IF($AR$2=2,OFFSET(data8!D$7,ABSENSI!$AS32,1),OFFSET(data9!D$7,ABSENSI!$AS32,1)))</f>
        <v>FARRAH AISYAH MAULIDA</v>
      </c>
      <c r="D32" s="43" t="str">
        <f ca="1">IF($AR$2=1,OFFSET(data7!E$7,ABSENSI!$AS32,1),IF($AR$2=2,OFFSET(data8!E$7,ABSENSI!$AS32,1),OFFSET(data9!E$7,ABSENSI!$AS32,1)))</f>
        <v>P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51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21375</v>
      </c>
      <c r="C33" s="39" t="str">
        <f ca="1">IF($AR$2=1,OFFSET(data7!D$7,ABSENSI!$AS33,1),IF($AR$2=2,OFFSET(data8!D$7,ABSENSI!$AS33,1),OFFSET(data9!D$7,ABSENSI!$AS33,1)))</f>
        <v>JESSICA MUTIARA ROMAULI PARDEDE</v>
      </c>
      <c r="D33" s="43" t="str">
        <f ca="1">IF($AR$2=1,OFFSET(data7!E$7,ABSENSI!$AS33,1),IF($AR$2=2,OFFSET(data8!E$7,ABSENSI!$AS33,1),OFFSET(data9!E$7,ABSENSI!$AS33,1)))</f>
        <v>P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52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21287</v>
      </c>
      <c r="C34" s="39" t="str">
        <f ca="1">IF($AR$2=1,OFFSET(data7!D$7,ABSENSI!$AS34,1),IF($AR$2=2,OFFSET(data8!D$7,ABSENSI!$AS34,1),OFFSET(data9!D$7,ABSENSI!$AS34,1)))</f>
        <v>JONATHAN SURYA PANGESTU</v>
      </c>
      <c r="D34" s="43" t="str">
        <f ca="1">IF($AR$2=1,OFFSET(data7!E$7,ABSENSI!$AS34,1),IF($AR$2=2,OFFSET(data8!E$7,ABSENSI!$AS34,1),OFFSET(data9!E$7,ABSENSI!$AS34,1)))</f>
        <v>L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53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21331</v>
      </c>
      <c r="C35" s="39" t="str">
        <f ca="1">IF($AR$2=1,OFFSET(data7!D$7,ABSENSI!$AS35,1),IF($AR$2=2,OFFSET(data8!D$7,ABSENSI!$AS35,1),OFFSET(data9!D$7,ABSENSI!$AS35,1)))</f>
        <v>KAYLA ALYSSA MARTIN</v>
      </c>
      <c r="D35" s="43" t="str">
        <f ca="1">IF($AR$2=1,OFFSET(data7!E$7,ABSENSI!$AS35,1),IF($AR$2=2,OFFSET(data8!E$7,ABSENSI!$AS35,1),OFFSET(data9!E$7,ABSENSI!$AS35,1)))</f>
        <v>P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54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21697</v>
      </c>
      <c r="C36" s="39" t="str">
        <f ca="1">IF($AR$2=1,OFFSET(data7!D$7,ABSENSI!$AS36,1),IF($AR$2=2,OFFSET(data8!D$7,ABSENSI!$AS36,1),OFFSET(data9!D$7,ABSENSI!$AS36,1)))</f>
        <v>KHALYSA SHAYRA</v>
      </c>
      <c r="D36" s="43" t="str">
        <f ca="1">IF($AR$2=1,OFFSET(data7!E$7,ABSENSI!$AS36,1),IF($AR$2=2,OFFSET(data8!E$7,ABSENSI!$AS36,1),OFFSET(data9!E$7,ABSENSI!$AS36,1)))</f>
        <v>P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55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21334</v>
      </c>
      <c r="C37" s="39" t="str">
        <f ca="1">IF($AR$2=1,OFFSET(data7!D$7,ABSENSI!$AS37,1),IF($AR$2=2,OFFSET(data8!D$7,ABSENSI!$AS37,1),OFFSET(data9!D$7,ABSENSI!$AS37,1)))</f>
        <v>KYLLA SALY JOVANKA</v>
      </c>
      <c r="D37" s="43" t="str">
        <f ca="1">IF($AR$2=1,OFFSET(data7!E$7,ABSENSI!$AS37,1),IF($AR$2=2,OFFSET(data8!E$7,ABSENSI!$AS37,1),OFFSET(data9!E$7,ABSENSI!$AS37,1)))</f>
        <v>P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56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21093</v>
      </c>
      <c r="C38" s="39" t="str">
        <f ca="1">IF($AR$2=1,OFFSET(data7!D$7,ABSENSI!$AS38,1),IF($AR$2=2,OFFSET(data8!D$7,ABSENSI!$AS38,1),OFFSET(data9!D$7,ABSENSI!$AS38,1)))</f>
        <v>MALIKA ALYA FAYSHA</v>
      </c>
      <c r="D38" s="43" t="str">
        <f ca="1">IF($AR$2=1,OFFSET(data7!E$7,ABSENSI!$AS38,1),IF($AR$2=2,OFFSET(data8!E$7,ABSENSI!$AS38,1),OFFSET(data9!E$7,ABSENSI!$AS38,1)))</f>
        <v>P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57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21254</v>
      </c>
      <c r="C39" s="39" t="str">
        <f ca="1">IF($AR$2=1,OFFSET(data7!D$7,ABSENSI!$AS39,1),IF($AR$2=2,OFFSET(data8!D$7,ABSENSI!$AS39,1),OFFSET(data9!D$7,ABSENSI!$AS39,1)))</f>
        <v>MOHAMMAD EVAN RIVALDI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58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21180</v>
      </c>
      <c r="C40" s="39" t="str">
        <f ca="1">IF($AR$2=1,OFFSET(data7!D$7,ABSENSI!$AS40,1),IF($AR$2=2,OFFSET(data8!D$7,ABSENSI!$AS40,1),OFFSET(data9!D$7,ABSENSI!$AS40,1)))</f>
        <v>MUHAMMAD ANDHIKA PRATAMA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59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21135</v>
      </c>
      <c r="C41" s="39" t="str">
        <f ca="1">IF($AR$2=1,OFFSET(data7!D$7,ABSENSI!$AS41,1),IF($AR$2=2,OFFSET(data8!D$7,ABSENSI!$AS41,1),OFFSET(data9!D$7,ABSENSI!$AS41,1)))</f>
        <v>MUHAMMAD HARBIYANSYAH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60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21342</v>
      </c>
      <c r="C42" s="39" t="str">
        <f ca="1">IF($AR$2=1,OFFSET(data7!D$7,ABSENSI!$AS42,1),IF($AR$2=2,OFFSET(data8!D$7,ABSENSI!$AS42,1),OFFSET(data9!D$7,ABSENSI!$AS42,1)))</f>
        <v>MUHAMMAD RASHYA ALI</v>
      </c>
      <c r="D42" s="43" t="str">
        <f ca="1">IF($AR$2=1,OFFSET(data7!E$7,ABSENSI!$AS42,1),IF($AR$2=2,OFFSET(data8!E$7,ABSENSI!$AS42,1),OFFSET(data9!E$7,ABSENSI!$AS42,1)))</f>
        <v>L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61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21222</v>
      </c>
      <c r="C43" s="39" t="str">
        <f ca="1">IF($AR$2=1,OFFSET(data7!D$7,ABSENSI!$AS43,1),IF($AR$2=2,OFFSET(data8!D$7,ABSENSI!$AS43,1),OFFSET(data9!D$7,ABSENSI!$AS43,1)))</f>
        <v>MUHAMMAD RIZKY PRATAMA</v>
      </c>
      <c r="D43" s="43" t="str">
        <f ca="1">IF($AR$2=1,OFFSET(data7!E$7,ABSENSI!$AS43,1),IF($AR$2=2,OFFSET(data8!E$7,ABSENSI!$AS43,1),OFFSET(data9!E$7,ABSENSI!$AS43,1)))</f>
        <v>L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62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21258</v>
      </c>
      <c r="C44" s="39" t="str">
        <f ca="1">IF($AR$2=1,OFFSET(data7!D$7,ABSENSI!$AS44,1),IF($AR$2=2,OFFSET(data8!D$7,ABSENSI!$AS44,1),OFFSET(data9!D$7,ABSENSI!$AS44,1)))</f>
        <v>MUKHAMAD THAWAF AL MABRUR</v>
      </c>
      <c r="D44" s="43" t="str">
        <f ca="1">IF($AR$2=1,OFFSET(data7!E$7,ABSENSI!$AS44,1),IF($AR$2=2,OFFSET(data8!E$7,ABSENSI!$AS44,1),OFFSET(data9!E$7,ABSENSI!$AS44,1)))</f>
        <v>L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63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21260</v>
      </c>
      <c r="C45" s="39" t="str">
        <f ca="1">IF($AR$2=1,OFFSET(data7!D$7,ABSENSI!$AS45,1),IF($AR$2=2,OFFSET(data8!D$7,ABSENSI!$AS45,1),OFFSET(data9!D$7,ABSENSI!$AS45,1)))</f>
        <v>NADINE KARUNIA AZAHRA</v>
      </c>
      <c r="D45" s="43" t="str">
        <f ca="1">IF($AR$2=1,OFFSET(data7!E$7,ABSENSI!$AS45,1),IF($AR$2=2,OFFSET(data8!E$7,ABSENSI!$AS45,1),OFFSET(data9!E$7,ABSENSI!$AS45,1)))</f>
        <v>P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64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21184</v>
      </c>
      <c r="C46" s="39" t="str">
        <f ca="1">IF($AR$2=1,OFFSET(data7!D$7,ABSENSI!$AS46,1),IF($AR$2=2,OFFSET(data8!D$7,ABSENSI!$AS46,1),OFFSET(data9!D$7,ABSENSI!$AS46,1)))</f>
        <v>NASYWA RAISSA</v>
      </c>
      <c r="D46" s="43" t="str">
        <f ca="1">IF($AR$2=1,OFFSET(data7!E$7,ABSENSI!$AS46,1),IF($AR$2=2,OFFSET(data8!E$7,ABSENSI!$AS46,1),OFFSET(data9!E$7,ABSENSI!$AS46,1)))</f>
        <v>P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65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21103</v>
      </c>
      <c r="C47" s="39" t="str">
        <f ca="1">IF($AR$2=1,OFFSET(data7!D$7,ABSENSI!$AS47,1),IF($AR$2=2,OFFSET(data8!D$7,ABSENSI!$AS47,1),OFFSET(data9!D$7,ABSENSI!$AS47,1)))</f>
        <v>NAURA AULIA SABRINA</v>
      </c>
      <c r="D47" s="43" t="str">
        <f ca="1">IF($AR$2=1,OFFSET(data7!E$7,ABSENSI!$AS47,1),IF($AR$2=2,OFFSET(data8!E$7,ABSENSI!$AS47,1),OFFSET(data9!E$7,ABSENSI!$AS47,1)))</f>
        <v>P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66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21302</v>
      </c>
      <c r="C48" s="39" t="str">
        <f ca="1">IF($AR$2=1,OFFSET(data7!D$7,ABSENSI!$AS48,1),IF($AR$2=2,OFFSET(data8!D$7,ABSENSI!$AS48,1),OFFSET(data9!D$7,ABSENSI!$AS48,1)))</f>
        <v>NUR ANNISA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67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21304</v>
      </c>
      <c r="C49" s="39" t="str">
        <f ca="1">IF($AR$2=1,OFFSET(data7!D$7,ABSENSI!$AS49,1),IF($AR$2=2,OFFSET(data8!D$7,ABSENSI!$AS49,1),OFFSET(data9!D$7,ABSENSI!$AS49,1)))</f>
        <v>PUTRI IZZA FAKHIRA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68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21144</v>
      </c>
      <c r="C50" s="39" t="str">
        <f ca="1">IF($AR$2=1,OFFSET(data7!D$7,ABSENSI!$AS50,1),IF($AR$2=2,OFFSET(data8!D$7,ABSENSI!$AS50,1),OFFSET(data9!D$7,ABSENSI!$AS50,1)))</f>
        <v>RAFAEL FAROLD HEBERT SILALAHI</v>
      </c>
      <c r="D50" s="43" t="str">
        <f ca="1">IF($AR$2=1,OFFSET(data7!E$7,ABSENSI!$AS50,1),IF($AR$2=2,OFFSET(data8!E$7,ABSENSI!$AS50,1),OFFSET(data9!E$7,ABSENSI!$AS50,1)))</f>
        <v>L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69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21347</v>
      </c>
      <c r="C51" s="39" t="str">
        <f ca="1">IF($AR$2=1,OFFSET(data7!D$7,ABSENSI!$AS51,1),IF($AR$2=2,OFFSET(data8!D$7,ABSENSI!$AS51,1),OFFSET(data9!D$7,ABSENSI!$AS51,1)))</f>
        <v>RAIHAN ILHAMSYAH</v>
      </c>
      <c r="D51" s="43" t="str">
        <f ca="1">IF($AR$2=1,OFFSET(data7!E$7,ABSENSI!$AS51,1),IF($AR$2=2,OFFSET(data8!E$7,ABSENSI!$AS51,1),OFFSET(data9!E$7,ABSENSI!$AS51,1)))</f>
        <v>L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70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21348</v>
      </c>
      <c r="C52" s="39" t="str">
        <f ca="1">IF($AR$2=1,OFFSET(data7!D$7,ABSENSI!$AS52,1),IF($AR$2=2,OFFSET(data8!D$7,ABSENSI!$AS52,1),OFFSET(data9!D$7,ABSENSI!$AS52,1)))</f>
        <v>RANGGA EKA PURNAMA</v>
      </c>
      <c r="D52" s="43" t="str">
        <f ca="1">IF($AR$2=1,OFFSET(data7!E$7,ABSENSI!$AS52,1),IF($AR$2=2,OFFSET(data8!E$7,ABSENSI!$AS52,1),OFFSET(data9!E$7,ABSENSI!$AS52,1)))</f>
        <v>L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71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21306</v>
      </c>
      <c r="C53" s="39" t="str">
        <f ca="1">IF($AR$2=1,OFFSET(data7!D$7,ABSENSI!$AS53,1),IF($AR$2=2,OFFSET(data8!D$7,ABSENSI!$AS53,1),OFFSET(data9!D$7,ABSENSI!$AS53,1)))</f>
        <v>RATNA JUWITA</v>
      </c>
      <c r="D53" s="43" t="str">
        <f ca="1">IF($AR$2=1,OFFSET(data7!E$7,ABSENSI!$AS53,1),IF($AR$2=2,OFFSET(data8!E$7,ABSENSI!$AS53,1),OFFSET(data9!E$7,ABSENSI!$AS53,1)))</f>
        <v>P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72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21269</v>
      </c>
      <c r="C54" s="39" t="str">
        <f ca="1">IF($AR$2=1,OFFSET(data7!D$7,ABSENSI!$AS54,1),IF($AR$2=2,OFFSET(data8!D$7,ABSENSI!$AS54,1),OFFSET(data9!D$7,ABSENSI!$AS54,1)))</f>
        <v>RYAN ACHMAD FACHRI</v>
      </c>
      <c r="D54" s="43" t="str">
        <f ca="1">IF($AR$2=1,OFFSET(data7!E$7,ABSENSI!$AS54,1),IF($AR$2=2,OFFSET(data8!E$7,ABSENSI!$AS54,1),OFFSET(data9!E$7,ABSENSI!$AS54,1)))</f>
        <v>L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73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21111</v>
      </c>
      <c r="C55" s="39" t="str">
        <f ca="1">IF($AR$2=1,OFFSET(data7!D$7,ABSENSI!$AS55,1),IF($AR$2=2,OFFSET(data8!D$7,ABSENSI!$AS55,1),OFFSET(data9!D$7,ABSENSI!$AS55,1)))</f>
        <v>SHABRINA KENZA SYAKIRA</v>
      </c>
      <c r="D55" s="43" t="str">
        <f ca="1">IF($AR$2=1,OFFSET(data7!E$7,ABSENSI!$AS55,1),IF($AR$2=2,OFFSET(data8!E$7,ABSENSI!$AS55,1),OFFSET(data9!E$7,ABSENSI!$AS55,1)))</f>
        <v>P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74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21190</v>
      </c>
      <c r="C56" s="39" t="str">
        <f ca="1">IF($AR$2=1,OFFSET(data7!D$7,ABSENSI!$AS56,1),IF($AR$2=2,OFFSET(data8!D$7,ABSENSI!$AS56,1),OFFSET(data9!D$7,ABSENSI!$AS56,1)))</f>
        <v>SHOFIA AULIA PUTRI</v>
      </c>
      <c r="D56" s="43" t="str">
        <f ca="1">IF($AR$2=1,OFFSET(data7!E$7,ABSENSI!$AS56,1),IF($AR$2=2,OFFSET(data8!E$7,ABSENSI!$AS56,1),OFFSET(data9!E$7,ABSENSI!$AS56,1)))</f>
        <v>P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75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21112</v>
      </c>
      <c r="C57" s="39" t="str">
        <f ca="1">IF($AR$2=1,OFFSET(data7!D$7,ABSENSI!$AS57,1),IF($AR$2=2,OFFSET(data8!D$7,ABSENSI!$AS57,1),OFFSET(data9!D$7,ABSENSI!$AS57,1)))</f>
        <v>SITI NOOR AZIZAH DESTIANI</v>
      </c>
      <c r="D57" s="43" t="str">
        <f ca="1">IF($AR$2=1,OFFSET(data7!E$7,ABSENSI!$AS57,1),IF($AR$2=2,OFFSET(data8!E$7,ABSENSI!$AS57,1),OFFSET(data9!E$7,ABSENSI!$AS57,1)))</f>
        <v>P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76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21153</v>
      </c>
      <c r="C58" s="39" t="str">
        <f ca="1">IF($AR$2=1,OFFSET(data7!D$7,ABSENSI!$AS58,1),IF($AR$2=2,OFFSET(data8!D$7,ABSENSI!$AS58,1),OFFSET(data9!D$7,ABSENSI!$AS58,1)))</f>
        <v>SWEETLANA ANISA</v>
      </c>
      <c r="D58" s="43" t="str">
        <f ca="1">IF($AR$2=1,OFFSET(data7!E$7,ABSENSI!$AS58,1),IF($AR$2=2,OFFSET(data8!E$7,ABSENSI!$AS58,1),OFFSET(data9!E$7,ABSENSI!$AS58,1)))</f>
        <v>P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77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21114</v>
      </c>
      <c r="C59" s="39" t="str">
        <f ca="1">IF($AR$2=1,OFFSET(data7!D$7,ABSENSI!$AS59,1),IF($AR$2=2,OFFSET(data8!D$7,ABSENSI!$AS59,1),OFFSET(data9!D$7,ABSENSI!$AS59,1)))</f>
        <v>SYAKILA DAFFA FIANTIKA</v>
      </c>
      <c r="D59" s="43" t="str">
        <f ca="1">IF($AR$2=1,OFFSET(data7!E$7,ABSENSI!$AS59,1),IF($AR$2=2,OFFSET(data8!E$7,ABSENSI!$AS59,1),OFFSET(data9!E$7,ABSENSI!$AS59,1)))</f>
        <v>P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78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21154</v>
      </c>
      <c r="C60" s="39" t="str">
        <f ca="1">IF($AR$2=1,OFFSET(data7!D$7,ABSENSI!$AS60,1),IF($AR$2=2,OFFSET(data8!D$7,ABSENSI!$AS60,1),OFFSET(data9!D$7,ABSENSI!$AS60,1)))</f>
        <v>SYAWAL AL RASYID</v>
      </c>
      <c r="D60" s="43" t="str">
        <f ca="1">IF($AR$2=1,OFFSET(data7!E$7,ABSENSI!$AS60,1),IF($AR$2=2,OFFSET(data8!E$7,ABSENSI!$AS60,1),OFFSET(data9!E$7,ABSENSI!$AS60,1)))</f>
        <v>L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79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80</v>
      </c>
    </row>
    <row r="63" spans="1:45" x14ac:dyDescent="0.25">
      <c r="B63" s="68" t="str">
        <f ca="1">"L = "&amp;COUNTIF(D22:D61,"L")</f>
        <v>L = 19</v>
      </c>
      <c r="AC63" t="str">
        <f ca="1">"Jakarta, "&amp;DAY(TODAY())&amp;"-"&amp;MONTH(TODAY())&amp;"-"&amp;YEAR(TODAY())</f>
        <v>Jakarta, 19-10-2021</v>
      </c>
    </row>
    <row r="64" spans="1:45" x14ac:dyDescent="0.25">
      <c r="B64" s="68" t="str">
        <f ca="1">"P = "&amp;COUNTIF(D22:D61,"P")</f>
        <v>P = 20</v>
      </c>
      <c r="AC64" t="s">
        <v>75</v>
      </c>
    </row>
    <row r="65" spans="2:29" x14ac:dyDescent="0.25">
      <c r="B65" s="68" t="str">
        <f ca="1">"J = "&amp;COUNTIF(D22:D61,"L")+COUNTIF(D22:D61,"P")</f>
        <v>J = 39</v>
      </c>
    </row>
    <row r="66" spans="2:29" x14ac:dyDescent="0.25">
      <c r="AC66" t="str">
        <f>IF(AR2=1,data7!S4,IF(AR2=2,data8!S4,data9!S4))</f>
        <v>Sidiq Prakoso, S.Pd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/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1979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1067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1980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1068</v>
      </c>
      <c r="C6" s="136" t="s">
        <v>1069</v>
      </c>
      <c r="D6" s="136" t="s">
        <v>110</v>
      </c>
      <c r="E6" s="137" t="s">
        <v>1070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1071</v>
      </c>
      <c r="G12" s="143"/>
      <c r="H12" s="143"/>
      <c r="I12" s="212" t="s">
        <v>1077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1072</v>
      </c>
      <c r="I13" s="213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1073</v>
      </c>
      <c r="G20" s="143"/>
      <c r="H20" s="154"/>
      <c r="I20" s="212" t="s">
        <v>1077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1072</v>
      </c>
      <c r="I21" s="213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1074</v>
      </c>
      <c r="G28" s="143"/>
      <c r="H28" s="154"/>
      <c r="I28" s="212" t="s">
        <v>1077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1072</v>
      </c>
      <c r="I29" s="213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1075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4" t="s">
        <v>1076</v>
      </c>
      <c r="G31" s="215"/>
      <c r="H31" s="216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sidiq</cp:lastModifiedBy>
  <cp:lastPrinted>2021-09-13T07:39:24Z</cp:lastPrinted>
  <dcterms:created xsi:type="dcterms:W3CDTF">2018-07-27T04:11:09Z</dcterms:created>
  <dcterms:modified xsi:type="dcterms:W3CDTF">2021-10-18T18:05:51Z</dcterms:modified>
</cp:coreProperties>
</file>