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79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'Sheet1'!$A$1:$I$377</definedName>
  </definedNames>
  <calcPr fullCalcOnLoad="1"/>
</workbook>
</file>

<file path=xl/sharedStrings.xml><?xml version="1.0" encoding="utf-8"?>
<sst xmlns="http://schemas.openxmlformats.org/spreadsheetml/2006/main" count="156" uniqueCount="152">
  <si>
    <t>Question 12</t>
  </si>
  <si>
    <t>How will you put the error bars in the x-y plot? Explain using sample data.</t>
  </si>
  <si>
    <t>F</t>
  </si>
  <si>
    <t>Height(cm)</t>
  </si>
  <si>
    <t>Weight(kg)</t>
  </si>
  <si>
    <t>x</t>
  </si>
  <si>
    <t>Coefficient Matrix</t>
  </si>
  <si>
    <t xml:space="preserve">Click on the data series &gt;click format&gt;click selsected data series &gt;select the y-error bars and </t>
  </si>
  <si>
    <t>x-error bars&gt;and then select the option you want</t>
  </si>
  <si>
    <t>Question 13</t>
  </si>
  <si>
    <t>You have seen the usage of simple function such as log, exp, and sin in Excel. Go through the</t>
  </si>
  <si>
    <t xml:space="preserve">Help facilities in Excel and study several different types of functions. Explain the use of at least </t>
  </si>
  <si>
    <t>one uncommon function with a suitable example.</t>
  </si>
  <si>
    <t>A</t>
  </si>
  <si>
    <t>B</t>
  </si>
  <si>
    <t>Example:</t>
  </si>
  <si>
    <r>
      <t>LN</t>
    </r>
    <r>
      <rPr>
        <sz val="10"/>
        <rFont val="Arial"/>
        <family val="0"/>
      </rPr>
      <t>(</t>
    </r>
    <r>
      <rPr>
        <b/>
        <sz val="10"/>
        <rFont val="Arial"/>
        <family val="0"/>
      </rPr>
      <t>number</t>
    </r>
    <r>
      <rPr>
        <sz val="10"/>
        <rFont val="Arial"/>
        <family val="0"/>
      </rPr>
      <t>)</t>
    </r>
  </si>
  <si>
    <t>Number    is the positive real number for which you want the natural logarithm.</t>
  </si>
  <si>
    <t>LN is the inverse of the EXP function.</t>
  </si>
  <si>
    <t>Question 14</t>
  </si>
  <si>
    <t>calculate this formula, by entering the constant and the variables separately.</t>
  </si>
  <si>
    <r>
      <t>Calculation using formulas</t>
    </r>
    <r>
      <rPr>
        <sz val="10"/>
        <rFont val="Arial"/>
        <family val="0"/>
      </rPr>
      <t xml:space="preserve">: Select any formula from any one of your textbooks.Use Excel to </t>
    </r>
  </si>
  <si>
    <t>PV = nRT</t>
  </si>
  <si>
    <r>
      <t>What is the volume occupied by 13.7g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(g) at 318K and 0.980atm?</t>
    </r>
  </si>
  <si>
    <r>
      <t>L atm mol</t>
    </r>
    <r>
      <rPr>
        <vertAlign val="superscript"/>
        <sz val="10"/>
        <rFont val="Arial"/>
        <family val="2"/>
      </rPr>
      <t xml:space="preserve"> -1</t>
    </r>
    <r>
      <rPr>
        <sz val="10"/>
        <rFont val="Arial"/>
        <family val="2"/>
      </rPr>
      <t>K</t>
    </r>
    <r>
      <rPr>
        <vertAlign val="superscript"/>
        <sz val="10"/>
        <rFont val="Arial"/>
        <family val="2"/>
      </rPr>
      <t>-1</t>
    </r>
  </si>
  <si>
    <t>Gas Constant ( R )</t>
  </si>
  <si>
    <t>Temperature ( T )</t>
  </si>
  <si>
    <t>K</t>
  </si>
  <si>
    <t>Pressure ( P )</t>
  </si>
  <si>
    <t>atm</t>
  </si>
  <si>
    <t>n</t>
  </si>
  <si>
    <r>
      <t>mol Cl</t>
    </r>
    <r>
      <rPr>
        <vertAlign val="subscript"/>
        <sz val="10"/>
        <rFont val="Arial"/>
        <family val="2"/>
      </rPr>
      <t>2</t>
    </r>
  </si>
  <si>
    <t xml:space="preserve">Volume ( V ) = </t>
  </si>
  <si>
    <t>nRT/P</t>
  </si>
  <si>
    <t>L</t>
  </si>
  <si>
    <t>Unit</t>
  </si>
  <si>
    <r>
      <t>Convert gram to mol of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:</t>
    </r>
  </si>
  <si>
    <r>
      <t>n = 13.7g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* (1 mol Cl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/ 70.91 g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</si>
  <si>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   = 0.193 mol Cl</t>
    </r>
    <r>
      <rPr>
        <vertAlign val="subscript"/>
        <sz val="10"/>
        <rFont val="Arial"/>
        <family val="2"/>
      </rPr>
      <t>2</t>
    </r>
  </si>
  <si>
    <t>Question 15 :</t>
  </si>
  <si>
    <t xml:space="preserve">Multiplot : Write down any one formula with two constant ( a and b ) and one variable ( x ). Use Excel </t>
  </si>
  <si>
    <t>to calculate your chosen formula for a range of x  values at five different sets of constant values</t>
  </si>
  <si>
    <t>and tabulate them as x vs y with x in the first column and y in the next four columns as follows:</t>
  </si>
  <si>
    <t>No.</t>
  </si>
  <si>
    <t>y values calculated using</t>
  </si>
  <si>
    <t>Question 16 :</t>
  </si>
  <si>
    <t xml:space="preserve">Solving Simultaneous Equations : Write a set of five equations with five variables and solve them </t>
  </si>
  <si>
    <t>using Excel. Verify your answer by back substitution.</t>
  </si>
  <si>
    <t>Equation</t>
  </si>
  <si>
    <t xml:space="preserve">Number </t>
  </si>
  <si>
    <t>Solution
Vector</t>
  </si>
  <si>
    <t>Constant
 Vector</t>
  </si>
  <si>
    <t>Determinant of coefficient matrix.</t>
  </si>
  <si>
    <t>5p + 3q - 9r + 6s - t  = 8</t>
  </si>
  <si>
    <t>10p - 8q - 2r + 6s - 2t = 3</t>
  </si>
  <si>
    <t>3p + 5q + 10r + 18s + t = 7</t>
  </si>
  <si>
    <t>8p - 8q + r - 20s + 5t  =1</t>
  </si>
  <si>
    <t>4p +  6q - 3r + s + 5t  = 5</t>
  </si>
  <si>
    <t>p coefficient matrix</t>
  </si>
  <si>
    <t>q coefficient matrix</t>
  </si>
  <si>
    <t>r coefficient matrix</t>
  </si>
  <si>
    <t>s coefficient matrix</t>
  </si>
  <si>
    <t>t coefficient matrix</t>
  </si>
  <si>
    <t>Question 17 :</t>
  </si>
  <si>
    <r>
      <t xml:space="preserve">Solver exercise : </t>
    </r>
    <r>
      <rPr>
        <sz val="10"/>
        <rFont val="Arial"/>
        <family val="2"/>
      </rPr>
      <t>The following data set is obtained in an experiment :</t>
    </r>
  </si>
  <si>
    <t>R</t>
  </si>
  <si>
    <t>V</t>
  </si>
  <si>
    <t>Use the solver module in Excel to fit the data using the equation</t>
  </si>
  <si>
    <r>
      <t>V = a(1-exp(-b(R-c)))</t>
    </r>
    <r>
      <rPr>
        <vertAlign val="superscript"/>
        <sz val="10"/>
        <rFont val="Arial"/>
        <family val="2"/>
      </rPr>
      <t>2</t>
    </r>
  </si>
  <si>
    <t xml:space="preserve">Where a, b and c are constants to be determined. Use solver to determine these constants. </t>
  </si>
  <si>
    <t xml:space="preserve">Calculate the V values using the values of a , b and c that you had found out by Excel. Plot the </t>
  </si>
  <si>
    <t xml:space="preserve">experimental and the calculated data in the same plot and label them properly. What is the value of </t>
  </si>
  <si>
    <t>V at R = 1.25 and R = c ?</t>
  </si>
  <si>
    <t>Question 18 :</t>
  </si>
  <si>
    <r>
      <t>Grades distribution:</t>
    </r>
    <r>
      <rPr>
        <sz val="10"/>
        <rFont val="Arial"/>
        <family val="2"/>
      </rPr>
      <t xml:space="preserve">Consider a class consisting of 12 to 20 student. Create their mark in their final </t>
    </r>
  </si>
  <si>
    <t xml:space="preserve">exam. The list should contain their names and their marks in two columns. Use the nested </t>
  </si>
  <si>
    <t xml:space="preserve">"if condition"to determine their grades and list them in the third column. Present their grades </t>
  </si>
  <si>
    <t xml:space="preserve">distribution as a Histogram and as a pie chart. </t>
  </si>
  <si>
    <t>Name</t>
  </si>
  <si>
    <t>Marks</t>
  </si>
  <si>
    <t>Idura</t>
  </si>
  <si>
    <t>Shazila</t>
  </si>
  <si>
    <t>Zawani</t>
  </si>
  <si>
    <t>Shima</t>
  </si>
  <si>
    <t>Nisha</t>
  </si>
  <si>
    <t>Diyana</t>
  </si>
  <si>
    <t>Fairuz</t>
  </si>
  <si>
    <t>Hajar</t>
  </si>
  <si>
    <t>Bob</t>
  </si>
  <si>
    <t>Ikram</t>
  </si>
  <si>
    <t>Hanafi</t>
  </si>
  <si>
    <t>Zahir</t>
  </si>
  <si>
    <t>Question 19:</t>
  </si>
  <si>
    <t>would submit after completing your experiment.</t>
  </si>
  <si>
    <r>
      <t>Computerization of the laboratory report</t>
    </r>
    <r>
      <rPr>
        <sz val="10"/>
        <rFont val="Arial"/>
        <family val="0"/>
      </rPr>
      <t>: Present any of your experimental laboratory report</t>
    </r>
  </si>
  <si>
    <t>and contain all the detail to verify your graphs and result. In short it should look as lab report that you</t>
  </si>
  <si>
    <t xml:space="preserve">involving detailed calculation and graph, as an Excel workbook. Your report should be self-contained </t>
  </si>
  <si>
    <t>Dependence of reaction rate on the temperature</t>
  </si>
  <si>
    <t>Experiment</t>
  </si>
  <si>
    <t>Temp (K)</t>
  </si>
  <si>
    <r>
      <t>1/T (K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</si>
  <si>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Elapsed
 time (sec)</t>
  </si>
  <si>
    <t>Relative
 rate (100/t)</t>
  </si>
  <si>
    <t>Log of 
relative rate</t>
  </si>
  <si>
    <t>Grade</t>
  </si>
  <si>
    <t>C</t>
  </si>
  <si>
    <t>D</t>
  </si>
  <si>
    <t>E</t>
  </si>
  <si>
    <t>No. of 
student</t>
  </si>
  <si>
    <t>Y1(a1=1 b1=2)</t>
  </si>
  <si>
    <t>Y2(a2=3 b2=4)</t>
  </si>
  <si>
    <t>Y3(a3=5 b3=6)</t>
  </si>
  <si>
    <t>Y4(a4=7 b4=8)</t>
  </si>
  <si>
    <t>For this question,we choose the formula : y=ax+b</t>
  </si>
  <si>
    <t>V calc.</t>
  </si>
  <si>
    <r>
      <t>V=a(1-exp(-b(R-c)))</t>
    </r>
    <r>
      <rPr>
        <vertAlign val="superscript"/>
        <sz val="10"/>
        <rFont val="Arial"/>
        <family val="2"/>
      </rPr>
      <t>2</t>
    </r>
  </si>
  <si>
    <t>a=</t>
  </si>
  <si>
    <t>b=</t>
  </si>
  <si>
    <t>c=</t>
  </si>
  <si>
    <t>x1=</t>
  </si>
  <si>
    <t>x2=</t>
  </si>
  <si>
    <t>x3=</t>
  </si>
  <si>
    <t>x4=</t>
  </si>
  <si>
    <t>x5=</t>
  </si>
  <si>
    <t>x6=</t>
  </si>
  <si>
    <t>x7=</t>
  </si>
  <si>
    <t>x8=</t>
  </si>
  <si>
    <t>x9=</t>
  </si>
  <si>
    <t>x10=</t>
  </si>
  <si>
    <t>x11=</t>
  </si>
  <si>
    <t>x12=</t>
  </si>
  <si>
    <t>x13=</t>
  </si>
  <si>
    <t>x14=</t>
  </si>
  <si>
    <t>x16=</t>
  </si>
  <si>
    <t>x15=</t>
  </si>
  <si>
    <t>x17=</t>
  </si>
  <si>
    <t>x18=</t>
  </si>
  <si>
    <t>x19=</t>
  </si>
  <si>
    <t>x20=</t>
  </si>
  <si>
    <t>x21=</t>
  </si>
  <si>
    <t>x22=</t>
  </si>
  <si>
    <t>y=</t>
  </si>
  <si>
    <t>c</t>
  </si>
  <si>
    <t>R=</t>
  </si>
  <si>
    <t>V=</t>
  </si>
  <si>
    <t>Pie chart :</t>
  </si>
  <si>
    <t xml:space="preserve">Histogram: </t>
  </si>
  <si>
    <t>3.31*10^-3</t>
  </si>
  <si>
    <t>3.19*10^-3</t>
  </si>
  <si>
    <t>3.41*10^-3</t>
  </si>
  <si>
    <t>3.53*10^-3</t>
  </si>
  <si>
    <t>Lufti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</si>
</sst>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"/>
    <numFmt numFmtId="169" formatCode="#,##0.0"/>
    <numFmt numFmtId="170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7"/>
      <name val="Arial"/>
      <family val="0"/>
    </font>
    <font>
      <b/>
      <i/>
      <u val="single"/>
      <sz val="10"/>
      <name val="Arial"/>
      <family val="2"/>
    </font>
    <font>
      <sz val="11"/>
      <name val="Arial"/>
      <family val="0"/>
    </font>
    <font>
      <sz val="11.25"/>
      <name val="Arial"/>
      <family val="0"/>
    </font>
    <font>
      <b/>
      <sz val="16.25"/>
      <name val="Arial"/>
      <family val="0"/>
    </font>
    <font>
      <b/>
      <sz val="14.5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9" fontId="0" fillId="0" borderId="2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Weight(kg)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20"/>
            <c:noEndCap val="0"/>
          </c:errBars>
          <c:errBars>
            <c:errDir val="x"/>
            <c:errBarType val="both"/>
            <c:errValType val="fixedVal"/>
            <c:val val="50"/>
            <c:noEndCap val="0"/>
          </c:errBars>
          <c:xVal>
            <c:numRef>
              <c:f>Sheet1!$A$6:$A$15</c:f>
              <c:numCache/>
            </c:numRef>
          </c:xVal>
          <c:yVal>
            <c:numRef>
              <c:f>Sheet1!$B$6:$B$15</c:f>
              <c:numCache/>
            </c:numRef>
          </c:yVal>
          <c:smooth val="0"/>
        </c:ser>
        <c:axId val="47655128"/>
        <c:axId val="26242969"/>
      </c:scatterChart>
      <c:valAx>
        <c:axId val="47655128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crossBetween val="midCat"/>
        <c:dispUnits/>
      </c:val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512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X Versus 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Sheet1!$B$95:$F$95</c:f>
              <c:numCache/>
            </c:numRef>
          </c:xVal>
          <c:yVal>
            <c:numRef>
              <c:f>Sheet1!$B$96:$F$96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Sheet1!$B$95:$F$95</c:f>
              <c:numCache/>
            </c:numRef>
          </c:xVal>
          <c:yVal>
            <c:numRef>
              <c:f>Sheet1!$B$97:$F$97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0"/>
          </c:trendline>
          <c:xVal>
            <c:numRef>
              <c:f>Sheet1!$B$95:$F$95</c:f>
              <c:numCache/>
            </c:numRef>
          </c:xVal>
          <c:yVal>
            <c:numRef>
              <c:f>Sheet1!$B$98:$F$98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0"/>
            <c:dispRSqr val="0"/>
          </c:trendline>
          <c:xVal>
            <c:numRef>
              <c:f>Sheet1!$B$95:$F$95</c:f>
              <c:numCache/>
            </c:numRef>
          </c:xVal>
          <c:yVal>
            <c:numRef>
              <c:f>Sheet1!$B$99:$F$99</c:f>
              <c:numCache/>
            </c:numRef>
          </c:yVal>
          <c:smooth val="0"/>
        </c:ser>
        <c:axId val="34860130"/>
        <c:axId val="45305715"/>
      </c:scatterChart>
      <c:val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05715"/>
        <c:crosses val="autoZero"/>
        <c:crossBetween val="midCat"/>
        <c:dispUnits/>
      </c:val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601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Experimental and calculated values of V</a:t>
            </a:r>
          </a:p>
        </c:rich>
      </c:tx>
      <c:layout>
        <c:manualLayout>
          <c:xMode val="factor"/>
          <c:yMode val="factor"/>
          <c:x val="0.00275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5575"/>
          <c:w val="0.7185"/>
          <c:h val="0.6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Sheet1!$B$200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Sheet1!$B$201:$B$222</c:f>
              <c:numCache/>
            </c:numRef>
          </c:val>
          <c:smooth val="0"/>
        </c:ser>
        <c:ser>
          <c:idx val="1"/>
          <c:order val="1"/>
          <c:tx>
            <c:strRef>
              <c:f>Sheet1!$C$200</c:f>
              <c:strCache>
                <c:ptCount val="1"/>
                <c:pt idx="0">
                  <c:v>V calc.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Sheet1!$C$201:$C$222</c:f>
              <c:numCache/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 calc.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STUDENTS'  GRADE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8475"/>
          <c:w val="0.81075"/>
          <c:h val="0.57925"/>
        </c:manualLayout>
      </c:layout>
      <c:pie3DChart>
        <c:varyColors val="1"/>
        <c:ser>
          <c:idx val="0"/>
          <c:order val="0"/>
          <c:tx>
            <c:strRef>
              <c:f>Sheet1!$F$270</c:f>
              <c:strCache>
                <c:ptCount val="1"/>
                <c:pt idx="0">
                  <c:v>No. of 
student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Sheet1!$E$271:$E$276</c:f>
              <c:strCache/>
            </c:strRef>
          </c:cat>
          <c:val>
            <c:numRef>
              <c:f>Sheet1!$F$271:$F$276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316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Students' Gred
student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"/>
          <c:w val="0.764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Sheet1!$F$270</c:f>
              <c:strCache>
                <c:ptCount val="1"/>
                <c:pt idx="0">
                  <c:v>No. of 
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Sheet1!$E$271:$E$276</c:f>
              <c:strCache/>
            </c:strRef>
          </c:cat>
          <c:val>
            <c:numRef>
              <c:f>Sheet1!$F$271:$F$276</c:f>
              <c:numCache/>
            </c:numRef>
          </c:val>
          <c:shape val="box"/>
        </c:ser>
        <c:shape val="box"/>
        <c:axId val="10305238"/>
        <c:axId val="25638279"/>
      </c:bar3D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544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Log of relative rate vs 1/T
relative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25475"/>
          <c:w val="0.6505"/>
          <c:h val="0.6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Sheet1!$F$346</c:f>
              <c:strCache>
                <c:ptCount val="1"/>
                <c:pt idx="0">
                  <c:v>Log of 
relative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strRef>
              <c:f>Sheet1!$C$347:$C$350</c:f>
              <c:strCache/>
            </c:strRef>
          </c:xVal>
          <c:yVal>
            <c:numRef>
              <c:f>Sheet1!$F$347:$F$350</c:f>
              <c:numCache/>
            </c:numRef>
          </c:yVal>
          <c:smooth val="0"/>
        </c:ser>
        <c:axId val="29417920"/>
        <c:axId val="63434689"/>
      </c:scatterChart>
      <c:val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crossBetween val="midCat"/>
        <c:dispUnits/>
      </c:valAx>
      <c:valAx>
        <c:axId val="6343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log of relative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79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33925"/>
          <c:w val="0.218"/>
          <c:h val="0.3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76200</xdr:rowOff>
    </xdr:from>
    <xdr:to>
      <xdr:col>6</xdr:col>
      <xdr:colOff>19050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8575" y="2667000"/>
        <a:ext cx="52482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1095375</xdr:colOff>
      <xdr:row>103</xdr:row>
      <xdr:rowOff>0</xdr:rowOff>
    </xdr:from>
    <xdr:to>
      <xdr:col>6</xdr:col>
      <xdr:colOff>552450</xdr:colOff>
      <xdr:row>122</xdr:row>
      <xdr:rowOff>47625</xdr:rowOff>
    </xdr:to>
    <xdr:graphicFrame>
      <xdr:nvGraphicFramePr>
        <xdr:cNvPr id="2" name="Chart 2"/>
        <xdr:cNvGraphicFramePr/>
      </xdr:nvGraphicFramePr>
      <xdr:xfrm>
        <a:off x="1095375" y="16925925"/>
        <a:ext cx="4714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231</xdr:row>
      <xdr:rowOff>19050</xdr:rowOff>
    </xdr:from>
    <xdr:to>
      <xdr:col>5</xdr:col>
      <xdr:colOff>819150</xdr:colOff>
      <xdr:row>252</xdr:row>
      <xdr:rowOff>133350</xdr:rowOff>
    </xdr:to>
    <xdr:graphicFrame>
      <xdr:nvGraphicFramePr>
        <xdr:cNvPr id="3" name="Chart 120"/>
        <xdr:cNvGraphicFramePr/>
      </xdr:nvGraphicFramePr>
      <xdr:xfrm>
        <a:off x="200025" y="37928550"/>
        <a:ext cx="499110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952500</xdr:colOff>
      <xdr:row>290</xdr:row>
      <xdr:rowOff>95250</xdr:rowOff>
    </xdr:from>
    <xdr:to>
      <xdr:col>5</xdr:col>
      <xdr:colOff>466725</xdr:colOff>
      <xdr:row>304</xdr:row>
      <xdr:rowOff>19050</xdr:rowOff>
    </xdr:to>
    <xdr:graphicFrame>
      <xdr:nvGraphicFramePr>
        <xdr:cNvPr id="4" name="Chart 121"/>
        <xdr:cNvGraphicFramePr/>
      </xdr:nvGraphicFramePr>
      <xdr:xfrm>
        <a:off x="952500" y="47748825"/>
        <a:ext cx="388620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895350</xdr:colOff>
      <xdr:row>314</xdr:row>
      <xdr:rowOff>47625</xdr:rowOff>
    </xdr:from>
    <xdr:to>
      <xdr:col>5</xdr:col>
      <xdr:colOff>542925</xdr:colOff>
      <xdr:row>332</xdr:row>
      <xdr:rowOff>142875</xdr:rowOff>
    </xdr:to>
    <xdr:graphicFrame>
      <xdr:nvGraphicFramePr>
        <xdr:cNvPr id="5" name="Chart 122"/>
        <xdr:cNvGraphicFramePr/>
      </xdr:nvGraphicFramePr>
      <xdr:xfrm>
        <a:off x="895350" y="51587400"/>
        <a:ext cx="401955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362</xdr:row>
      <xdr:rowOff>0</xdr:rowOff>
    </xdr:from>
    <xdr:to>
      <xdr:col>6</xdr:col>
      <xdr:colOff>38100</xdr:colOff>
      <xdr:row>382</xdr:row>
      <xdr:rowOff>133350</xdr:rowOff>
    </xdr:to>
    <xdr:graphicFrame>
      <xdr:nvGraphicFramePr>
        <xdr:cNvPr id="6" name="Chart 123"/>
        <xdr:cNvGraphicFramePr/>
      </xdr:nvGraphicFramePr>
      <xdr:xfrm>
        <a:off x="533400" y="59502675"/>
        <a:ext cx="476250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0"/>
  <sheetViews>
    <sheetView tabSelected="1" workbookViewId="0" topLeftCell="A1">
      <selection activeCell="J210" sqref="J210"/>
    </sheetView>
  </sheetViews>
  <sheetFormatPr defaultColWidth="9.140625" defaultRowHeight="12.75"/>
  <cols>
    <col min="1" max="1" width="16.8515625" style="0" customWidth="1"/>
    <col min="3" max="3" width="13.28125" style="0" customWidth="1"/>
    <col min="4" max="5" width="13.140625" style="0" customWidth="1"/>
    <col min="6" max="6" width="13.28125" style="0" customWidth="1"/>
    <col min="7" max="8" width="9.00390625" style="0" customWidth="1"/>
  </cols>
  <sheetData>
    <row r="1" ht="12.75">
      <c r="A1" s="1" t="s">
        <v>0</v>
      </c>
    </row>
    <row r="3" ht="12.75">
      <c r="A3" t="s">
        <v>1</v>
      </c>
    </row>
    <row r="5" spans="1:2" ht="12.75">
      <c r="A5" t="s">
        <v>3</v>
      </c>
      <c r="B5" t="s">
        <v>4</v>
      </c>
    </row>
    <row r="6" spans="1:2" ht="12.75">
      <c r="A6">
        <v>132</v>
      </c>
      <c r="B6">
        <v>54</v>
      </c>
    </row>
    <row r="7" spans="1:2" ht="12.75">
      <c r="A7">
        <v>134</v>
      </c>
      <c r="B7">
        <v>53</v>
      </c>
    </row>
    <row r="8" spans="1:2" ht="12.75">
      <c r="A8">
        <v>145</v>
      </c>
      <c r="B8">
        <v>56</v>
      </c>
    </row>
    <row r="9" spans="1:2" ht="12.75">
      <c r="A9">
        <v>147</v>
      </c>
      <c r="B9">
        <v>57</v>
      </c>
    </row>
    <row r="10" spans="1:2" ht="12.75">
      <c r="A10">
        <v>165</v>
      </c>
      <c r="B10">
        <v>68</v>
      </c>
    </row>
    <row r="11" spans="1:2" ht="12.75">
      <c r="A11">
        <v>187</v>
      </c>
      <c r="B11">
        <v>73</v>
      </c>
    </row>
    <row r="12" spans="1:2" ht="12.75">
      <c r="A12">
        <v>197</v>
      </c>
      <c r="B12">
        <v>77</v>
      </c>
    </row>
    <row r="13" spans="1:2" ht="12.75">
      <c r="A13">
        <v>201</v>
      </c>
      <c r="B13">
        <v>79</v>
      </c>
    </row>
    <row r="14" spans="1:2" ht="12.75">
      <c r="A14">
        <v>234</v>
      </c>
      <c r="B14">
        <v>73</v>
      </c>
    </row>
    <row r="15" spans="1:2" ht="12.75">
      <c r="A15">
        <v>245</v>
      </c>
      <c r="B15">
        <v>82</v>
      </c>
    </row>
    <row r="33" ht="12.75">
      <c r="A33" t="s">
        <v>7</v>
      </c>
    </row>
    <row r="34" ht="12.75">
      <c r="A34" t="s">
        <v>8</v>
      </c>
    </row>
    <row r="37" ht="12.75">
      <c r="A37" s="1" t="s">
        <v>9</v>
      </c>
    </row>
    <row r="39" ht="12.75">
      <c r="A39" t="s">
        <v>10</v>
      </c>
    </row>
    <row r="40" ht="12.75">
      <c r="A40" t="s">
        <v>11</v>
      </c>
    </row>
    <row r="41" ht="12.75">
      <c r="A41" t="s">
        <v>12</v>
      </c>
    </row>
    <row r="43" ht="12.75">
      <c r="A43" s="2" t="s">
        <v>16</v>
      </c>
    </row>
    <row r="45" ht="12.75">
      <c r="A45" t="s">
        <v>17</v>
      </c>
    </row>
    <row r="46" ht="12.75">
      <c r="B46" s="2"/>
    </row>
    <row r="47" ht="12.75">
      <c r="A47" s="2"/>
    </row>
    <row r="48" ht="12.75">
      <c r="B48" s="2"/>
    </row>
    <row r="49" ht="12.75">
      <c r="A49" t="s">
        <v>18</v>
      </c>
    </row>
    <row r="52" ht="12.75">
      <c r="A52" t="s">
        <v>15</v>
      </c>
    </row>
    <row r="53" ht="12.75">
      <c r="B53">
        <f>LN(5)/LN(2)</f>
        <v>2.321928094887362</v>
      </c>
    </row>
    <row r="56" ht="12.75">
      <c r="A56" s="1" t="s">
        <v>19</v>
      </c>
    </row>
    <row r="58" ht="12.75">
      <c r="A58" s="1" t="s">
        <v>21</v>
      </c>
    </row>
    <row r="59" ht="12.75">
      <c r="A59" t="s">
        <v>20</v>
      </c>
    </row>
    <row r="61" ht="12.75">
      <c r="A61" t="s">
        <v>15</v>
      </c>
    </row>
    <row r="62" ht="12.75">
      <c r="B62" t="s">
        <v>22</v>
      </c>
    </row>
    <row r="64" ht="15.75">
      <c r="A64" t="s">
        <v>23</v>
      </c>
    </row>
    <row r="67" spans="1:3" ht="12.75">
      <c r="A67" s="3"/>
      <c r="B67" s="3"/>
      <c r="C67" s="3" t="s">
        <v>35</v>
      </c>
    </row>
    <row r="68" spans="1:3" ht="14.25">
      <c r="A68" s="3" t="s">
        <v>25</v>
      </c>
      <c r="B68" s="3">
        <v>0.0821</v>
      </c>
      <c r="C68" s="3" t="s">
        <v>24</v>
      </c>
    </row>
    <row r="69" spans="1:3" ht="12.75">
      <c r="A69" s="3" t="s">
        <v>26</v>
      </c>
      <c r="B69" s="3">
        <v>318</v>
      </c>
      <c r="C69" s="3" t="s">
        <v>27</v>
      </c>
    </row>
    <row r="70" spans="1:3" ht="12.75">
      <c r="A70" s="3" t="s">
        <v>28</v>
      </c>
      <c r="B70" s="3">
        <v>0.98</v>
      </c>
      <c r="C70" s="3" t="s">
        <v>29</v>
      </c>
    </row>
    <row r="71" spans="1:3" ht="15.75">
      <c r="A71" s="3" t="s">
        <v>30</v>
      </c>
      <c r="B71" s="3">
        <v>0.193</v>
      </c>
      <c r="C71" s="3" t="s">
        <v>31</v>
      </c>
    </row>
    <row r="73" spans="1:2" ht="12.75">
      <c r="A73" t="s">
        <v>32</v>
      </c>
      <c r="B73" t="s">
        <v>33</v>
      </c>
    </row>
    <row r="74" spans="2:3" ht="12.75">
      <c r="B74">
        <f>(B71*B68*B69)/B70</f>
        <v>5.141638163265307</v>
      </c>
      <c r="C74" t="s">
        <v>34</v>
      </c>
    </row>
    <row r="76" ht="15.75">
      <c r="A76" t="s">
        <v>36</v>
      </c>
    </row>
    <row r="78" ht="15.75">
      <c r="A78" t="s">
        <v>37</v>
      </c>
    </row>
    <row r="79" ht="15.75">
      <c r="A79" t="s">
        <v>38</v>
      </c>
    </row>
    <row r="82" ht="12.75">
      <c r="A82" s="1" t="s">
        <v>39</v>
      </c>
    </row>
    <row r="84" ht="12.75">
      <c r="A84" t="s">
        <v>40</v>
      </c>
    </row>
    <row r="85" ht="12.75">
      <c r="A85" t="s">
        <v>41</v>
      </c>
    </row>
    <row r="86" ht="12.75">
      <c r="A86" t="s">
        <v>42</v>
      </c>
    </row>
    <row r="89" ht="12.75">
      <c r="A89" t="s">
        <v>113</v>
      </c>
    </row>
    <row r="92" ht="13.5" thickBot="1"/>
    <row r="93" spans="1:6" ht="13.5" thickBot="1">
      <c r="A93" s="35" t="s">
        <v>43</v>
      </c>
      <c r="B93" s="58" t="s">
        <v>5</v>
      </c>
      <c r="C93" s="60" t="s">
        <v>44</v>
      </c>
      <c r="D93" s="61"/>
      <c r="E93" s="61"/>
      <c r="F93" s="62"/>
    </row>
    <row r="94" spans="1:6" ht="13.5" thickBot="1">
      <c r="A94" s="27"/>
      <c r="B94" s="59"/>
      <c r="C94" s="36" t="s">
        <v>109</v>
      </c>
      <c r="D94" s="36" t="s">
        <v>110</v>
      </c>
      <c r="E94" s="36" t="s">
        <v>111</v>
      </c>
      <c r="F94" s="36" t="s">
        <v>112</v>
      </c>
    </row>
    <row r="95" spans="1:6" ht="12.75">
      <c r="A95" s="34">
        <v>1</v>
      </c>
      <c r="B95" s="34">
        <v>2</v>
      </c>
      <c r="C95" s="34">
        <f>1*B95+2</f>
        <v>4</v>
      </c>
      <c r="D95" s="34">
        <f>3*B95+4</f>
        <v>10</v>
      </c>
      <c r="E95" s="34">
        <f>5*B95+6</f>
        <v>16</v>
      </c>
      <c r="F95" s="34">
        <f>7*B95+8</f>
        <v>22</v>
      </c>
    </row>
    <row r="96" spans="1:6" ht="12.75">
      <c r="A96" s="32">
        <v>2</v>
      </c>
      <c r="B96" s="32">
        <v>4</v>
      </c>
      <c r="C96" s="32">
        <f>1*B96+2</f>
        <v>6</v>
      </c>
      <c r="D96" s="32">
        <f>3*B96+4</f>
        <v>16</v>
      </c>
      <c r="E96" s="32">
        <f>5*B96+6</f>
        <v>26</v>
      </c>
      <c r="F96" s="32">
        <f>7*B96+8</f>
        <v>36</v>
      </c>
    </row>
    <row r="97" spans="1:6" ht="12.75">
      <c r="A97" s="32">
        <v>3</v>
      </c>
      <c r="B97" s="32">
        <v>6</v>
      </c>
      <c r="C97" s="32">
        <f>1*B97+2</f>
        <v>8</v>
      </c>
      <c r="D97" s="32">
        <f>3*B97+4</f>
        <v>22</v>
      </c>
      <c r="E97" s="32">
        <f>5*B97+6</f>
        <v>36</v>
      </c>
      <c r="F97" s="32">
        <f>7*B97+8</f>
        <v>50</v>
      </c>
    </row>
    <row r="98" spans="1:6" ht="12.75">
      <c r="A98" s="32">
        <v>4</v>
      </c>
      <c r="B98" s="32">
        <v>8</v>
      </c>
      <c r="C98" s="32">
        <f>1*B98+2</f>
        <v>10</v>
      </c>
      <c r="D98" s="32">
        <f>3*B98+4</f>
        <v>28</v>
      </c>
      <c r="E98" s="32">
        <f>5*B98+6</f>
        <v>46</v>
      </c>
      <c r="F98" s="32">
        <f>7*B98+8</f>
        <v>64</v>
      </c>
    </row>
    <row r="99" spans="1:6" ht="13.5" thickBot="1">
      <c r="A99" s="33">
        <v>5</v>
      </c>
      <c r="B99" s="33">
        <v>10</v>
      </c>
      <c r="C99" s="33">
        <f>1*B99+2</f>
        <v>12</v>
      </c>
      <c r="D99" s="33">
        <f>3*B99+4</f>
        <v>34</v>
      </c>
      <c r="E99" s="33">
        <f>5*B99+6</f>
        <v>56</v>
      </c>
      <c r="F99" s="33">
        <f>7*B99+8</f>
        <v>78</v>
      </c>
    </row>
    <row r="123" ht="12.75">
      <c r="A123" s="1" t="s">
        <v>45</v>
      </c>
    </row>
    <row r="125" ht="12.75">
      <c r="A125" t="s">
        <v>46</v>
      </c>
    </row>
    <row r="126" ht="12.75">
      <c r="A126" t="s">
        <v>47</v>
      </c>
    </row>
    <row r="127" ht="13.5" thickBot="1"/>
    <row r="128" spans="1:4" ht="13.5" thickBot="1">
      <c r="A128" s="12" t="s">
        <v>49</v>
      </c>
      <c r="B128" s="13" t="s">
        <v>48</v>
      </c>
      <c r="C128" s="14"/>
      <c r="D128" s="15"/>
    </row>
    <row r="129" spans="1:4" ht="12.75">
      <c r="A129" s="4">
        <v>1</v>
      </c>
      <c r="B129" s="10" t="s">
        <v>53</v>
      </c>
      <c r="C129" s="5"/>
      <c r="D129" s="6"/>
    </row>
    <row r="130" spans="1:4" ht="12.75">
      <c r="A130" s="4">
        <v>2</v>
      </c>
      <c r="B130" s="10" t="s">
        <v>54</v>
      </c>
      <c r="C130" s="5"/>
      <c r="D130" s="6"/>
    </row>
    <row r="131" spans="1:4" ht="12.75">
      <c r="A131" s="4">
        <v>3</v>
      </c>
      <c r="B131" s="10" t="s">
        <v>55</v>
      </c>
      <c r="C131" s="5"/>
      <c r="D131" s="6"/>
    </row>
    <row r="132" spans="1:4" ht="12.75">
      <c r="A132" s="4">
        <v>4</v>
      </c>
      <c r="B132" s="10" t="s">
        <v>56</v>
      </c>
      <c r="C132" s="5"/>
      <c r="D132" s="6"/>
    </row>
    <row r="133" spans="1:4" ht="13.5" thickBot="1">
      <c r="A133" s="7">
        <v>5</v>
      </c>
      <c r="B133" s="11" t="s">
        <v>57</v>
      </c>
      <c r="C133" s="8"/>
      <c r="D133" s="9"/>
    </row>
    <row r="136" spans="1:7" ht="25.5">
      <c r="A136" s="55" t="s">
        <v>6</v>
      </c>
      <c r="B136" s="56"/>
      <c r="C136" s="56"/>
      <c r="D136" s="56"/>
      <c r="E136" s="57"/>
      <c r="F136" s="17" t="s">
        <v>51</v>
      </c>
      <c r="G136" s="16" t="s">
        <v>50</v>
      </c>
    </row>
    <row r="137" spans="1:7" ht="12.75">
      <c r="A137" s="3">
        <v>5</v>
      </c>
      <c r="B137" s="3">
        <v>3</v>
      </c>
      <c r="C137" s="3">
        <v>-9</v>
      </c>
      <c r="D137" s="3">
        <v>6</v>
      </c>
      <c r="E137" s="3">
        <v>-1</v>
      </c>
      <c r="F137" s="3">
        <v>8</v>
      </c>
      <c r="G137" s="3">
        <f>MDETERM(A147:E151)/A144</f>
        <v>1.7135851798038493</v>
      </c>
    </row>
    <row r="138" spans="1:7" ht="12.75">
      <c r="A138" s="3">
        <v>10</v>
      </c>
      <c r="B138" s="3">
        <v>-8</v>
      </c>
      <c r="C138" s="3">
        <v>-2</v>
      </c>
      <c r="D138" s="3">
        <v>6</v>
      </c>
      <c r="E138" s="3">
        <v>-2</v>
      </c>
      <c r="F138" s="3">
        <v>3</v>
      </c>
      <c r="G138" s="3">
        <f>MDETERM(A154:E158)/A144</f>
        <v>1.741554667635306</v>
      </c>
    </row>
    <row r="139" spans="1:7" ht="12.75">
      <c r="A139" s="3">
        <v>3</v>
      </c>
      <c r="B139" s="3">
        <v>5</v>
      </c>
      <c r="C139" s="3">
        <v>10</v>
      </c>
      <c r="D139" s="3">
        <v>18</v>
      </c>
      <c r="E139" s="3">
        <v>1</v>
      </c>
      <c r="F139" s="3">
        <v>7</v>
      </c>
      <c r="G139" s="3">
        <f>MDETERM(A161:E165)/A144</f>
        <v>0.5059375785855984</v>
      </c>
    </row>
    <row r="140" spans="1:7" ht="12.75">
      <c r="A140" s="3">
        <v>8</v>
      </c>
      <c r="B140" s="3">
        <v>-8</v>
      </c>
      <c r="C140" s="3">
        <v>1</v>
      </c>
      <c r="D140" s="3">
        <v>-20</v>
      </c>
      <c r="E140" s="3">
        <v>5</v>
      </c>
      <c r="F140" s="3">
        <v>1</v>
      </c>
      <c r="G140" s="3">
        <f>MDETERM(A173:E177)/A144</f>
        <v>-0.5477940149207853</v>
      </c>
    </row>
    <row r="141" spans="1:7" ht="12.75">
      <c r="A141" s="3">
        <v>4</v>
      </c>
      <c r="B141" s="3">
        <v>6</v>
      </c>
      <c r="C141" s="3">
        <v>-3</v>
      </c>
      <c r="D141" s="3">
        <v>1</v>
      </c>
      <c r="E141" s="3">
        <v>5</v>
      </c>
      <c r="F141" s="3">
        <v>5</v>
      </c>
      <c r="G141" s="3">
        <f>MDETERM(A180:E184)/A144</f>
        <v>-2.047612394869931</v>
      </c>
    </row>
    <row r="143" ht="12.75">
      <c r="A143" t="s">
        <v>52</v>
      </c>
    </row>
    <row r="144" ht="12.75">
      <c r="A144">
        <f>MDETERM(A137:E141)</f>
        <v>71578.00000000004</v>
      </c>
    </row>
    <row r="146" ht="12.75">
      <c r="A146" t="s">
        <v>58</v>
      </c>
    </row>
    <row r="147" spans="1:5" ht="12.75">
      <c r="A147" s="3">
        <f>$F$137</f>
        <v>8</v>
      </c>
      <c r="B147" s="3">
        <f>$B$137</f>
        <v>3</v>
      </c>
      <c r="C147" s="3">
        <f>$C$137</f>
        <v>-9</v>
      </c>
      <c r="D147" s="3">
        <f>$D$137</f>
        <v>6</v>
      </c>
      <c r="E147" s="3">
        <f>$E$137</f>
        <v>-1</v>
      </c>
    </row>
    <row r="148" spans="1:5" ht="12.75">
      <c r="A148" s="3">
        <f>$F$138</f>
        <v>3</v>
      </c>
      <c r="B148" s="3">
        <f>$B$138</f>
        <v>-8</v>
      </c>
      <c r="C148" s="3">
        <f>$C$138</f>
        <v>-2</v>
      </c>
      <c r="D148" s="3">
        <f>$D$138</f>
        <v>6</v>
      </c>
      <c r="E148" s="3">
        <f>$E$138</f>
        <v>-2</v>
      </c>
    </row>
    <row r="149" spans="1:5" ht="12.75">
      <c r="A149" s="3">
        <f>$F$139</f>
        <v>7</v>
      </c>
      <c r="B149" s="3">
        <f>$B$139</f>
        <v>5</v>
      </c>
      <c r="C149" s="3">
        <f>$C$139</f>
        <v>10</v>
      </c>
      <c r="D149" s="3">
        <f>$D$139</f>
        <v>18</v>
      </c>
      <c r="E149" s="3">
        <f>$E$139</f>
        <v>1</v>
      </c>
    </row>
    <row r="150" spans="1:5" ht="12.75">
      <c r="A150" s="3">
        <f>$F$140</f>
        <v>1</v>
      </c>
      <c r="B150" s="3">
        <f>$B$140</f>
        <v>-8</v>
      </c>
      <c r="C150" s="3">
        <f>$C$140</f>
        <v>1</v>
      </c>
      <c r="D150" s="3">
        <f>$D$140</f>
        <v>-20</v>
      </c>
      <c r="E150" s="3">
        <f>$E$140</f>
        <v>5</v>
      </c>
    </row>
    <row r="151" spans="1:5" ht="12.75">
      <c r="A151" s="3">
        <f>$F$141</f>
        <v>5</v>
      </c>
      <c r="B151" s="3">
        <f>$B$141</f>
        <v>6</v>
      </c>
      <c r="C151" s="3">
        <f>$C$141</f>
        <v>-3</v>
      </c>
      <c r="D151" s="3">
        <f>$D$141</f>
        <v>1</v>
      </c>
      <c r="E151" s="3">
        <f>$E$141</f>
        <v>5</v>
      </c>
    </row>
    <row r="153" ht="12.75">
      <c r="A153" t="s">
        <v>59</v>
      </c>
    </row>
    <row r="154" spans="1:5" ht="12.75">
      <c r="A154" s="3">
        <f>$A$137</f>
        <v>5</v>
      </c>
      <c r="B154" s="3">
        <f>$F$137</f>
        <v>8</v>
      </c>
      <c r="C154" s="3">
        <f>$C$137</f>
        <v>-9</v>
      </c>
      <c r="D154" s="3">
        <f>$D$137</f>
        <v>6</v>
      </c>
      <c r="E154" s="3">
        <f>$E$137</f>
        <v>-1</v>
      </c>
    </row>
    <row r="155" spans="1:5" ht="12.75">
      <c r="A155" s="3">
        <f>$A$138</f>
        <v>10</v>
      </c>
      <c r="B155" s="3">
        <f>$F$138</f>
        <v>3</v>
      </c>
      <c r="C155" s="3">
        <f>$C$138</f>
        <v>-2</v>
      </c>
      <c r="D155" s="3">
        <f>$D$138</f>
        <v>6</v>
      </c>
      <c r="E155" s="3">
        <f>$E$138</f>
        <v>-2</v>
      </c>
    </row>
    <row r="156" spans="1:5" ht="12.75">
      <c r="A156" s="3">
        <f>$A$139</f>
        <v>3</v>
      </c>
      <c r="B156" s="3">
        <f>$F$139</f>
        <v>7</v>
      </c>
      <c r="C156" s="3">
        <f>$C$139</f>
        <v>10</v>
      </c>
      <c r="D156" s="3">
        <f>$D$139</f>
        <v>18</v>
      </c>
      <c r="E156" s="3">
        <f>$E$139</f>
        <v>1</v>
      </c>
    </row>
    <row r="157" spans="1:5" ht="12.75">
      <c r="A157" s="3">
        <f>$A$140</f>
        <v>8</v>
      </c>
      <c r="B157" s="3">
        <f>$F$140</f>
        <v>1</v>
      </c>
      <c r="C157" s="3">
        <f>$C$140</f>
        <v>1</v>
      </c>
      <c r="D157" s="3">
        <f>$D$140</f>
        <v>-20</v>
      </c>
      <c r="E157" s="3">
        <f>$E$140</f>
        <v>5</v>
      </c>
    </row>
    <row r="158" spans="1:5" ht="12.75">
      <c r="A158" s="3">
        <f>$A$141</f>
        <v>4</v>
      </c>
      <c r="B158" s="3">
        <f>$F$141</f>
        <v>5</v>
      </c>
      <c r="C158" s="3">
        <f>$C$141</f>
        <v>-3</v>
      </c>
      <c r="D158" s="3">
        <f>$D$141</f>
        <v>1</v>
      </c>
      <c r="E158" s="3">
        <f>$E$141</f>
        <v>5</v>
      </c>
    </row>
    <row r="160" ht="12.75">
      <c r="A160" t="s">
        <v>60</v>
      </c>
    </row>
    <row r="161" spans="1:5" ht="12.75">
      <c r="A161" s="3">
        <f>$A$137</f>
        <v>5</v>
      </c>
      <c r="B161" s="3">
        <f>$B$137</f>
        <v>3</v>
      </c>
      <c r="C161" s="3">
        <f>$F$137</f>
        <v>8</v>
      </c>
      <c r="D161" s="3">
        <f>$D$137</f>
        <v>6</v>
      </c>
      <c r="E161" s="3">
        <f>$E$137</f>
        <v>-1</v>
      </c>
    </row>
    <row r="162" spans="1:5" ht="12.75">
      <c r="A162" s="3">
        <f>$A$138</f>
        <v>10</v>
      </c>
      <c r="B162" s="3">
        <f>$B$138</f>
        <v>-8</v>
      </c>
      <c r="C162" s="3">
        <f>$F$138</f>
        <v>3</v>
      </c>
      <c r="D162" s="3">
        <f>$D$138</f>
        <v>6</v>
      </c>
      <c r="E162" s="3">
        <f>$E$138</f>
        <v>-2</v>
      </c>
    </row>
    <row r="163" spans="1:5" ht="12.75">
      <c r="A163" s="3">
        <f>$A$139</f>
        <v>3</v>
      </c>
      <c r="B163" s="3">
        <f>$B$139</f>
        <v>5</v>
      </c>
      <c r="C163" s="3">
        <f>$F$139</f>
        <v>7</v>
      </c>
      <c r="D163" s="3">
        <f>$D$139</f>
        <v>18</v>
      </c>
      <c r="E163" s="3">
        <f>$E$139</f>
        <v>1</v>
      </c>
    </row>
    <row r="164" spans="1:5" ht="12.75">
      <c r="A164" s="3">
        <f>$A$140</f>
        <v>8</v>
      </c>
      <c r="B164" s="3">
        <f>$B$140</f>
        <v>-8</v>
      </c>
      <c r="C164" s="3">
        <f>$F$140</f>
        <v>1</v>
      </c>
      <c r="D164" s="3">
        <f>$D$140</f>
        <v>-20</v>
      </c>
      <c r="E164" s="3">
        <f>$E$140</f>
        <v>5</v>
      </c>
    </row>
    <row r="165" spans="1:5" ht="12.75">
      <c r="A165" s="3">
        <f>$A$141</f>
        <v>4</v>
      </c>
      <c r="B165" s="3">
        <f>$B$141</f>
        <v>6</v>
      </c>
      <c r="C165" s="3">
        <f>$F$141</f>
        <v>5</v>
      </c>
      <c r="D165" s="3">
        <f>$D$141</f>
        <v>1</v>
      </c>
      <c r="E165" s="3">
        <f>$E$141</f>
        <v>5</v>
      </c>
    </row>
    <row r="172" ht="12.75">
      <c r="A172" t="s">
        <v>61</v>
      </c>
    </row>
    <row r="173" spans="1:5" ht="12.75">
      <c r="A173" s="3">
        <f>$A$137</f>
        <v>5</v>
      </c>
      <c r="B173" s="3">
        <f>$B$137</f>
        <v>3</v>
      </c>
      <c r="C173" s="3">
        <f>$C$137</f>
        <v>-9</v>
      </c>
      <c r="D173" s="3">
        <f>$F$137</f>
        <v>8</v>
      </c>
      <c r="E173" s="3">
        <f>$E$137</f>
        <v>-1</v>
      </c>
    </row>
    <row r="174" spans="1:5" ht="12.75">
      <c r="A174" s="3">
        <f>$A$138</f>
        <v>10</v>
      </c>
      <c r="B174" s="3">
        <f>$B$138</f>
        <v>-8</v>
      </c>
      <c r="C174" s="3">
        <f>$C$138</f>
        <v>-2</v>
      </c>
      <c r="D174" s="3">
        <f>$F$138</f>
        <v>3</v>
      </c>
      <c r="E174" s="3">
        <f>$E$138</f>
        <v>-2</v>
      </c>
    </row>
    <row r="175" spans="1:5" ht="12.75">
      <c r="A175" s="3">
        <f>$A$139</f>
        <v>3</v>
      </c>
      <c r="B175" s="3">
        <f>$B$139</f>
        <v>5</v>
      </c>
      <c r="C175" s="3">
        <f>$C$139</f>
        <v>10</v>
      </c>
      <c r="D175" s="3">
        <f>$F$139</f>
        <v>7</v>
      </c>
      <c r="E175" s="3">
        <f>$E$139</f>
        <v>1</v>
      </c>
    </row>
    <row r="176" spans="1:5" ht="12.75">
      <c r="A176" s="3">
        <f>$A$140</f>
        <v>8</v>
      </c>
      <c r="B176" s="3">
        <f>$B$140</f>
        <v>-8</v>
      </c>
      <c r="C176" s="3">
        <f>$C$140</f>
        <v>1</v>
      </c>
      <c r="D176" s="3">
        <f>$F$140</f>
        <v>1</v>
      </c>
      <c r="E176" s="3">
        <f>$E$140</f>
        <v>5</v>
      </c>
    </row>
    <row r="177" spans="1:5" ht="12.75">
      <c r="A177" s="3">
        <f>$A$141</f>
        <v>4</v>
      </c>
      <c r="B177" s="3">
        <f>$B$141</f>
        <v>6</v>
      </c>
      <c r="C177" s="3">
        <f>$C$141</f>
        <v>-3</v>
      </c>
      <c r="D177" s="3">
        <f>$F$141</f>
        <v>5</v>
      </c>
      <c r="E177" s="3">
        <f>$E$141</f>
        <v>5</v>
      </c>
    </row>
    <row r="179" ht="12.75">
      <c r="A179" t="s">
        <v>62</v>
      </c>
    </row>
    <row r="180" spans="1:5" ht="12.75">
      <c r="A180" s="3">
        <f>$A$137</f>
        <v>5</v>
      </c>
      <c r="B180" s="3">
        <f>$B$137</f>
        <v>3</v>
      </c>
      <c r="C180" s="3">
        <f>$C$137</f>
        <v>-9</v>
      </c>
      <c r="D180" s="3">
        <f>$D$137</f>
        <v>6</v>
      </c>
      <c r="E180" s="3">
        <f>$F$137</f>
        <v>8</v>
      </c>
    </row>
    <row r="181" spans="1:5" ht="12.75">
      <c r="A181" s="3">
        <f>$A$138</f>
        <v>10</v>
      </c>
      <c r="B181" s="3">
        <f>$B$138</f>
        <v>-8</v>
      </c>
      <c r="C181" s="3">
        <f>$C$138</f>
        <v>-2</v>
      </c>
      <c r="D181" s="3">
        <f>$D$138</f>
        <v>6</v>
      </c>
      <c r="E181" s="3">
        <f>$F$138</f>
        <v>3</v>
      </c>
    </row>
    <row r="182" spans="1:5" ht="12.75">
      <c r="A182" s="3">
        <f>$A$139</f>
        <v>3</v>
      </c>
      <c r="B182" s="3">
        <f>$B$139</f>
        <v>5</v>
      </c>
      <c r="C182" s="3">
        <f>$C$139</f>
        <v>10</v>
      </c>
      <c r="D182" s="3">
        <f>$D$139</f>
        <v>18</v>
      </c>
      <c r="E182" s="3">
        <f>$F$139</f>
        <v>7</v>
      </c>
    </row>
    <row r="183" spans="1:5" ht="12.75">
      <c r="A183" s="3">
        <f>$A$140</f>
        <v>8</v>
      </c>
      <c r="B183" s="3">
        <f>$B$140</f>
        <v>-8</v>
      </c>
      <c r="C183" s="3">
        <f>$C$140</f>
        <v>1</v>
      </c>
      <c r="D183" s="3">
        <f>$D$140</f>
        <v>-20</v>
      </c>
      <c r="E183" s="3">
        <f>$F$140</f>
        <v>1</v>
      </c>
    </row>
    <row r="184" spans="1:5" ht="12.75">
      <c r="A184" s="3">
        <f>$A$141</f>
        <v>4</v>
      </c>
      <c r="B184" s="3">
        <f>$B$141</f>
        <v>6</v>
      </c>
      <c r="C184" s="3">
        <f>$C$141</f>
        <v>-3</v>
      </c>
      <c r="D184" s="3">
        <f>$D$141</f>
        <v>1</v>
      </c>
      <c r="E184" s="3">
        <f>$F$141</f>
        <v>5</v>
      </c>
    </row>
    <row r="187" ht="12.75">
      <c r="A187" s="1" t="s">
        <v>63</v>
      </c>
    </row>
    <row r="189" ht="12.75">
      <c r="A189" s="1" t="s">
        <v>64</v>
      </c>
    </row>
    <row r="191" ht="12.75">
      <c r="A191" t="s">
        <v>67</v>
      </c>
    </row>
    <row r="193" ht="14.25">
      <c r="A193" t="s">
        <v>68</v>
      </c>
    </row>
    <row r="195" ht="12.75">
      <c r="A195" t="s">
        <v>69</v>
      </c>
    </row>
    <row r="196" ht="12.75">
      <c r="A196" t="s">
        <v>70</v>
      </c>
    </row>
    <row r="197" ht="12.75">
      <c r="A197" t="s">
        <v>71</v>
      </c>
    </row>
    <row r="198" ht="12.75">
      <c r="A198" t="s">
        <v>72</v>
      </c>
    </row>
    <row r="199" ht="13.5" thickBot="1">
      <c r="C199" s="8"/>
    </row>
    <row r="200" spans="1:3" ht="13.5" thickBot="1">
      <c r="A200" s="22" t="s">
        <v>65</v>
      </c>
      <c r="B200" s="43" t="s">
        <v>66</v>
      </c>
      <c r="C200" s="45" t="s">
        <v>114</v>
      </c>
    </row>
    <row r="201" spans="1:6" ht="12.75">
      <c r="A201" s="18">
        <v>0.5</v>
      </c>
      <c r="B201" s="20">
        <v>127.0355</v>
      </c>
      <c r="C201" s="42">
        <f>$E$224*(1-EXP(-$E$225*($A201-$E$226)))^2</f>
        <v>125.53935163429938</v>
      </c>
      <c r="E201" s="37" t="s">
        <v>119</v>
      </c>
      <c r="F201" s="39">
        <f>(E224*POWER((1-EXP(-E225*($A201-E226))),2))-B201</f>
        <v>-1.4961483657006198</v>
      </c>
    </row>
    <row r="202" spans="1:6" ht="12.75">
      <c r="A202" s="18">
        <v>1</v>
      </c>
      <c r="B202" s="20">
        <v>48.0715</v>
      </c>
      <c r="C202" s="42">
        <f aca="true" t="shared" si="0" ref="C202:C222">$E$224*(1-EXP(-$E$225*($A202-$E$226)))^2</f>
        <v>51.88438452739504</v>
      </c>
      <c r="E202" s="10" t="s">
        <v>120</v>
      </c>
      <c r="F202" s="40">
        <f aca="true" t="shared" si="1" ref="F202:F213">(E225*POWER((1-EXP(-E226*($A202-E227))),2))-B202</f>
        <v>-47.74683344522927</v>
      </c>
    </row>
    <row r="203" spans="1:6" ht="12.75">
      <c r="A203" s="18">
        <v>1.5</v>
      </c>
      <c r="B203" s="20">
        <v>12.1348</v>
      </c>
      <c r="C203" s="42">
        <f t="shared" si="0"/>
        <v>15.463748624778084</v>
      </c>
      <c r="E203" s="10" t="s">
        <v>121</v>
      </c>
      <c r="F203" s="40">
        <f t="shared" si="1"/>
        <v>-12.1348</v>
      </c>
    </row>
    <row r="204" spans="1:6" ht="12.75">
      <c r="A204" s="18">
        <v>2</v>
      </c>
      <c r="B204" s="20">
        <v>8.3139</v>
      </c>
      <c r="C204" s="42">
        <f t="shared" si="0"/>
        <v>1.5849742049836122</v>
      </c>
      <c r="E204" s="10" t="s">
        <v>122</v>
      </c>
      <c r="F204" s="40">
        <f t="shared" si="1"/>
        <v>-8.3139</v>
      </c>
    </row>
    <row r="205" spans="1:6" ht="12.75">
      <c r="A205" s="18">
        <v>2.1</v>
      </c>
      <c r="B205" s="20">
        <v>5.3368</v>
      </c>
      <c r="C205" s="42">
        <f t="shared" si="0"/>
        <v>0.617742514543989</v>
      </c>
      <c r="E205" s="10" t="s">
        <v>123</v>
      </c>
      <c r="F205" s="40">
        <f t="shared" si="1"/>
        <v>-5.3368</v>
      </c>
    </row>
    <row r="206" spans="1:6" ht="12.75">
      <c r="A206" s="18">
        <v>2.2</v>
      </c>
      <c r="B206" s="20">
        <v>3.1064</v>
      </c>
      <c r="C206" s="42">
        <f t="shared" si="0"/>
        <v>0.1100043620295242</v>
      </c>
      <c r="E206" s="10" t="s">
        <v>124</v>
      </c>
      <c r="F206" s="40">
        <f t="shared" si="1"/>
        <v>-3.1064</v>
      </c>
    </row>
    <row r="207" spans="1:6" ht="12.75">
      <c r="A207" s="18">
        <v>2.3</v>
      </c>
      <c r="B207" s="20">
        <v>1.5361</v>
      </c>
      <c r="C207" s="42">
        <f t="shared" si="0"/>
        <v>0.010956242325332892</v>
      </c>
      <c r="E207" s="10" t="s">
        <v>125</v>
      </c>
      <c r="F207" s="40">
        <f t="shared" si="1"/>
        <v>-1.5361</v>
      </c>
    </row>
    <row r="208" spans="1:6" ht="12.75">
      <c r="A208" s="18">
        <v>2.4</v>
      </c>
      <c r="B208" s="20">
        <v>0.5472</v>
      </c>
      <c r="C208" s="42">
        <f t="shared" si="0"/>
        <v>0.27433196671991933</v>
      </c>
      <c r="E208" s="10" t="s">
        <v>126</v>
      </c>
      <c r="F208" s="40">
        <f t="shared" si="1"/>
        <v>-0.5472</v>
      </c>
    </row>
    <row r="209" spans="1:6" ht="12.75">
      <c r="A209" s="18">
        <v>2.5</v>
      </c>
      <c r="B209" s="20">
        <v>0.0689</v>
      </c>
      <c r="C209" s="42">
        <f t="shared" si="0"/>
        <v>0.8580273385308692</v>
      </c>
      <c r="E209" s="10" t="s">
        <v>127</v>
      </c>
      <c r="F209" s="40">
        <f t="shared" si="1"/>
        <v>-0.0689</v>
      </c>
    </row>
    <row r="210" spans="1:6" ht="12.75">
      <c r="A210" s="18">
        <v>2.6</v>
      </c>
      <c r="B210" s="20">
        <v>0.0374</v>
      </c>
      <c r="C210" s="42">
        <f t="shared" si="0"/>
        <v>1.7237548497623878</v>
      </c>
      <c r="E210" s="10" t="s">
        <v>128</v>
      </c>
      <c r="F210" s="40">
        <f t="shared" si="1"/>
        <v>-0.0374</v>
      </c>
    </row>
    <row r="211" spans="1:6" ht="12.75">
      <c r="A211" s="18">
        <v>2.7</v>
      </c>
      <c r="B211" s="20">
        <v>0.3957</v>
      </c>
      <c r="C211" s="42">
        <f t="shared" si="0"/>
        <v>2.8367260354772648</v>
      </c>
      <c r="E211" s="10" t="s">
        <v>129</v>
      </c>
      <c r="F211" s="40">
        <f t="shared" si="1"/>
        <v>-0.3957</v>
      </c>
    </row>
    <row r="212" spans="1:6" ht="12.75">
      <c r="A212" s="18">
        <v>2.8</v>
      </c>
      <c r="B212" s="20">
        <v>1.0921</v>
      </c>
      <c r="C212" s="42">
        <f t="shared" si="0"/>
        <v>4.165359307157239</v>
      </c>
      <c r="E212" s="10" t="s">
        <v>130</v>
      </c>
      <c r="F212" s="40">
        <f t="shared" si="1"/>
        <v>-1.0921</v>
      </c>
    </row>
    <row r="213" spans="1:6" ht="12.75">
      <c r="A213" s="18">
        <v>2.9</v>
      </c>
      <c r="B213" s="20">
        <v>2.0807</v>
      </c>
      <c r="C213" s="42">
        <f t="shared" si="0"/>
        <v>5.681011256555673</v>
      </c>
      <c r="E213" s="10" t="s">
        <v>131</v>
      </c>
      <c r="F213" s="40">
        <f t="shared" si="1"/>
        <v>-2.0807</v>
      </c>
    </row>
    <row r="214" spans="1:6" ht="12.75">
      <c r="A214" s="18">
        <v>3</v>
      </c>
      <c r="B214" s="20">
        <v>3.3199</v>
      </c>
      <c r="C214" s="42">
        <f t="shared" si="0"/>
        <v>7.357729578530322</v>
      </c>
      <c r="E214" s="10" t="s">
        <v>132</v>
      </c>
      <c r="F214" s="40">
        <f>(E230*POWER((1-EXP(-E231*($A214-E232))),2))-B214</f>
        <v>-3.3199</v>
      </c>
    </row>
    <row r="215" spans="1:6" ht="12.75">
      <c r="A215" s="18">
        <v>3.1</v>
      </c>
      <c r="B215" s="20">
        <v>4.7728</v>
      </c>
      <c r="C215" s="42">
        <f t="shared" si="0"/>
        <v>9.172025906110239</v>
      </c>
      <c r="E215" s="10" t="s">
        <v>134</v>
      </c>
      <c r="F215" s="40">
        <f>(E231*POWER((1-EXP(-E232*($A215-E233))),2))-B215</f>
        <v>-4.7728</v>
      </c>
    </row>
    <row r="216" spans="1:6" ht="12.75">
      <c r="A216" s="18">
        <v>3.2</v>
      </c>
      <c r="B216" s="20">
        <v>10.0998</v>
      </c>
      <c r="C216" s="42">
        <f t="shared" si="0"/>
        <v>11.102666984548332</v>
      </c>
      <c r="E216" s="10" t="s">
        <v>133</v>
      </c>
      <c r="F216" s="40">
        <f>(E232*POWER((1-EXP(-E233*($A216-E234))),2))-B216</f>
        <v>-10.0998</v>
      </c>
    </row>
    <row r="217" spans="1:6" ht="12.75">
      <c r="A217" s="18">
        <v>3.5</v>
      </c>
      <c r="B217" s="20">
        <v>20.7786</v>
      </c>
      <c r="C217" s="42">
        <f t="shared" si="0"/>
        <v>17.41022981521165</v>
      </c>
      <c r="E217" s="10" t="s">
        <v>135</v>
      </c>
      <c r="F217" s="40">
        <f>(E233*POWER((1-EXP(-E234*($A217-E235))),2))-B217</f>
        <v>-20.7786</v>
      </c>
    </row>
    <row r="218" spans="1:6" ht="12.75">
      <c r="A218" s="18">
        <v>4</v>
      </c>
      <c r="B218" s="20">
        <v>31.9924</v>
      </c>
      <c r="C218" s="42">
        <f t="shared" si="0"/>
        <v>28.79382962107838</v>
      </c>
      <c r="E218" s="10" t="s">
        <v>136</v>
      </c>
      <c r="F218" s="40">
        <f>(E234*POWER((1-EXP(-E235*($A218-E236))),2))-B218</f>
        <v>-31.9924</v>
      </c>
    </row>
    <row r="219" spans="1:6" ht="12.75">
      <c r="A219" s="18">
        <v>4.5</v>
      </c>
      <c r="B219" s="20">
        <v>42.6319</v>
      </c>
      <c r="C219" s="42">
        <f t="shared" si="0"/>
        <v>40.214529499469165</v>
      </c>
      <c r="E219" s="10" t="s">
        <v>137</v>
      </c>
      <c r="F219" s="40">
        <f>(E235*POWER((1-EXP(-E236*($A219-E237))),2))-B219</f>
        <v>-42.6319</v>
      </c>
    </row>
    <row r="220" spans="1:6" ht="12.75">
      <c r="A220" s="18">
        <v>5</v>
      </c>
      <c r="B220" s="20">
        <v>52.1824</v>
      </c>
      <c r="C220" s="42">
        <f t="shared" si="0"/>
        <v>50.96339038607283</v>
      </c>
      <c r="E220" s="10" t="s">
        <v>138</v>
      </c>
      <c r="F220" s="40">
        <f>(E236*POWER((1-EXP(-E237*($A220-E238))),2))-B220</f>
        <v>-52.1824</v>
      </c>
    </row>
    <row r="221" spans="1:6" ht="12.75">
      <c r="A221" s="18">
        <v>5.5</v>
      </c>
      <c r="B221" s="20">
        <v>60.4667</v>
      </c>
      <c r="C221" s="42">
        <f t="shared" si="0"/>
        <v>60.69395382415811</v>
      </c>
      <c r="E221" s="10" t="s">
        <v>139</v>
      </c>
      <c r="F221" s="40">
        <f>(E237*POWER((1-EXP(-E238*($A221-E239))),2))-B221</f>
        <v>-60.4667</v>
      </c>
    </row>
    <row r="222" spans="1:6" ht="13.5" thickBot="1">
      <c r="A222" s="19">
        <v>6</v>
      </c>
      <c r="B222" s="21">
        <v>67.4911</v>
      </c>
      <c r="C222" s="44">
        <f t="shared" si="0"/>
        <v>69.27871812969465</v>
      </c>
      <c r="E222" s="38" t="s">
        <v>140</v>
      </c>
      <c r="F222" s="41">
        <f>(E238*POWER((1-EXP(-E239*($A222-E240))),2))-B222</f>
        <v>-67.4911</v>
      </c>
    </row>
    <row r="224" spans="4:5" ht="12.75">
      <c r="D224" s="3" t="s">
        <v>116</v>
      </c>
      <c r="E224" s="3">
        <v>114.66411983135598</v>
      </c>
    </row>
    <row r="225" spans="1:5" ht="14.25">
      <c r="A225" t="s">
        <v>115</v>
      </c>
      <c r="D225" s="3" t="s">
        <v>117</v>
      </c>
      <c r="E225" s="3">
        <v>0.4032665896409206</v>
      </c>
    </row>
    <row r="226" spans="4:5" ht="12.75">
      <c r="D226" s="3" t="s">
        <v>118</v>
      </c>
      <c r="E226" s="3">
        <v>2.27564118746079</v>
      </c>
    </row>
    <row r="228" spans="4:5" ht="12.75">
      <c r="D228" s="3" t="s">
        <v>141</v>
      </c>
      <c r="E228" s="3">
        <v>207.43235563138057</v>
      </c>
    </row>
    <row r="259" spans="1:5" ht="12.75">
      <c r="A259" s="3" t="s">
        <v>143</v>
      </c>
      <c r="B259" s="3">
        <v>1.25</v>
      </c>
      <c r="D259" s="3" t="s">
        <v>143</v>
      </c>
      <c r="E259" s="3" t="s">
        <v>142</v>
      </c>
    </row>
    <row r="260" spans="1:5" ht="12.75">
      <c r="A260" s="3" t="s">
        <v>144</v>
      </c>
      <c r="B260" s="3">
        <f>E224*(1-EXP(-E225*(B259-E226)))^2</f>
        <v>30.089331773964954</v>
      </c>
      <c r="D260" s="3" t="s">
        <v>144</v>
      </c>
      <c r="E260" s="3">
        <f>E224*(1-EXP(-E225*(E226-E226)))^2</f>
        <v>0</v>
      </c>
    </row>
    <row r="263" ht="12.75">
      <c r="A263" s="1" t="s">
        <v>73</v>
      </c>
    </row>
    <row r="265" ht="12.75">
      <c r="A265" s="1" t="s">
        <v>74</v>
      </c>
    </row>
    <row r="266" ht="12.75">
      <c r="A266" t="s">
        <v>75</v>
      </c>
    </row>
    <row r="267" ht="12.75">
      <c r="A267" s="23" t="s">
        <v>76</v>
      </c>
    </row>
    <row r="268" ht="12.75">
      <c r="A268" t="s">
        <v>77</v>
      </c>
    </row>
    <row r="269" ht="13.5" thickBot="1"/>
    <row r="270" spans="2:7" ht="26.25" thickBot="1">
      <c r="B270" s="29" t="s">
        <v>78</v>
      </c>
      <c r="C270" s="30" t="s">
        <v>79</v>
      </c>
      <c r="D270" s="30" t="s">
        <v>104</v>
      </c>
      <c r="E270" s="31" t="s">
        <v>104</v>
      </c>
      <c r="F270" s="28" t="s">
        <v>108</v>
      </c>
      <c r="G270" s="5"/>
    </row>
    <row r="271" spans="2:6" ht="12.75">
      <c r="B271" s="24" t="s">
        <v>85</v>
      </c>
      <c r="C271" s="32">
        <v>63</v>
      </c>
      <c r="D271" s="32" t="str">
        <f>IF(C271&gt;79,"A",IF(C271&gt;69,"B",IF(C271&gt;59,"C",IF(C271&gt;39,"D","F"))))</f>
        <v>C</v>
      </c>
      <c r="E271" s="4" t="s">
        <v>13</v>
      </c>
      <c r="F271" s="32">
        <v>2</v>
      </c>
    </row>
    <row r="272" spans="2:6" ht="12.75">
      <c r="B272" s="25" t="s">
        <v>86</v>
      </c>
      <c r="C272" s="32">
        <v>85</v>
      </c>
      <c r="D272" s="32" t="str">
        <f aca="true" t="shared" si="2" ref="D272:D283">IF(C272&gt;79,"A",IF(C272&gt;69,"B",IF(C272&gt;59,"C",IF(C272&gt;39,"D","F"))))</f>
        <v>A</v>
      </c>
      <c r="E272" s="4" t="s">
        <v>14</v>
      </c>
      <c r="F272" s="32">
        <v>4</v>
      </c>
    </row>
    <row r="273" spans="2:6" ht="12.75">
      <c r="B273" s="25" t="s">
        <v>84</v>
      </c>
      <c r="C273" s="32">
        <v>73</v>
      </c>
      <c r="D273" s="32" t="str">
        <f t="shared" si="2"/>
        <v>B</v>
      </c>
      <c r="E273" s="4" t="s">
        <v>105</v>
      </c>
      <c r="F273" s="32">
        <v>1</v>
      </c>
    </row>
    <row r="274" spans="2:6" ht="12.75">
      <c r="B274" s="25" t="s">
        <v>80</v>
      </c>
      <c r="C274" s="32">
        <v>85</v>
      </c>
      <c r="D274" s="32" t="str">
        <f t="shared" si="2"/>
        <v>A</v>
      </c>
      <c r="E274" s="4" t="s">
        <v>106</v>
      </c>
      <c r="F274" s="32">
        <v>3</v>
      </c>
    </row>
    <row r="275" spans="2:6" ht="12.75">
      <c r="B275" s="25" t="s">
        <v>83</v>
      </c>
      <c r="C275" s="32">
        <v>53</v>
      </c>
      <c r="D275" s="32" t="str">
        <f t="shared" si="2"/>
        <v>D</v>
      </c>
      <c r="E275" s="4" t="s">
        <v>107</v>
      </c>
      <c r="F275" s="32">
        <v>0</v>
      </c>
    </row>
    <row r="276" spans="2:6" ht="12.75">
      <c r="B276" s="25" t="s">
        <v>82</v>
      </c>
      <c r="C276" s="32">
        <v>62</v>
      </c>
      <c r="D276" s="32" t="str">
        <f t="shared" si="2"/>
        <v>C</v>
      </c>
      <c r="E276" s="4" t="s">
        <v>2</v>
      </c>
      <c r="F276" s="32">
        <v>3</v>
      </c>
    </row>
    <row r="277" spans="2:6" ht="12.75">
      <c r="B277" s="25" t="s">
        <v>81</v>
      </c>
      <c r="C277" s="32">
        <v>48</v>
      </c>
      <c r="D277" s="32" t="str">
        <f t="shared" si="2"/>
        <v>D</v>
      </c>
      <c r="E277" s="4"/>
      <c r="F277" s="32"/>
    </row>
    <row r="278" spans="2:6" ht="12.75">
      <c r="B278" s="25" t="s">
        <v>87</v>
      </c>
      <c r="C278" s="32">
        <v>65</v>
      </c>
      <c r="D278" s="32" t="str">
        <f t="shared" si="2"/>
        <v>C</v>
      </c>
      <c r="E278" s="4"/>
      <c r="F278" s="32"/>
    </row>
    <row r="279" spans="2:6" ht="12.75">
      <c r="B279" s="25" t="s">
        <v>89</v>
      </c>
      <c r="C279" s="32">
        <v>98</v>
      </c>
      <c r="D279" s="32" t="str">
        <f t="shared" si="2"/>
        <v>A</v>
      </c>
      <c r="E279" s="4"/>
      <c r="F279" s="32"/>
    </row>
    <row r="280" spans="2:6" ht="12.75">
      <c r="B280" s="25" t="s">
        <v>88</v>
      </c>
      <c r="C280" s="32">
        <v>67</v>
      </c>
      <c r="D280" s="32" t="str">
        <f t="shared" si="2"/>
        <v>C</v>
      </c>
      <c r="E280" s="4"/>
      <c r="F280" s="32"/>
    </row>
    <row r="281" spans="2:6" ht="12.75">
      <c r="B281" s="25" t="s">
        <v>151</v>
      </c>
      <c r="C281" s="32">
        <v>20</v>
      </c>
      <c r="D281" s="32" t="str">
        <f t="shared" si="2"/>
        <v>F</v>
      </c>
      <c r="E281" s="4"/>
      <c r="F281" s="32"/>
    </row>
    <row r="282" spans="2:6" ht="12.75">
      <c r="B282" s="25" t="s">
        <v>90</v>
      </c>
      <c r="C282" s="32">
        <v>96</v>
      </c>
      <c r="D282" s="32" t="str">
        <f t="shared" si="2"/>
        <v>A</v>
      </c>
      <c r="E282" s="4"/>
      <c r="F282" s="32"/>
    </row>
    <row r="283" spans="2:6" ht="13.5" thickBot="1">
      <c r="B283" s="26" t="s">
        <v>91</v>
      </c>
      <c r="C283" s="33">
        <v>30</v>
      </c>
      <c r="D283" s="33" t="str">
        <f t="shared" si="2"/>
        <v>F</v>
      </c>
      <c r="E283" s="7"/>
      <c r="F283" s="33"/>
    </row>
    <row r="289" ht="12.75">
      <c r="A289" s="46" t="s">
        <v>145</v>
      </c>
    </row>
    <row r="313" ht="12.75">
      <c r="A313" s="46" t="s">
        <v>146</v>
      </c>
    </row>
    <row r="337" ht="12.75">
      <c r="A337" s="1" t="s">
        <v>92</v>
      </c>
    </row>
    <row r="339" ht="12.75">
      <c r="A339" s="1" t="s">
        <v>94</v>
      </c>
    </row>
    <row r="340" ht="12.75">
      <c r="A340" t="s">
        <v>96</v>
      </c>
    </row>
    <row r="341" ht="12.75">
      <c r="A341" t="s">
        <v>95</v>
      </c>
    </row>
    <row r="342" ht="12.75">
      <c r="A342" t="s">
        <v>93</v>
      </c>
    </row>
    <row r="344" ht="12.75">
      <c r="A344" t="s">
        <v>97</v>
      </c>
    </row>
    <row r="345" ht="13.5" thickBot="1"/>
    <row r="346" spans="1:6" ht="26.25" thickBot="1">
      <c r="A346" s="47" t="s">
        <v>98</v>
      </c>
      <c r="B346" s="48" t="s">
        <v>99</v>
      </c>
      <c r="C346" s="47" t="s">
        <v>100</v>
      </c>
      <c r="D346" s="49" t="s">
        <v>101</v>
      </c>
      <c r="E346" s="49" t="s">
        <v>102</v>
      </c>
      <c r="F346" s="50" t="s">
        <v>103</v>
      </c>
    </row>
    <row r="347" spans="1:6" ht="12.75">
      <c r="A347" s="32">
        <v>1</v>
      </c>
      <c r="B347" s="51">
        <v>302</v>
      </c>
      <c r="C347" s="32" t="s">
        <v>147</v>
      </c>
      <c r="D347" s="32">
        <v>15</v>
      </c>
      <c r="E347" s="32">
        <v>6.67</v>
      </c>
      <c r="F347" s="53">
        <v>0.824</v>
      </c>
    </row>
    <row r="348" spans="1:6" ht="12.75">
      <c r="A348" s="32">
        <v>2</v>
      </c>
      <c r="B348" s="51">
        <v>313</v>
      </c>
      <c r="C348" s="32" t="s">
        <v>148</v>
      </c>
      <c r="D348" s="32">
        <v>21</v>
      </c>
      <c r="E348" s="32">
        <v>4.76</v>
      </c>
      <c r="F348" s="53">
        <v>0.678</v>
      </c>
    </row>
    <row r="349" spans="1:6" ht="12.75">
      <c r="A349" s="32">
        <v>3</v>
      </c>
      <c r="B349" s="51">
        <v>293</v>
      </c>
      <c r="C349" s="32" t="s">
        <v>149</v>
      </c>
      <c r="D349" s="32">
        <v>29</v>
      </c>
      <c r="E349" s="32">
        <v>3.45</v>
      </c>
      <c r="F349" s="53">
        <v>0.538</v>
      </c>
    </row>
    <row r="350" spans="1:6" ht="13.5" thickBot="1">
      <c r="A350" s="33">
        <v>4</v>
      </c>
      <c r="B350" s="52">
        <v>283</v>
      </c>
      <c r="C350" s="33" t="s">
        <v>150</v>
      </c>
      <c r="D350" s="33">
        <v>50</v>
      </c>
      <c r="E350" s="33">
        <v>2</v>
      </c>
      <c r="F350" s="54">
        <v>0.301</v>
      </c>
    </row>
  </sheetData>
  <mergeCells count="3">
    <mergeCell ref="A136:E136"/>
    <mergeCell ref="B93:B94"/>
    <mergeCell ref="C93:F9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NEC Computers International</cp:lastModifiedBy>
  <cp:lastPrinted>2004-07-22T01:54:21Z</cp:lastPrinted>
  <dcterms:created xsi:type="dcterms:W3CDTF">2004-07-21T12:10:35Z</dcterms:created>
  <dcterms:modified xsi:type="dcterms:W3CDTF">2004-07-22T01:54:28Z</dcterms:modified>
  <cp:category/>
  <cp:version/>
  <cp:contentType/>
  <cp:contentStatus/>
</cp:coreProperties>
</file>