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9080" windowHeight="1261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'Sheet1'!$A$1:$E$47</definedName>
    <definedName name="Z_A87C3443_3D79_11D5_96C2_00B0D0477423_.wvu.Cols" localSheetId="1" hidden="1">'Sheet1'!$E:$N</definedName>
    <definedName name="Z_A87C3443_3D79_11D5_96C2_00B0D0477423_.wvu.PrintArea" localSheetId="1" hidden="1">'Sheet1'!$A$1:$T$58</definedName>
  </definedNames>
  <calcPr fullCalcOnLoad="1"/>
</workbook>
</file>

<file path=xl/sharedStrings.xml><?xml version="1.0" encoding="utf-8"?>
<sst xmlns="http://schemas.openxmlformats.org/spreadsheetml/2006/main" count="75" uniqueCount="50">
  <si>
    <t>Risk Factor</t>
  </si>
  <si>
    <t>Systolic Blood Pressure</t>
  </si>
  <si>
    <t>Coeff</t>
  </si>
  <si>
    <t>Xbar</t>
  </si>
  <si>
    <t>betaXbar</t>
  </si>
  <si>
    <t>betaX</t>
  </si>
  <si>
    <t>S(5)</t>
  </si>
  <si>
    <t xml:space="preserve"> </t>
  </si>
  <si>
    <t>years</t>
  </si>
  <si>
    <t>Units</t>
  </si>
  <si>
    <t>Age</t>
  </si>
  <si>
    <t>Get time</t>
  </si>
  <si>
    <t>Enter Values Here</t>
  </si>
  <si>
    <t>Notes</t>
  </si>
  <si>
    <t>Get risk (M/F)</t>
  </si>
  <si>
    <t>Risks</t>
  </si>
  <si>
    <t>S(t)</t>
  </si>
  <si>
    <t>X</t>
  </si>
  <si>
    <t>age</t>
  </si>
  <si>
    <t>Lowest</t>
  </si>
  <si>
    <t>Low</t>
  </si>
  <si>
    <t>Tables for Graph</t>
  </si>
  <si>
    <t>Data Range</t>
  </si>
  <si>
    <t>Error Factor:</t>
  </si>
  <si>
    <t>From The Framingham Heart Study</t>
  </si>
  <si>
    <t>yes (y) or no (n)</t>
  </si>
  <si>
    <t>If value is &lt; the minimum for the field, enter the minimum value.  If value is &gt; the maximum for the field, enter the maximum value.</t>
  </si>
  <si>
    <t>Diabetes</t>
  </si>
  <si>
    <t>Cigarette Smoker in Past Year</t>
  </si>
  <si>
    <t>all</t>
  </si>
  <si>
    <t>mm Hg</t>
  </si>
  <si>
    <t>History of Congestive Heart Failure or Myocardial Infarction</t>
  </si>
  <si>
    <t>Significant Murmur (grade 3/6 or higher systolic, any diastolic)</t>
  </si>
  <si>
    <t xml:space="preserve"> (Type Over Placeholder Values)</t>
  </si>
  <si>
    <t>Your 5-Year Risk of Stroke</t>
  </si>
  <si>
    <t>Stroke/Death</t>
  </si>
  <si>
    <t>Stroke</t>
  </si>
  <si>
    <t>Gender</t>
  </si>
  <si>
    <t>Prior Stroke/Transient Ischemic Attack (TIA)</t>
  </si>
  <si>
    <t>male (m) or female (f)</t>
  </si>
  <si>
    <t>Electrocardiographic Left Ventricular Hypertrophy (LVH)</t>
  </si>
  <si>
    <t>n</t>
  </si>
  <si>
    <t>Low S(5)</t>
  </si>
  <si>
    <t>Lowest Stroke</t>
  </si>
  <si>
    <t>Lowest Stroke/Death</t>
  </si>
  <si>
    <t>m</t>
  </si>
  <si>
    <t>y</t>
  </si>
  <si>
    <t xml:space="preserve">This score is not applicable to patients with rheumatic mitral stenosis, current warfarin use, or prior stroke/TIA in the setting of AF.  The score may underestimate the risk for individuals with left ventricular dysfunction.  The above equation-based risk score may differ from the point-based risk score contained in the manuscript, particularly for patients with uncommon combinations of characteristics. Covariates used for the stroke score are gender, age, blood pressure, diabetes, and prior stroke/TIA; all above covariates except gender and prior stroke/TIA are used for stroke/death.  </t>
  </si>
  <si>
    <t>Atrial Fibrillation Risk Score for Stroke and Stroke or Death</t>
  </si>
  <si>
    <t>Your 5-Year Risk of Stroke or Death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</si>
</sst>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00"/>
    <numFmt numFmtId="170" formatCode="0.000000000000000"/>
    <numFmt numFmtId="171" formatCode="0.0000000000000000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.25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4.75"/>
      <name val="Arial"/>
      <family val="0"/>
    </font>
    <font>
      <i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/>
      <protection/>
    </xf>
    <xf numFmtId="9" fontId="0" fillId="0" borderId="7" xfId="20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/>
      <protection/>
    </xf>
    <xf numFmtId="2" fontId="6" fillId="0" borderId="7" xfId="0" applyNumberFormat="1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1" xfId="0" applyNumberForma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9" fontId="0" fillId="0" borderId="0" xfId="20" applyBorder="1" applyAlignment="1" applyProtection="1">
      <alignment horizontal="center"/>
      <protection/>
    </xf>
    <xf numFmtId="0" fontId="1" fillId="4" borderId="13" xfId="0" applyFont="1" applyFill="1" applyBorder="1" applyAlignment="1" applyProtection="1">
      <alignment wrapText="1"/>
      <protection/>
    </xf>
    <xf numFmtId="0" fontId="16" fillId="3" borderId="14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4" borderId="15" xfId="0" applyFont="1" applyFill="1" applyBorder="1" applyAlignment="1" applyProtection="1">
      <alignment horizontal="left" wrapText="1"/>
      <protection/>
    </xf>
    <xf numFmtId="0" fontId="16" fillId="4" borderId="16" xfId="0" applyFont="1" applyFill="1" applyBorder="1" applyAlignment="1" applyProtection="1">
      <alignment horizontal="left" wrapText="1"/>
      <protection/>
    </xf>
    <xf numFmtId="0" fontId="12" fillId="0" borderId="4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" borderId="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75"/>
          <c:h val="0.550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Sheet1!$R$49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Sheet1!$U$6:$U$20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Sheet1!$S$50</c:f>
              <c:numCache>
                <c:ptCount val="1"/>
                <c:pt idx="0">
                  <c:v>0.19</c:v>
                </c:pt>
              </c:numCache>
            </c:numRef>
          </c:val>
        </c:ser>
        <c:ser>
          <c:idx val="0"/>
          <c:order val="1"/>
          <c:tx>
            <c:strRef>
              <c:f>Sheet1!$A$17:$B$17</c:f>
              <c:strCache>
                <c:ptCount val="1"/>
                <c:pt idx="0">
                  <c:v>This score is not applicable to patients with rheumatic mitral stenosis, current warfarin use, or prior stroke/TIA in the setting of AF.  The score may underestimate the risk for individuals with left ventricular dysfunction.  The above equation-based ris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Sheet1!$U$6:$U$20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Sheet1!$C$16</c:f>
              <c:numCache>
                <c:ptCount val="1"/>
                <c:pt idx="0">
                  <c:v>0.51</c:v>
                </c:pt>
              </c:numCache>
            </c:numRef>
          </c:val>
        </c:ser>
        <c:ser>
          <c:idx val="4"/>
          <c:order val="2"/>
          <c:tx>
            <c:v>Nothing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3"/>
          <c:tx>
            <c:strRef>
              <c:f>Sheet1!$O$50</c:f>
              <c:strCache>
                <c:ptCount val="1"/>
                <c:pt idx="0">
                  <c:v>Lowest Stroke</c:v>
                </c:pt>
              </c:strCache>
            </c:strRef>
          </c:tx>
          <c:spPr>
            <a:pattFill prst="openDmnd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Sheet1!$U$6:$U$20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Sheet1!$P$50</c:f>
              <c:numCache>
                <c:ptCount val="1"/>
                <c:pt idx="0">
                  <c:v>0.06</c:v>
                </c:pt>
              </c:numCache>
            </c:numRef>
          </c:val>
        </c:ser>
        <c:ser>
          <c:idx val="3"/>
          <c:order val="4"/>
          <c:tx>
            <c:v>Stroke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Sheet1!$C$15</c:f>
              <c:numCache>
                <c:ptCount val="1"/>
                <c:pt idx="0">
                  <c:v>0.14</c:v>
                </c:pt>
              </c:numCache>
            </c:numRef>
          </c:val>
        </c:ser>
        <c:axId val="15716521"/>
        <c:axId val="7230962"/>
      </c:barChart>
      <c:dateAx>
        <c:axId val="15716521"/>
        <c:scaling>
          <c:orientation val="minMax"/>
        </c:scaling>
        <c:axPos val="l"/>
        <c:delete val="1"/>
        <c:majorTickMark val="out"/>
        <c:minorTickMark val="none"/>
        <c:tickLblPos val="nextTo"/>
        <c:crossAx val="7230962"/>
        <c:crossesAt val="0"/>
        <c:auto val="0"/>
        <c:noMultiLvlLbl val="0"/>
      </c:dateAx>
      <c:valAx>
        <c:axId val="7230962"/>
        <c:scaling>
          <c:orientation val="minMax"/>
          <c:max val="1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716521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0.4705</cdr:y>
    </cdr:from>
    <cdr:to>
      <cdr:x>0.50725</cdr:x>
      <cdr:y>0.53975</cdr:y>
    </cdr:to>
    <cdr:sp>
      <cdr:nvSpPr>
        <cdr:cNvPr id="1" name="TextBox 4"/>
        <cdr:cNvSpPr txBox="1">
          <a:spLocks noChangeArrowheads="1"/>
        </cdr:cNvSpPr>
      </cdr:nvSpPr>
      <cdr:spPr>
        <a:xfrm>
          <a:off x="3600450" y="1228725"/>
          <a:ext cx="57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0</xdr:rowOff>
    </xdr:from>
    <xdr:to>
      <xdr:col>2</xdr:col>
      <xdr:colOff>933450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448300" y="190500"/>
          <a:ext cx="419100" cy="142875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19</xdr:row>
      <xdr:rowOff>9525</xdr:rowOff>
    </xdr:from>
    <xdr:to>
      <xdr:col>3</xdr:col>
      <xdr:colOff>923925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104775" y="3409950"/>
        <a:ext cx="72294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238125</xdr:colOff>
      <xdr:row>25</xdr:row>
      <xdr:rowOff>142875</xdr:rowOff>
    </xdr:from>
    <xdr:to>
      <xdr:col>14</xdr:col>
      <xdr:colOff>66675</xdr:colOff>
      <xdr:row>28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38125" y="4943475"/>
          <a:ext cx="174498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Your Risk Estimate for Stroke                  Comparative Risks for           Lowest Stroke Risk = Normal SBP (&lt;120), no diabetes, prior stroke or TIA
 Your Risk Estimate for Stroke or Death    Same Age and Gender          Lowest Stroke/Death Risk =  Normal SBP (&lt;120), no smoking, diabetes, CHF/MI, murmur, or LVH
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142875</xdr:colOff>
      <xdr:row>25</xdr:row>
      <xdr:rowOff>152400</xdr:rowOff>
    </xdr:from>
    <xdr:to>
      <xdr:col>0</xdr:col>
      <xdr:colOff>238125</xdr:colOff>
      <xdr:row>26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142875" y="4953000"/>
          <a:ext cx="9525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3324225</xdr:colOff>
      <xdr:row>26</xdr:row>
      <xdr:rowOff>9525</xdr:rowOff>
    </xdr:from>
    <xdr:to>
      <xdr:col>0</xdr:col>
      <xdr:colOff>3419475</xdr:colOff>
      <xdr:row>26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3324225" y="4972050"/>
          <a:ext cx="95250" cy="114300"/>
        </a:xfrm>
        <a:prstGeom prst="rect">
          <a:avLst/>
        </a:prstGeom>
        <a:pattFill prst="openDmnd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3238500</xdr:colOff>
      <xdr:row>25</xdr:row>
      <xdr:rowOff>142875</xdr:rowOff>
    </xdr:from>
    <xdr:to>
      <xdr:col>0</xdr:col>
      <xdr:colOff>3305175</xdr:colOff>
      <xdr:row>27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3238500" y="494347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142875</xdr:rowOff>
    </xdr:from>
    <xdr:to>
      <xdr:col>0</xdr:col>
      <xdr:colOff>238125</xdr:colOff>
      <xdr:row>27</xdr:row>
      <xdr:rowOff>114300</xdr:rowOff>
    </xdr:to>
    <xdr:sp>
      <xdr:nvSpPr>
        <xdr:cNvPr id="7" name="Rectangle 11"/>
        <xdr:cNvSpPr>
          <a:spLocks/>
        </xdr:cNvSpPr>
      </xdr:nvSpPr>
      <xdr:spPr>
        <a:xfrm>
          <a:off x="142875" y="5105400"/>
          <a:ext cx="9525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3324225</xdr:colOff>
      <xdr:row>27</xdr:row>
      <xdr:rowOff>0</xdr:rowOff>
    </xdr:from>
    <xdr:to>
      <xdr:col>0</xdr:col>
      <xdr:colOff>3419475</xdr:colOff>
      <xdr:row>27</xdr:row>
      <xdr:rowOff>114300</xdr:rowOff>
    </xdr:to>
    <xdr:sp>
      <xdr:nvSpPr>
        <xdr:cNvPr id="8" name="Rectangle 12"/>
        <xdr:cNvSpPr>
          <a:spLocks/>
        </xdr:cNvSpPr>
      </xdr:nvSpPr>
      <xdr:spPr>
        <a:xfrm>
          <a:off x="3324225" y="5124450"/>
          <a:ext cx="9525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3</xdr:col>
      <xdr:colOff>809625</xdr:colOff>
      <xdr:row>32</xdr:row>
      <xdr:rowOff>76200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0" y="5524500"/>
          <a:ext cx="7219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These functions and programs were prepared by Ralph B. D'Agostino, Lisa M. Sullivan and Joseph M. Massaro of Boston University and 
The Framingham Heart Study.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9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4.7109375" style="9" customWidth="1"/>
    <col min="2" max="2" width="19.28125" style="10" customWidth="1"/>
    <col min="3" max="3" width="22.140625" style="10" customWidth="1"/>
    <col min="4" max="4" width="45.8515625" style="10" customWidth="1"/>
    <col min="5" max="7" width="12.00390625" style="27" customWidth="1"/>
    <col min="8" max="9" width="12.57421875" style="27" customWidth="1"/>
    <col min="10" max="10" width="12.00390625" style="28" bestFit="1" customWidth="1"/>
    <col min="11" max="12" width="12.00390625" style="28" customWidth="1"/>
    <col min="13" max="14" width="12.57421875" style="28" customWidth="1"/>
    <col min="15" max="15" width="14.7109375" style="53" bestFit="1" customWidth="1"/>
    <col min="16" max="17" width="9.140625" style="53" customWidth="1"/>
    <col min="18" max="18" width="17.8515625" style="54" bestFit="1" customWidth="1"/>
    <col min="19" max="20" width="9.140625" style="54" customWidth="1"/>
    <col min="21" max="24" width="9.140625" style="55" customWidth="1"/>
  </cols>
  <sheetData>
    <row r="1" spans="1:24" ht="15" customHeight="1">
      <c r="A1" s="84" t="s">
        <v>24</v>
      </c>
      <c r="B1" s="16"/>
      <c r="C1" s="86" t="s">
        <v>12</v>
      </c>
      <c r="D1" s="17"/>
      <c r="O1" s="57"/>
      <c r="P1" s="58"/>
      <c r="Q1" s="58"/>
      <c r="R1" s="59"/>
      <c r="S1" s="59"/>
      <c r="T1" s="59"/>
      <c r="U1" s="59"/>
      <c r="V1" s="59"/>
      <c r="W1" s="59"/>
      <c r="X1" s="60"/>
    </row>
    <row r="2" spans="1:24" ht="0" customHeight="1" hidden="1">
      <c r="A2" s="94" t="s">
        <v>48</v>
      </c>
      <c r="B2" s="4"/>
      <c r="C2" s="99"/>
      <c r="D2" s="18"/>
      <c r="E2" s="26"/>
      <c r="O2" s="61"/>
      <c r="U2" s="54"/>
      <c r="V2" s="54"/>
      <c r="W2" s="54"/>
      <c r="X2" s="62"/>
    </row>
    <row r="3" spans="1:24" ht="13.5" customHeight="1" thickBot="1">
      <c r="A3" s="95"/>
      <c r="B3" s="7"/>
      <c r="C3" s="100"/>
      <c r="D3" s="19"/>
      <c r="E3" s="26"/>
      <c r="F3" s="101" t="s">
        <v>35</v>
      </c>
      <c r="G3" s="102"/>
      <c r="H3" s="102"/>
      <c r="I3" s="103"/>
      <c r="J3" s="101" t="s">
        <v>36</v>
      </c>
      <c r="K3" s="102"/>
      <c r="L3" s="102"/>
      <c r="M3" s="102"/>
      <c r="N3" s="102"/>
      <c r="O3" s="104" t="s">
        <v>29</v>
      </c>
      <c r="P3" s="98"/>
      <c r="Q3" s="98"/>
      <c r="R3" s="98"/>
      <c r="S3" s="98"/>
      <c r="T3" s="98"/>
      <c r="U3" s="54"/>
      <c r="V3" s="54"/>
      <c r="W3" s="54"/>
      <c r="X3" s="62"/>
    </row>
    <row r="4" spans="1:24" s="1" customFormat="1" ht="26.25" customHeight="1">
      <c r="A4" s="83" t="s">
        <v>0</v>
      </c>
      <c r="B4" s="85" t="s">
        <v>9</v>
      </c>
      <c r="C4" s="85" t="s">
        <v>33</v>
      </c>
      <c r="D4" s="87" t="s">
        <v>13</v>
      </c>
      <c r="E4" s="32" t="s">
        <v>17</v>
      </c>
      <c r="F4" s="33" t="s">
        <v>2</v>
      </c>
      <c r="G4" s="34" t="s">
        <v>3</v>
      </c>
      <c r="H4" s="34" t="s">
        <v>4</v>
      </c>
      <c r="I4" s="35" t="s">
        <v>5</v>
      </c>
      <c r="J4" s="32" t="s">
        <v>17</v>
      </c>
      <c r="K4" s="33" t="s">
        <v>2</v>
      </c>
      <c r="L4" s="34" t="s">
        <v>3</v>
      </c>
      <c r="M4" s="34" t="s">
        <v>4</v>
      </c>
      <c r="N4" s="35" t="s">
        <v>5</v>
      </c>
      <c r="O4" s="63" t="s">
        <v>18</v>
      </c>
      <c r="P4" s="52" t="s">
        <v>19</v>
      </c>
      <c r="Q4" s="52" t="s">
        <v>20</v>
      </c>
      <c r="R4" s="63"/>
      <c r="S4" s="52"/>
      <c r="T4" s="52"/>
      <c r="U4" s="64" t="s">
        <v>22</v>
      </c>
      <c r="V4" s="64"/>
      <c r="W4" s="64"/>
      <c r="X4" s="65"/>
    </row>
    <row r="5" spans="1:24" s="2" customFormat="1" ht="14.25" customHeight="1">
      <c r="A5" s="21" t="s">
        <v>37</v>
      </c>
      <c r="B5" s="79" t="s">
        <v>39</v>
      </c>
      <c r="C5" s="3" t="s">
        <v>45</v>
      </c>
      <c r="D5" s="48" t="str">
        <f>IF(C5="m"," ",IF(C5="f"," ",IF(C5="male"," ",IF(C5="female"," ","Enter 'm' or 'male' for male,' f ' or 'female' for female!"))))</f>
        <v> </v>
      </c>
      <c r="E5" s="36">
        <f>C6</f>
        <v>70</v>
      </c>
      <c r="F5" s="75">
        <v>0.075673</v>
      </c>
      <c r="G5" s="74">
        <v>74.9205674</v>
      </c>
      <c r="H5" s="26">
        <f aca="true" t="shared" si="0" ref="H5:H11">F5*G5</f>
        <v>5.6694640968602</v>
      </c>
      <c r="I5" s="38">
        <f aca="true" t="shared" si="1" ref="I5:I11">F5*E5</f>
        <v>5.29711</v>
      </c>
      <c r="J5" s="26">
        <f>IF(C5="m",1,IF(C5="male",1,IF(C5="f",2,IF(C5="female",2," "))))</f>
        <v>1</v>
      </c>
      <c r="K5" s="73">
        <v>0.650715</v>
      </c>
      <c r="L5" s="74">
        <v>1.4765957</v>
      </c>
      <c r="M5" s="26">
        <f>K5*L5</f>
        <v>0.9608429709255001</v>
      </c>
      <c r="N5" s="38">
        <f>K5*J5</f>
        <v>0.650715</v>
      </c>
      <c r="O5" s="66"/>
      <c r="P5" s="56"/>
      <c r="Q5" s="53"/>
      <c r="R5" s="66"/>
      <c r="S5" s="56"/>
      <c r="T5" s="53"/>
      <c r="U5" s="67"/>
      <c r="V5" s="67"/>
      <c r="W5" s="67"/>
      <c r="X5" s="68"/>
    </row>
    <row r="6" spans="1:24" ht="12.75">
      <c r="A6" s="21" t="s">
        <v>10</v>
      </c>
      <c r="B6" s="5" t="s">
        <v>8</v>
      </c>
      <c r="C6" s="3">
        <v>70</v>
      </c>
      <c r="D6" s="48" t="str">
        <f>IF(C6&lt;55,"Enter a Value Between 55-94",IF(C6&gt;94,"Enter A Value Between 55-94"," "))</f>
        <v> </v>
      </c>
      <c r="E6" s="36">
        <f>C7</f>
        <v>150</v>
      </c>
      <c r="F6" s="75">
        <v>0.006062</v>
      </c>
      <c r="G6" s="74">
        <v>145.9106383</v>
      </c>
      <c r="H6" s="26">
        <f t="shared" si="0"/>
        <v>0.8845102893745999</v>
      </c>
      <c r="I6" s="38">
        <f t="shared" si="1"/>
        <v>0.9093</v>
      </c>
      <c r="J6" s="36">
        <f>C6</f>
        <v>70</v>
      </c>
      <c r="K6" s="75">
        <v>0.029065</v>
      </c>
      <c r="L6" s="74">
        <v>74.9205674</v>
      </c>
      <c r="M6" s="26">
        <f>K6*L6</f>
        <v>2.177566291481</v>
      </c>
      <c r="N6" s="38">
        <f>K6*J6</f>
        <v>2.03455</v>
      </c>
      <c r="O6" s="61">
        <v>55</v>
      </c>
      <c r="P6" s="53">
        <v>0.08</v>
      </c>
      <c r="Q6" s="53">
        <f>P6+0.01</f>
        <v>0.09</v>
      </c>
      <c r="R6" s="61"/>
      <c r="S6" s="53"/>
      <c r="T6" s="53"/>
      <c r="U6" s="53">
        <v>0</v>
      </c>
      <c r="V6" s="54"/>
      <c r="W6" s="54"/>
      <c r="X6" s="62"/>
    </row>
    <row r="7" spans="1:24" ht="12.75">
      <c r="A7" s="21" t="s">
        <v>1</v>
      </c>
      <c r="B7" s="5" t="s">
        <v>30</v>
      </c>
      <c r="C7" s="3">
        <v>150</v>
      </c>
      <c r="D7" s="48" t="str">
        <f>IF(C7&lt;90,"Enter a Value Between 90-200",IF(C7&gt;200,"Enter A Value Between 90-200"," "))</f>
        <v> </v>
      </c>
      <c r="E7" s="26">
        <f>IF(C8="yes",1,IF(C8="y",1,IF(C8="no",0,IF(C8="n",0," "))))</f>
        <v>1</v>
      </c>
      <c r="F7" s="73">
        <v>0.492189</v>
      </c>
      <c r="G7" s="74">
        <v>0.1801418</v>
      </c>
      <c r="H7" s="26">
        <f t="shared" si="0"/>
        <v>0.08866381240019999</v>
      </c>
      <c r="I7" s="38">
        <f t="shared" si="1"/>
        <v>0.492189</v>
      </c>
      <c r="J7" s="36">
        <f>C7</f>
        <v>150</v>
      </c>
      <c r="K7" s="75">
        <v>0.00613</v>
      </c>
      <c r="L7" s="74">
        <v>145.9106383</v>
      </c>
      <c r="M7" s="26">
        <f>K7*L7</f>
        <v>0.894432212779</v>
      </c>
      <c r="N7" s="38">
        <f>K7*J7</f>
        <v>0.9195</v>
      </c>
      <c r="O7" s="61">
        <v>56</v>
      </c>
      <c r="P7" s="53">
        <v>0.09</v>
      </c>
      <c r="Q7" s="53">
        <v>0.1</v>
      </c>
      <c r="R7" s="61"/>
      <c r="S7" s="53"/>
      <c r="T7" s="53"/>
      <c r="U7" s="53"/>
      <c r="V7" s="54"/>
      <c r="W7" s="54"/>
      <c r="X7" s="62"/>
    </row>
    <row r="8" spans="1:24" ht="12.75">
      <c r="A8" s="20" t="s">
        <v>28</v>
      </c>
      <c r="B8" s="5" t="s">
        <v>25</v>
      </c>
      <c r="C8" s="3" t="s">
        <v>46</v>
      </c>
      <c r="D8" s="48" t="str">
        <f>IF(Sheet1!C8="yes"," ",IF(Sheet1!C8="y"," ",IF(Sheet1!C8="no"," ",IF(Sheet1!C8="n"," ","ERROR - Enter yes or no!"))))</f>
        <v> </v>
      </c>
      <c r="E8" s="26">
        <f>IF(C9="yes",1,IF(C9="y",1,IF(C9="no",0,IF(C9="n",0," "))))</f>
        <v>1</v>
      </c>
      <c r="F8" s="75">
        <v>0.333309</v>
      </c>
      <c r="G8" s="74">
        <v>0.1531915</v>
      </c>
      <c r="H8" s="26">
        <f t="shared" si="0"/>
        <v>0.05106010567350001</v>
      </c>
      <c r="I8" s="38">
        <f t="shared" si="1"/>
        <v>0.333309</v>
      </c>
      <c r="J8" s="26">
        <f>IF(C9="yes",1,IF(C9="y",1,IF(C9="no",0,IF(C9="n",0," "))))</f>
        <v>1</v>
      </c>
      <c r="K8" s="75">
        <v>0.589268</v>
      </c>
      <c r="L8" s="74">
        <v>0.1531915</v>
      </c>
      <c r="M8" s="26">
        <f>K8*L8</f>
        <v>0.09027084882200001</v>
      </c>
      <c r="N8" s="38">
        <f>K8*J8</f>
        <v>0.589268</v>
      </c>
      <c r="O8" s="61">
        <v>57</v>
      </c>
      <c r="P8" s="53">
        <v>0.1</v>
      </c>
      <c r="Q8" s="53">
        <v>0.1</v>
      </c>
      <c r="R8" s="61"/>
      <c r="S8" s="53"/>
      <c r="T8" s="53"/>
      <c r="U8" s="53">
        <v>2</v>
      </c>
      <c r="V8" s="54"/>
      <c r="W8" s="54"/>
      <c r="X8" s="62"/>
    </row>
    <row r="9" spans="1:24" ht="12.75">
      <c r="A9" s="21" t="s">
        <v>27</v>
      </c>
      <c r="B9" s="5" t="s">
        <v>25</v>
      </c>
      <c r="C9" s="3" t="s">
        <v>46</v>
      </c>
      <c r="D9" s="48" t="str">
        <f>IF(C9="yes"," ",IF(C9="y"," ",IF(C9="no"," ",IF(C9="n"," ","ERROR - Enter yes or no!"))))</f>
        <v> </v>
      </c>
      <c r="E9" s="26">
        <f>IF(C11="yes",1,IF(C11="y",1,IF(C11="no",0,IF(C11="n",0," "))))</f>
        <v>0</v>
      </c>
      <c r="F9" s="75">
        <v>0.503179</v>
      </c>
      <c r="G9" s="74">
        <v>0.3446809</v>
      </c>
      <c r="H9" s="26">
        <f t="shared" si="0"/>
        <v>0.17343619058110002</v>
      </c>
      <c r="I9" s="38">
        <f t="shared" si="1"/>
        <v>0</v>
      </c>
      <c r="J9" s="26">
        <f>IF(C10="yes",1,IF(C10="y",1,IF(C10="no",0,IF(C10="n",0," "))))</f>
        <v>0</v>
      </c>
      <c r="K9" s="75">
        <v>0.631572</v>
      </c>
      <c r="L9" s="74">
        <v>0.1446809</v>
      </c>
      <c r="M9" s="26">
        <f>K9*L9</f>
        <v>0.0913764053748</v>
      </c>
      <c r="N9" s="38">
        <f>K9*J9</f>
        <v>0</v>
      </c>
      <c r="O9" s="61">
        <v>58</v>
      </c>
      <c r="P9" s="53">
        <v>0.1</v>
      </c>
      <c r="Q9" s="53">
        <f>P9+0.01</f>
        <v>0.11</v>
      </c>
      <c r="R9" s="61"/>
      <c r="S9" s="53"/>
      <c r="T9" s="53"/>
      <c r="U9" s="53">
        <v>4</v>
      </c>
      <c r="V9" s="54"/>
      <c r="W9" s="54"/>
      <c r="X9" s="62"/>
    </row>
    <row r="10" spans="1:24" ht="12.75">
      <c r="A10" s="21" t="s">
        <v>38</v>
      </c>
      <c r="B10" s="5" t="s">
        <v>25</v>
      </c>
      <c r="C10" s="3" t="s">
        <v>41</v>
      </c>
      <c r="D10" s="48" t="str">
        <f>IF(C10="yes"," ",IF(C10="y"," ",IF(C10="no"," ",IF(C10="n"," ","ERROR - Enter yes or no!"))))</f>
        <v> </v>
      </c>
      <c r="E10" s="26">
        <f>IF(C12="yes",1,IF(C12="y",1,IF(C12="no",0,IF(C12="n",0," "))))</f>
        <v>0</v>
      </c>
      <c r="F10" s="75">
        <v>0.355479</v>
      </c>
      <c r="G10" s="74">
        <v>0.1333333</v>
      </c>
      <c r="H10" s="26">
        <f t="shared" si="0"/>
        <v>0.047397188150699994</v>
      </c>
      <c r="I10" s="38">
        <f t="shared" si="1"/>
        <v>0</v>
      </c>
      <c r="J10" s="26"/>
      <c r="K10" s="75"/>
      <c r="L10" s="26"/>
      <c r="M10" s="26"/>
      <c r="N10" s="26"/>
      <c r="O10" s="61">
        <v>60</v>
      </c>
      <c r="P10" s="53">
        <v>0.11</v>
      </c>
      <c r="Q10" s="53">
        <f>P10+0.01</f>
        <v>0.12</v>
      </c>
      <c r="R10" s="61"/>
      <c r="S10" s="53"/>
      <c r="T10" s="53"/>
      <c r="U10" s="53"/>
      <c r="V10" s="54"/>
      <c r="W10" s="54"/>
      <c r="X10" s="62"/>
    </row>
    <row r="11" spans="1:24" ht="12.75">
      <c r="A11" s="21" t="s">
        <v>31</v>
      </c>
      <c r="B11" s="5" t="s">
        <v>25</v>
      </c>
      <c r="C11" s="3" t="s">
        <v>41</v>
      </c>
      <c r="D11" s="48" t="str">
        <f>IF(C11="yes"," ",IF(C11="y"," ",IF(C11="no"," ",IF(C11="n"," ","ERROR - Enter yes or no!"))))</f>
        <v> </v>
      </c>
      <c r="E11" s="26">
        <f>IF(C13="yes",1,IF(C13="y",1,IF(C13="no",0,IF(C13="n",0," "))))</f>
        <v>0</v>
      </c>
      <c r="F11" s="75">
        <v>0.167387</v>
      </c>
      <c r="G11" s="74">
        <v>0.1489362</v>
      </c>
      <c r="H11" s="26">
        <f t="shared" si="0"/>
        <v>0.0249299837094</v>
      </c>
      <c r="I11" s="38">
        <f t="shared" si="1"/>
        <v>0</v>
      </c>
      <c r="J11" s="26"/>
      <c r="K11" s="26"/>
      <c r="L11" s="26"/>
      <c r="M11" s="26"/>
      <c r="N11" s="26"/>
      <c r="O11" s="61">
        <v>61</v>
      </c>
      <c r="P11" s="53">
        <v>0.12</v>
      </c>
      <c r="Q11" s="53">
        <f>P11+0.01</f>
        <v>0.13</v>
      </c>
      <c r="R11" s="61"/>
      <c r="S11" s="53"/>
      <c r="T11" s="53"/>
      <c r="U11" s="53"/>
      <c r="V11" s="54"/>
      <c r="W11" s="54"/>
      <c r="X11" s="62"/>
    </row>
    <row r="12" spans="1:24" ht="12.75">
      <c r="A12" s="21" t="s">
        <v>32</v>
      </c>
      <c r="B12" s="5" t="s">
        <v>25</v>
      </c>
      <c r="C12" s="3" t="s">
        <v>41</v>
      </c>
      <c r="D12" s="48" t="str">
        <f>IF(C12="yes"," ",IF(C12="y"," ",IF(C12="no"," ",IF(C12="n"," ","ERROR - Enter yes or no!"))))</f>
        <v> </v>
      </c>
      <c r="E12" s="26"/>
      <c r="F12" s="37"/>
      <c r="G12" s="26"/>
      <c r="H12" s="26"/>
      <c r="I12" s="38"/>
      <c r="J12" s="26"/>
      <c r="K12" s="26"/>
      <c r="L12" s="26"/>
      <c r="M12" s="26"/>
      <c r="N12" s="26"/>
      <c r="O12" s="61">
        <v>62</v>
      </c>
      <c r="P12" s="53">
        <v>0.13</v>
      </c>
      <c r="Q12" s="53">
        <v>0.15</v>
      </c>
      <c r="R12" s="61"/>
      <c r="S12" s="53"/>
      <c r="T12" s="53"/>
      <c r="U12" s="53">
        <v>8</v>
      </c>
      <c r="V12" s="54"/>
      <c r="W12" s="54"/>
      <c r="X12" s="62"/>
    </row>
    <row r="13" spans="1:24" ht="12.75">
      <c r="A13" s="21" t="s">
        <v>40</v>
      </c>
      <c r="B13" s="5" t="s">
        <v>25</v>
      </c>
      <c r="C13" s="3" t="s">
        <v>41</v>
      </c>
      <c r="D13" s="48" t="str">
        <f>IF(C13="yes"," ",IF(C13="y"," ",IF(C13="no"," ",IF(C13="n"," ","ERROR - Enter yes or no!"))))</f>
        <v> </v>
      </c>
      <c r="E13" s="36">
        <v>90</v>
      </c>
      <c r="F13" s="75">
        <v>0.006062</v>
      </c>
      <c r="G13" s="74">
        <v>145.9106383</v>
      </c>
      <c r="H13" s="26">
        <f>F13*G13</f>
        <v>0.8845102893745999</v>
      </c>
      <c r="I13" s="38">
        <f>F13*E13</f>
        <v>0.54558</v>
      </c>
      <c r="J13" s="36">
        <v>90</v>
      </c>
      <c r="K13" s="75">
        <v>0.00613</v>
      </c>
      <c r="L13" s="74">
        <v>145.9106383</v>
      </c>
      <c r="M13" s="26">
        <f>K13*L13</f>
        <v>0.894432212779</v>
      </c>
      <c r="N13" s="38">
        <f>K13*J13</f>
        <v>0.5517</v>
      </c>
      <c r="O13" s="61"/>
      <c r="R13" s="61"/>
      <c r="S13" s="53"/>
      <c r="T13" s="53"/>
      <c r="U13" s="53"/>
      <c r="V13" s="54"/>
      <c r="W13" s="54"/>
      <c r="X13" s="62"/>
    </row>
    <row r="14" spans="1:24" ht="12.75" customHeight="1">
      <c r="A14" s="21"/>
      <c r="B14" s="5"/>
      <c r="C14" s="5"/>
      <c r="D14" s="96" t="s">
        <v>26</v>
      </c>
      <c r="E14" s="26"/>
      <c r="F14" s="37"/>
      <c r="G14" s="26"/>
      <c r="H14" s="26"/>
      <c r="I14" s="38"/>
      <c r="J14" s="37"/>
      <c r="K14" s="26"/>
      <c r="L14" s="26"/>
      <c r="M14" s="26"/>
      <c r="N14" s="26"/>
      <c r="O14" s="61">
        <v>63</v>
      </c>
      <c r="P14" s="53">
        <v>0.15</v>
      </c>
      <c r="Q14" s="53">
        <v>0.16</v>
      </c>
      <c r="R14" s="61"/>
      <c r="S14" s="53"/>
      <c r="T14" s="53"/>
      <c r="U14" s="53">
        <v>10</v>
      </c>
      <c r="V14" s="54"/>
      <c r="W14" s="54"/>
      <c r="X14" s="62"/>
    </row>
    <row r="15" spans="1:24" ht="12.75" customHeight="1">
      <c r="A15" s="77" t="s">
        <v>34</v>
      </c>
      <c r="B15" s="81">
        <f>IF(J34="OK",IF(K28&gt;=0.75,0.75,ROUND(K28,2)),0)</f>
        <v>0.14</v>
      </c>
      <c r="C15" s="82">
        <f>IF(J34="ERROR"," ",IF(B15&gt;=0.75,"Greater than 75%",IF(B15&lt;0.01,"Less than 1%",IF(B15&gt;B16,ROUND(B16,2),ROUND(B15,2)))))</f>
        <v>0.14</v>
      </c>
      <c r="D15" s="96"/>
      <c r="E15" s="26"/>
      <c r="F15" s="37"/>
      <c r="G15" s="26"/>
      <c r="H15" s="26"/>
      <c r="I15" s="38"/>
      <c r="J15" s="37"/>
      <c r="K15" s="26"/>
      <c r="L15" s="26"/>
      <c r="M15" s="26"/>
      <c r="N15" s="26"/>
      <c r="O15" s="61">
        <v>64</v>
      </c>
      <c r="P15" s="53">
        <v>0.16</v>
      </c>
      <c r="Q15" s="53">
        <v>0.17</v>
      </c>
      <c r="R15" s="61"/>
      <c r="S15" s="53"/>
      <c r="T15" s="53"/>
      <c r="U15" s="53">
        <v>12</v>
      </c>
      <c r="V15" s="54"/>
      <c r="W15" s="54"/>
      <c r="X15" s="62"/>
    </row>
    <row r="16" spans="1:24" ht="16.5" customHeight="1">
      <c r="A16" s="50" t="s">
        <v>49</v>
      </c>
      <c r="B16" s="49">
        <f>IF(J34="OK",IF(I28&gt;=0.95,0.95,ROUND(I28,2)),0)</f>
        <v>0.51</v>
      </c>
      <c r="C16" s="22">
        <f>IF(J34="ERROR"," ",IF(B16&gt;=0.95,"Greater than 95%",IF(B16&lt;0.01,"Less than 1%",ROUND(B16,2))))</f>
        <v>0.51</v>
      </c>
      <c r="D16" s="97"/>
      <c r="E16" s="26"/>
      <c r="F16" s="37"/>
      <c r="G16" s="26"/>
      <c r="H16" s="26"/>
      <c r="I16" s="26"/>
      <c r="J16" s="37"/>
      <c r="K16" s="26"/>
      <c r="L16" s="26"/>
      <c r="M16" s="26"/>
      <c r="N16" s="26"/>
      <c r="O16" s="61">
        <v>66</v>
      </c>
      <c r="P16" s="53">
        <v>0.17</v>
      </c>
      <c r="Q16" s="53">
        <v>0.19</v>
      </c>
      <c r="R16" s="61"/>
      <c r="S16" s="53"/>
      <c r="T16" s="53"/>
      <c r="U16" s="53">
        <v>14</v>
      </c>
      <c r="V16" s="54"/>
      <c r="W16" s="54"/>
      <c r="X16" s="62"/>
    </row>
    <row r="17" spans="1:24" ht="43.5" customHeight="1">
      <c r="A17" s="91" t="s">
        <v>47</v>
      </c>
      <c r="B17" s="92"/>
      <c r="C17" s="92"/>
      <c r="D17" s="93"/>
      <c r="E17" s="26"/>
      <c r="F17" s="37"/>
      <c r="G17" s="26"/>
      <c r="H17" s="26"/>
      <c r="I17" s="26"/>
      <c r="J17" s="37"/>
      <c r="K17" s="26"/>
      <c r="L17" s="26"/>
      <c r="M17" s="26"/>
      <c r="N17" s="26"/>
      <c r="O17" s="61">
        <v>67</v>
      </c>
      <c r="P17" s="53">
        <v>0.19</v>
      </c>
      <c r="Q17" s="53">
        <v>0.2</v>
      </c>
      <c r="R17" s="61"/>
      <c r="S17" s="53"/>
      <c r="T17" s="53"/>
      <c r="U17" s="53"/>
      <c r="V17" s="54"/>
      <c r="W17" s="54"/>
      <c r="X17" s="62"/>
    </row>
    <row r="18" spans="1:24" ht="12" customHeight="1" hidden="1">
      <c r="A18" s="15" t="s">
        <v>7</v>
      </c>
      <c r="B18" s="15"/>
      <c r="C18" s="15"/>
      <c r="D18" s="76"/>
      <c r="E18" s="27">
        <f>E5*E5</f>
        <v>4900</v>
      </c>
      <c r="F18" s="39" t="s">
        <v>19</v>
      </c>
      <c r="G18" s="40"/>
      <c r="H18" s="40"/>
      <c r="I18" s="41">
        <f>SUM(I5,I13)</f>
        <v>5.84269</v>
      </c>
      <c r="J18" s="37" t="s">
        <v>19</v>
      </c>
      <c r="K18" s="26"/>
      <c r="L18" s="26"/>
      <c r="M18" s="26"/>
      <c r="N18" s="26">
        <f>SUM(N5,N6,N13)</f>
        <v>3.2369649999999996</v>
      </c>
      <c r="O18" s="61">
        <v>68</v>
      </c>
      <c r="P18" s="53">
        <v>0.2</v>
      </c>
      <c r="Q18" s="53">
        <v>0.22</v>
      </c>
      <c r="R18" s="61"/>
      <c r="S18" s="53"/>
      <c r="T18" s="53"/>
      <c r="U18" s="53">
        <v>16</v>
      </c>
      <c r="V18" s="54"/>
      <c r="W18" s="54"/>
      <c r="X18" s="62"/>
    </row>
    <row r="19" spans="1:24" ht="11.25" customHeight="1">
      <c r="A19" s="15"/>
      <c r="B19" s="15"/>
      <c r="C19" s="15"/>
      <c r="D19" s="76"/>
      <c r="F19" s="37"/>
      <c r="G19" s="26"/>
      <c r="H19" s="26">
        <f>SUM(H5:H12)</f>
        <v>6.9394616667496996</v>
      </c>
      <c r="I19" s="38">
        <f>SUM(I5:I12)</f>
        <v>7.031908</v>
      </c>
      <c r="J19" s="37"/>
      <c r="K19" s="26"/>
      <c r="L19" s="40"/>
      <c r="M19" s="26">
        <f>SUM(M5:M9)</f>
        <v>4.2144887293823</v>
      </c>
      <c r="N19" s="38">
        <f>SUM(N5:N9)</f>
        <v>4.194032999999999</v>
      </c>
      <c r="O19" s="61">
        <v>69</v>
      </c>
      <c r="P19" s="53">
        <v>0.22</v>
      </c>
      <c r="Q19" s="53">
        <v>0.24</v>
      </c>
      <c r="R19" s="61"/>
      <c r="S19" s="53"/>
      <c r="T19" s="53"/>
      <c r="U19" s="53">
        <v>18</v>
      </c>
      <c r="V19" s="54"/>
      <c r="W19" s="54"/>
      <c r="X19" s="62"/>
    </row>
    <row r="20" spans="1:24" ht="45" customHeight="1">
      <c r="A20" s="8"/>
      <c r="B20" s="6"/>
      <c r="C20" s="6"/>
      <c r="D20" s="24"/>
      <c r="E20" s="26" t="s">
        <v>16</v>
      </c>
      <c r="F20" s="75">
        <v>0.5225</v>
      </c>
      <c r="G20" s="26"/>
      <c r="H20" s="26"/>
      <c r="I20" s="38"/>
      <c r="J20" s="75">
        <v>0.8571</v>
      </c>
      <c r="K20" s="40"/>
      <c r="L20" s="26"/>
      <c r="M20" s="26"/>
      <c r="N20" s="26"/>
      <c r="O20" s="61">
        <v>70</v>
      </c>
      <c r="P20" s="53">
        <v>0.24</v>
      </c>
      <c r="Q20" s="53">
        <v>0.26</v>
      </c>
      <c r="R20" s="61"/>
      <c r="S20" s="53"/>
      <c r="T20" s="53"/>
      <c r="U20" s="53">
        <v>20</v>
      </c>
      <c r="V20" s="54"/>
      <c r="W20" s="54"/>
      <c r="X20" s="62"/>
    </row>
    <row r="21" spans="1:24" ht="12.75" customHeight="1">
      <c r="A21" s="8"/>
      <c r="B21" s="6"/>
      <c r="C21" s="6"/>
      <c r="D21" s="6"/>
      <c r="E21" s="26"/>
      <c r="F21" s="37"/>
      <c r="G21" s="26"/>
      <c r="H21" s="26"/>
      <c r="I21" s="38"/>
      <c r="J21" s="37"/>
      <c r="K21" s="26"/>
      <c r="L21" s="26"/>
      <c r="M21" s="26"/>
      <c r="N21" s="26"/>
      <c r="O21" s="61">
        <v>72</v>
      </c>
      <c r="P21" s="53">
        <v>0.26</v>
      </c>
      <c r="Q21" s="53">
        <v>0.28</v>
      </c>
      <c r="R21" s="61"/>
      <c r="S21" s="53"/>
      <c r="T21" s="53"/>
      <c r="U21" s="54"/>
      <c r="V21" s="54"/>
      <c r="W21" s="54"/>
      <c r="X21" s="62"/>
    </row>
    <row r="22" spans="1:24" ht="14.25" customHeight="1">
      <c r="A22" s="8"/>
      <c r="B22" s="6"/>
      <c r="C22" s="6"/>
      <c r="D22" s="25"/>
      <c r="E22" s="26" t="s">
        <v>15</v>
      </c>
      <c r="F22" s="37" t="s">
        <v>6</v>
      </c>
      <c r="G22" s="26"/>
      <c r="H22" s="26"/>
      <c r="I22" s="38" t="s">
        <v>42</v>
      </c>
      <c r="J22" s="37" t="s">
        <v>6</v>
      </c>
      <c r="K22" s="26"/>
      <c r="L22" s="26"/>
      <c r="M22" s="26"/>
      <c r="N22" s="26" t="s">
        <v>42</v>
      </c>
      <c r="O22" s="61">
        <v>73</v>
      </c>
      <c r="P22" s="53">
        <v>0.28</v>
      </c>
      <c r="Q22" s="53">
        <v>0.3</v>
      </c>
      <c r="R22" s="61"/>
      <c r="S22" s="53"/>
      <c r="T22" s="53"/>
      <c r="U22" s="54"/>
      <c r="V22" s="54"/>
      <c r="W22" s="54"/>
      <c r="X22" s="62"/>
    </row>
    <row r="23" spans="1:24" ht="12.75">
      <c r="A23" s="8"/>
      <c r="B23" s="6"/>
      <c r="C23" s="6"/>
      <c r="D23" s="6"/>
      <c r="F23" s="39">
        <f>1-F20^EXP(I19-H19)</f>
        <v>0.5093387655441055</v>
      </c>
      <c r="G23" s="40"/>
      <c r="H23" s="40"/>
      <c r="I23" s="80">
        <f>1-F20^EXP(I18-H19)</f>
        <v>0.19488922281347731</v>
      </c>
      <c r="J23" s="80">
        <f>1-J20^EXP(N19-M19)</f>
        <v>0.14021974208946586</v>
      </c>
      <c r="K23" s="26"/>
      <c r="L23" s="26"/>
      <c r="M23" s="26"/>
      <c r="N23" s="80">
        <f>1-J20^EXP(N18-M19)</f>
        <v>0.056365824987197666</v>
      </c>
      <c r="O23" s="61">
        <v>74</v>
      </c>
      <c r="P23" s="53">
        <v>0.3</v>
      </c>
      <c r="Q23" s="53">
        <v>0.32</v>
      </c>
      <c r="R23" s="61"/>
      <c r="S23" s="53"/>
      <c r="T23" s="53"/>
      <c r="U23" s="54"/>
      <c r="V23" s="54"/>
      <c r="W23" s="54"/>
      <c r="X23" s="62"/>
    </row>
    <row r="24" spans="1:24" ht="12.75">
      <c r="A24" s="8"/>
      <c r="B24" s="6"/>
      <c r="C24" s="6"/>
      <c r="D24" s="6"/>
      <c r="F24" s="26"/>
      <c r="G24" s="26"/>
      <c r="H24" s="26"/>
      <c r="I24" s="26"/>
      <c r="J24" s="37"/>
      <c r="K24" s="26"/>
      <c r="L24" s="26"/>
      <c r="M24" s="26"/>
      <c r="N24" s="26"/>
      <c r="O24" s="61">
        <v>75</v>
      </c>
      <c r="P24" s="53">
        <v>0.32</v>
      </c>
      <c r="Q24" s="53">
        <v>0.35</v>
      </c>
      <c r="R24" s="61"/>
      <c r="S24" s="53"/>
      <c r="T24" s="53"/>
      <c r="U24" s="54"/>
      <c r="V24" s="54"/>
      <c r="W24" s="54"/>
      <c r="X24" s="62"/>
    </row>
    <row r="25" spans="1:24" ht="12.75">
      <c r="A25" s="8"/>
      <c r="B25" s="6"/>
      <c r="C25" s="6"/>
      <c r="D25" s="6"/>
      <c r="F25" s="27" t="s">
        <v>7</v>
      </c>
      <c r="G25" s="27" t="s">
        <v>7</v>
      </c>
      <c r="J25" s="37"/>
      <c r="K25" s="26"/>
      <c r="L25" s="40"/>
      <c r="M25" s="40"/>
      <c r="N25" s="40"/>
      <c r="O25" s="61">
        <v>76</v>
      </c>
      <c r="P25" s="53">
        <v>0.35</v>
      </c>
      <c r="Q25" s="53">
        <v>0.37</v>
      </c>
      <c r="R25" s="61"/>
      <c r="S25" s="53"/>
      <c r="T25" s="53"/>
      <c r="U25" s="54"/>
      <c r="V25" s="54"/>
      <c r="W25" s="54"/>
      <c r="X25" s="62"/>
    </row>
    <row r="26" spans="1:24" ht="12.75">
      <c r="A26" s="8"/>
      <c r="B26" s="6"/>
      <c r="C26" s="6"/>
      <c r="D26" s="6"/>
      <c r="F26" s="29" t="s">
        <v>11</v>
      </c>
      <c r="G26" s="30">
        <f>F23</f>
        <v>0.5093387655441055</v>
      </c>
      <c r="H26" s="30"/>
      <c r="I26" s="30"/>
      <c r="J26" s="39">
        <f>J23</f>
        <v>0.14021974208946586</v>
      </c>
      <c r="K26" s="40"/>
      <c r="O26" s="61">
        <v>78</v>
      </c>
      <c r="P26" s="53">
        <v>0.37</v>
      </c>
      <c r="Q26" s="53">
        <v>0.4</v>
      </c>
      <c r="R26" s="61"/>
      <c r="S26" s="53"/>
      <c r="T26" s="53"/>
      <c r="U26" s="54"/>
      <c r="V26" s="54"/>
      <c r="W26" s="54"/>
      <c r="X26" s="62"/>
    </row>
    <row r="27" spans="1:24" ht="12.75">
      <c r="A27" s="8"/>
      <c r="B27" s="6"/>
      <c r="C27" s="6"/>
      <c r="D27" s="6"/>
      <c r="F27" s="37"/>
      <c r="G27" s="26"/>
      <c r="H27" s="26"/>
      <c r="I27" s="26"/>
      <c r="O27" s="61">
        <v>79</v>
      </c>
      <c r="P27" s="53">
        <v>0.4</v>
      </c>
      <c r="Q27" s="53">
        <v>0.43</v>
      </c>
      <c r="R27" s="61"/>
      <c r="S27" s="53"/>
      <c r="T27" s="53"/>
      <c r="U27" s="54"/>
      <c r="V27" s="54"/>
      <c r="W27" s="54"/>
      <c r="X27" s="62"/>
    </row>
    <row r="28" spans="1:24" ht="12.75">
      <c r="A28" s="8"/>
      <c r="B28" s="6"/>
      <c r="C28" s="6"/>
      <c r="D28" s="6"/>
      <c r="F28" s="39"/>
      <c r="G28" s="40"/>
      <c r="H28" s="40" t="s">
        <v>14</v>
      </c>
      <c r="I28" s="43">
        <f>G26</f>
        <v>0.5093387655441055</v>
      </c>
      <c r="K28" s="28">
        <f>J26</f>
        <v>0.14021974208946586</v>
      </c>
      <c r="L28" s="26"/>
      <c r="O28" s="61">
        <v>80</v>
      </c>
      <c r="P28" s="53">
        <v>0.43</v>
      </c>
      <c r="Q28" s="53">
        <v>0.46</v>
      </c>
      <c r="R28" s="61"/>
      <c r="S28" s="53"/>
      <c r="T28" s="53"/>
      <c r="U28" s="54"/>
      <c r="V28" s="54"/>
      <c r="W28" s="54"/>
      <c r="X28" s="62"/>
    </row>
    <row r="29" spans="1:24" ht="12.75">
      <c r="A29" s="8"/>
      <c r="B29" s="6"/>
      <c r="C29" s="6"/>
      <c r="D29" s="6"/>
      <c r="J29" s="42"/>
      <c r="K29" s="31">
        <f>F23</f>
        <v>0.5093387655441055</v>
      </c>
      <c r="L29" s="78"/>
      <c r="O29" s="61">
        <v>81</v>
      </c>
      <c r="P29" s="53">
        <v>0.46</v>
      </c>
      <c r="Q29" s="53">
        <v>0.49</v>
      </c>
      <c r="R29" s="61"/>
      <c r="S29" s="53"/>
      <c r="T29" s="53"/>
      <c r="U29" s="54"/>
      <c r="V29" s="54"/>
      <c r="W29" s="54"/>
      <c r="X29" s="62"/>
    </row>
    <row r="30" spans="1:24" ht="12.75">
      <c r="A30" s="8"/>
      <c r="B30" s="6"/>
      <c r="C30" s="6"/>
      <c r="D30" s="6"/>
      <c r="J30" s="44"/>
      <c r="K30" s="45"/>
      <c r="O30" s="61">
        <v>82</v>
      </c>
      <c r="P30" s="53">
        <v>0.49</v>
      </c>
      <c r="Q30" s="53">
        <v>0.52</v>
      </c>
      <c r="R30" s="61"/>
      <c r="S30" s="53"/>
      <c r="T30" s="53"/>
      <c r="U30" s="54"/>
      <c r="V30" s="54"/>
      <c r="W30" s="54"/>
      <c r="X30" s="62"/>
    </row>
    <row r="31" spans="1:24" ht="12.75">
      <c r="A31" s="8"/>
      <c r="B31" s="6"/>
      <c r="C31" s="6"/>
      <c r="D31" s="6"/>
      <c r="E31" s="27" t="s">
        <v>7</v>
      </c>
      <c r="O31" s="61">
        <v>84</v>
      </c>
      <c r="P31" s="53">
        <v>0.52</v>
      </c>
      <c r="Q31" s="53">
        <v>0.55</v>
      </c>
      <c r="R31" s="61"/>
      <c r="S31" s="53"/>
      <c r="T31" s="53"/>
      <c r="U31" s="54"/>
      <c r="V31" s="54"/>
      <c r="W31" s="54"/>
      <c r="X31" s="62"/>
    </row>
    <row r="32" spans="1:24" ht="12.75">
      <c r="A32" s="8"/>
      <c r="B32" s="6"/>
      <c r="C32" s="6"/>
      <c r="D32" s="6"/>
      <c r="I32" s="27" t="s">
        <v>23</v>
      </c>
      <c r="O32" s="61">
        <v>85</v>
      </c>
      <c r="P32" s="53">
        <v>0.55</v>
      </c>
      <c r="Q32" s="53">
        <v>0.58</v>
      </c>
      <c r="R32" s="61"/>
      <c r="S32" s="53"/>
      <c r="T32" s="53"/>
      <c r="U32" s="54"/>
      <c r="V32" s="54"/>
      <c r="W32" s="54"/>
      <c r="X32" s="62"/>
    </row>
    <row r="33" spans="1:24" ht="9.75" customHeight="1">
      <c r="A33" s="8"/>
      <c r="B33" s="6"/>
      <c r="C33" s="6"/>
      <c r="D33" s="6"/>
      <c r="O33" s="61">
        <v>86</v>
      </c>
      <c r="P33" s="53">
        <v>0.58</v>
      </c>
      <c r="Q33" s="53">
        <v>0.61</v>
      </c>
      <c r="R33" s="61"/>
      <c r="S33" s="53"/>
      <c r="T33" s="53"/>
      <c r="U33" s="54"/>
      <c r="V33" s="54"/>
      <c r="W33" s="54"/>
      <c r="X33" s="62"/>
    </row>
    <row r="34" spans="1:24" ht="10.5" customHeight="1">
      <c r="A34" s="88"/>
      <c r="B34" s="88"/>
      <c r="C34" s="88"/>
      <c r="D34" s="88"/>
      <c r="J34" s="28" t="str">
        <f>IF(C6&lt;55,"ERROR",IF(C6&gt;94,"ERROR",IF(C7&lt;80,"ERROR",IF(C7&gt;200,"ERROR",IF(K34="ERROR","ERROR",IF(K35="ERROR","ERROR",IF(K36="ERROR","ERROR",IF(J35="ERROR","ERROR","OK"))))))))</f>
        <v>OK</v>
      </c>
      <c r="K34" s="28" t="str">
        <f>IF(K35="ERROR","ERROR",IF(C11="yes","OK",IF(C11="y","OK",IF(C11="no","OK",IF(C11="n","OK","ERROR")))))</f>
        <v>OK</v>
      </c>
      <c r="O34" s="61">
        <v>87</v>
      </c>
      <c r="P34" s="53">
        <v>0.61</v>
      </c>
      <c r="Q34" s="53">
        <v>0.65</v>
      </c>
      <c r="R34" s="61"/>
      <c r="S34" s="53"/>
      <c r="T34" s="53"/>
      <c r="U34" s="54"/>
      <c r="V34" s="54"/>
      <c r="W34" s="54"/>
      <c r="X34" s="62"/>
    </row>
    <row r="35" spans="1:24" ht="10.5" customHeight="1">
      <c r="A35" s="88"/>
      <c r="B35" s="88"/>
      <c r="C35" s="88"/>
      <c r="D35" s="88"/>
      <c r="J35" s="28" t="str">
        <f>IF(J36="ERROR","ERROR",IF(C5="male","OK",IF(C5="m","OK",IF(C5="female","OK",IF(C5="f","OK","ERROR")))))</f>
        <v>OK</v>
      </c>
      <c r="K35" s="28" t="str">
        <f>IF(K36="ERROR","ERROR",IF(Sheet1!C10="yes","OK",IF(Sheet1!C10="y","OK",IF(Sheet1!C10="no","OK",IF(Sheet1!C10="n","OK","ERROR")))))</f>
        <v>OK</v>
      </c>
      <c r="O35" s="61">
        <v>88</v>
      </c>
      <c r="P35" s="53">
        <v>0.65</v>
      </c>
      <c r="Q35" s="53">
        <v>0.68</v>
      </c>
      <c r="R35" s="61"/>
      <c r="S35" s="53"/>
      <c r="T35" s="53"/>
      <c r="U35" s="54"/>
      <c r="V35" s="54"/>
      <c r="W35" s="54"/>
      <c r="X35" s="62"/>
    </row>
    <row r="36" spans="1:24" ht="10.5" customHeight="1">
      <c r="A36" s="88"/>
      <c r="B36" s="88"/>
      <c r="C36" s="88"/>
      <c r="D36" s="88"/>
      <c r="J36" s="28" t="str">
        <f>IF(J37="ERROR","ERROR",IF(C12="yes","OK",IF(C12="y","OK",IF(C12="no","OK",IF(C12="n","OK","ERROR")))))</f>
        <v>OK</v>
      </c>
      <c r="K36" s="28" t="str">
        <f>IF(K37="ERROR","ERROR",IF(C9="yes","OK",IF(C9="y","OK",IF(C9="no","OK",IF(C9="n","OK","ERROR")))))</f>
        <v>OK</v>
      </c>
      <c r="O36" s="61">
        <v>89</v>
      </c>
      <c r="P36" s="53">
        <v>0.68</v>
      </c>
      <c r="Q36" s="53">
        <v>0.71</v>
      </c>
      <c r="R36" s="61"/>
      <c r="S36" s="53"/>
      <c r="T36" s="53"/>
      <c r="U36" s="54"/>
      <c r="V36" s="54"/>
      <c r="W36" s="54"/>
      <c r="X36" s="62"/>
    </row>
    <row r="37" spans="1:24" ht="10.5" customHeight="1">
      <c r="A37" s="88"/>
      <c r="B37" s="88"/>
      <c r="C37" s="88"/>
      <c r="D37" s="88"/>
      <c r="J37" s="28" t="str">
        <f>IF(K34="ERROR","ERROR",IF(C13="yes","OK",IF(C13="y","OK",IF(C13="no","OK",IF(C13="n","OK","ERROR")))))</f>
        <v>OK</v>
      </c>
      <c r="K37" s="28" t="str">
        <f>IF(Sheet1!C8="yes","OK",IF(Sheet1!C8="y","OK",IF(Sheet1!C8="no","OK",IF(Sheet1!C8="n","OK","ERROR"))))</f>
        <v>OK</v>
      </c>
      <c r="O37" s="61">
        <v>90</v>
      </c>
      <c r="P37" s="53">
        <v>0.71</v>
      </c>
      <c r="Q37" s="53">
        <v>0.75</v>
      </c>
      <c r="R37" s="61"/>
      <c r="S37" s="53"/>
      <c r="T37" s="53"/>
      <c r="U37" s="54"/>
      <c r="V37" s="54"/>
      <c r="W37" s="54"/>
      <c r="X37" s="62"/>
    </row>
    <row r="38" spans="1:24" ht="10.5" customHeight="1">
      <c r="A38" s="88"/>
      <c r="B38" s="88"/>
      <c r="C38" s="88"/>
      <c r="D38" s="88"/>
      <c r="O38" s="61">
        <v>92</v>
      </c>
      <c r="P38" s="53">
        <v>0.75</v>
      </c>
      <c r="Q38" s="53">
        <v>0.78</v>
      </c>
      <c r="R38" s="61"/>
      <c r="S38" s="53"/>
      <c r="T38" s="53"/>
      <c r="U38" s="54"/>
      <c r="V38" s="54"/>
      <c r="W38" s="54"/>
      <c r="X38" s="62"/>
    </row>
    <row r="39" spans="1:24" ht="10.5" customHeight="1">
      <c r="A39" s="88"/>
      <c r="B39" s="88"/>
      <c r="C39" s="88"/>
      <c r="D39" s="88"/>
      <c r="O39" s="61">
        <v>93</v>
      </c>
      <c r="P39" s="53">
        <v>0.78</v>
      </c>
      <c r="Q39" s="53">
        <v>0.81</v>
      </c>
      <c r="R39" s="61"/>
      <c r="S39" s="53"/>
      <c r="T39" s="53"/>
      <c r="U39" s="54"/>
      <c r="V39" s="54"/>
      <c r="W39" s="54"/>
      <c r="X39" s="62"/>
    </row>
    <row r="40" spans="1:24" ht="17.25" customHeight="1">
      <c r="A40" s="88"/>
      <c r="B40" s="88"/>
      <c r="C40" s="88"/>
      <c r="D40" s="88"/>
      <c r="G40" s="27" t="s">
        <v>7</v>
      </c>
      <c r="H40" s="27" t="s">
        <v>7</v>
      </c>
      <c r="O40" s="61">
        <v>94</v>
      </c>
      <c r="P40" s="53">
        <v>0.81</v>
      </c>
      <c r="Q40" s="53">
        <v>0.83</v>
      </c>
      <c r="U40" s="54"/>
      <c r="V40" s="54"/>
      <c r="W40" s="54"/>
      <c r="X40" s="62"/>
    </row>
    <row r="41" spans="1:24" ht="14.25" customHeight="1">
      <c r="A41" s="14"/>
      <c r="B41" s="14"/>
      <c r="C41" s="14"/>
      <c r="D41" s="6"/>
      <c r="O41" s="61"/>
      <c r="R41" s="89"/>
      <c r="S41" s="90"/>
      <c r="T41" s="90"/>
      <c r="U41" s="54"/>
      <c r="V41" s="54"/>
      <c r="W41" s="54"/>
      <c r="X41" s="62"/>
    </row>
    <row r="42" spans="1:24" ht="15" customHeight="1">
      <c r="A42" s="14"/>
      <c r="B42" s="14"/>
      <c r="C42" s="14"/>
      <c r="D42" s="6"/>
      <c r="E42" s="46"/>
      <c r="G42" s="27" t="s">
        <v>7</v>
      </c>
      <c r="H42" s="27" t="s">
        <v>7</v>
      </c>
      <c r="O42" s="89"/>
      <c r="P42" s="90"/>
      <c r="Q42" s="90"/>
      <c r="R42" s="89"/>
      <c r="S42" s="90"/>
      <c r="T42" s="90"/>
      <c r="U42" s="54"/>
      <c r="V42" s="54"/>
      <c r="W42" s="54"/>
      <c r="X42" s="62"/>
    </row>
    <row r="43" spans="1:24" ht="12.75" customHeight="1">
      <c r="A43" s="14"/>
      <c r="B43" s="14"/>
      <c r="C43" s="14"/>
      <c r="D43" s="14"/>
      <c r="E43" s="46"/>
      <c r="O43" s="89"/>
      <c r="P43" s="90"/>
      <c r="Q43" s="90"/>
      <c r="R43" s="89"/>
      <c r="S43" s="90"/>
      <c r="T43" s="90"/>
      <c r="U43" s="54"/>
      <c r="V43" s="54"/>
      <c r="W43" s="54"/>
      <c r="X43" s="62"/>
    </row>
    <row r="44" spans="1:24" ht="12.75">
      <c r="A44" s="14"/>
      <c r="B44" s="14"/>
      <c r="C44" s="14"/>
      <c r="D44" s="14"/>
      <c r="E44" s="46"/>
      <c r="H44" s="28"/>
      <c r="I44" s="28"/>
      <c r="O44" s="89"/>
      <c r="P44" s="90"/>
      <c r="Q44" s="90"/>
      <c r="R44" s="89"/>
      <c r="S44" s="90"/>
      <c r="T44" s="90"/>
      <c r="U44" s="54"/>
      <c r="V44" s="54"/>
      <c r="W44" s="54"/>
      <c r="X44" s="62"/>
    </row>
    <row r="45" spans="1:24" ht="25.5" customHeight="1">
      <c r="A45" s="11"/>
      <c r="B45" s="12"/>
      <c r="C45" s="12"/>
      <c r="D45" s="23"/>
      <c r="E45" s="46"/>
      <c r="H45" s="28"/>
      <c r="I45" s="28"/>
      <c r="M45" s="47"/>
      <c r="N45" s="47"/>
      <c r="O45" s="89"/>
      <c r="P45" s="90"/>
      <c r="Q45" s="90"/>
      <c r="R45" s="89"/>
      <c r="S45" s="90"/>
      <c r="T45" s="90"/>
      <c r="U45" s="54"/>
      <c r="V45" s="54"/>
      <c r="W45" s="54"/>
      <c r="X45" s="62"/>
    </row>
    <row r="46" spans="1:24" ht="25.5" customHeight="1">
      <c r="A46" s="13"/>
      <c r="B46" s="12"/>
      <c r="C46" s="12"/>
      <c r="D46" s="23"/>
      <c r="E46" s="46"/>
      <c r="H46" s="28"/>
      <c r="I46" s="28"/>
      <c r="M46" s="47"/>
      <c r="N46" s="47"/>
      <c r="O46" s="89"/>
      <c r="P46" s="90"/>
      <c r="Q46" s="90"/>
      <c r="R46" s="89"/>
      <c r="S46" s="90"/>
      <c r="T46" s="90"/>
      <c r="U46" s="54"/>
      <c r="V46" s="54"/>
      <c r="W46" s="54"/>
      <c r="X46" s="62"/>
    </row>
    <row r="47" spans="1:24" ht="0.75" customHeight="1">
      <c r="A47" s="13"/>
      <c r="B47" s="12"/>
      <c r="C47" s="12"/>
      <c r="D47" s="23"/>
      <c r="E47" s="46"/>
      <c r="M47" s="47"/>
      <c r="N47" s="47"/>
      <c r="O47" s="89"/>
      <c r="P47" s="90"/>
      <c r="Q47" s="90"/>
      <c r="U47" s="54"/>
      <c r="V47" s="54"/>
      <c r="W47" s="54"/>
      <c r="X47" s="62"/>
    </row>
    <row r="48" spans="1:24" ht="1.5" customHeight="1">
      <c r="A48" s="8"/>
      <c r="B48" s="6"/>
      <c r="C48" s="6"/>
      <c r="D48" s="14"/>
      <c r="E48" s="26"/>
      <c r="O48" s="61"/>
      <c r="U48" s="54"/>
      <c r="V48" s="54"/>
      <c r="W48" s="54"/>
      <c r="X48" s="62"/>
    </row>
    <row r="49" spans="1:24" ht="12.75">
      <c r="A49" s="8"/>
      <c r="B49" s="6"/>
      <c r="C49" s="6"/>
      <c r="D49" s="51"/>
      <c r="E49" s="26"/>
      <c r="O49" s="61" t="s">
        <v>21</v>
      </c>
      <c r="R49" s="61"/>
      <c r="S49" s="53"/>
      <c r="T49" s="53"/>
      <c r="U49" s="54"/>
      <c r="V49" s="54"/>
      <c r="W49" s="54"/>
      <c r="X49" s="62"/>
    </row>
    <row r="50" spans="1:24" ht="12.75">
      <c r="A50" s="8"/>
      <c r="B50" s="6"/>
      <c r="C50" s="6"/>
      <c r="D50" s="51"/>
      <c r="E50" s="26"/>
      <c r="O50" s="61" t="s">
        <v>43</v>
      </c>
      <c r="P50" s="53">
        <f>IF($J$34="OK",ROUND(N23,2),"ERROR")</f>
        <v>0.06</v>
      </c>
      <c r="R50" s="61" t="s">
        <v>44</v>
      </c>
      <c r="S50" s="53">
        <f>IF($J$34="OK",ROUND(I23,2),"ERROR")</f>
        <v>0.19</v>
      </c>
      <c r="T50" s="53"/>
      <c r="U50" s="54"/>
      <c r="V50" s="54"/>
      <c r="W50" s="54"/>
      <c r="X50" s="62"/>
    </row>
    <row r="51" spans="1:24" ht="12.75">
      <c r="A51" s="8"/>
      <c r="B51" s="6"/>
      <c r="C51" s="6"/>
      <c r="D51" s="51"/>
      <c r="E51" s="26"/>
      <c r="O51" s="61"/>
      <c r="R51" s="61"/>
      <c r="S51" s="53"/>
      <c r="T51" s="53"/>
      <c r="U51" s="54"/>
      <c r="V51" s="54"/>
      <c r="W51" s="54"/>
      <c r="X51" s="62"/>
    </row>
    <row r="52" spans="1:24" ht="12.75">
      <c r="A52" s="8"/>
      <c r="B52" s="6"/>
      <c r="C52" s="6"/>
      <c r="D52" s="6"/>
      <c r="E52" s="26"/>
      <c r="O52" s="61"/>
      <c r="R52" s="61"/>
      <c r="S52" s="53"/>
      <c r="T52" s="53"/>
      <c r="U52" s="54"/>
      <c r="V52" s="54"/>
      <c r="W52" s="54"/>
      <c r="X52" s="62"/>
    </row>
    <row r="53" spans="1:24" ht="12.75">
      <c r="A53" s="8"/>
      <c r="B53" s="6"/>
      <c r="C53" s="6"/>
      <c r="D53" s="6"/>
      <c r="E53" s="26"/>
      <c r="O53" s="61"/>
      <c r="R53" s="61"/>
      <c r="S53" s="53"/>
      <c r="T53" s="53"/>
      <c r="U53" s="54"/>
      <c r="V53" s="54"/>
      <c r="W53" s="54"/>
      <c r="X53" s="62"/>
    </row>
    <row r="54" spans="1:24" ht="12.75">
      <c r="A54" s="8"/>
      <c r="B54" s="6"/>
      <c r="C54" s="6"/>
      <c r="D54" s="6"/>
      <c r="E54" s="26"/>
      <c r="O54" s="61"/>
      <c r="R54" s="61"/>
      <c r="S54" s="53"/>
      <c r="T54" s="53"/>
      <c r="U54" s="54"/>
      <c r="V54" s="54"/>
      <c r="W54" s="54"/>
      <c r="X54" s="62"/>
    </row>
    <row r="55" spans="1:24" ht="12.75">
      <c r="A55" s="8"/>
      <c r="B55" s="6"/>
      <c r="C55" s="6"/>
      <c r="D55" s="6"/>
      <c r="O55" s="61"/>
      <c r="P55" s="53">
        <f>IF($C$6&lt;=($O$32-1),IF($C$6&lt;=($O$31-1),IF($C$6&lt;=($O$30-1),IF($C$6&lt;=($O$29-1),IF($C$6&lt;=($O$28-1),IF($C$6&lt;=($O$27-1),IF($C$6&lt;=($O$26-1),IF($C$6&lt;=($O$25-1),$P$24,$P$25),$P$26),$P$27),$P$28),$P$29),$P$30),$P$31),$P$32)</f>
        <v>0.32</v>
      </c>
      <c r="Q55" s="53">
        <f>IF($C$6&lt;=($O$32-1),IF($C$6&lt;=($O$31-1),IF($C$6&lt;=($O$30-1),IF($C$6&lt;=($O$29-1),IF($C$6&lt;=($O$28-1),IF($C$6&lt;=($O$27-1),IF($C$6&lt;=($O$26-1),IF($C$6&lt;=($O$25-1),$P$24,$P$25),$P$26),$P$27),$P$28),$P$29),$P$30),$P$31),$P$32)</f>
        <v>0.32</v>
      </c>
      <c r="R55" s="61"/>
      <c r="S55" s="53">
        <f>IF($C$6&lt;=($O$32-1),IF($C$6&lt;=($O$31-1),IF($C$6&lt;=($O$30-1),IF($C$6&lt;=($O$29-1),IF($C$6&lt;=($O$28-1),IF($C$6&lt;=($O$27-1),IF($C$6&lt;=($O$26-1),IF($C$6&lt;=($O$25-1),$Q$24,$Q$25),$Q$26),$Q$27),$Q$28),$Q$29),$Q$30),$Q$31),$Q$32)</f>
        <v>0.35</v>
      </c>
      <c r="T55" s="53">
        <f>IF($C$6&lt;=($O$32-1),IF($C$6&lt;=($O$31-1),IF($C$6&lt;=($O$30-1),IF($C$6&lt;=($O$29-1),IF($C$6&lt;=($O$28-1),IF($C$6&lt;=($O$27-1),IF($C$6&lt;=($O$26-1),IF($C$6&lt;=($O$25-1),$Q$24,$Q$25),$Q$26),$Q$27),$Q$28),$Q$29),$Q$30),$Q$31),$Q$32)</f>
        <v>0.35</v>
      </c>
      <c r="U55" s="54"/>
      <c r="V55" s="54"/>
      <c r="W55" s="54"/>
      <c r="X55" s="62"/>
    </row>
    <row r="56" spans="1:24" ht="12.75">
      <c r="A56" s="8"/>
      <c r="B56" s="6"/>
      <c r="C56" s="6"/>
      <c r="D56" s="6"/>
      <c r="O56" s="61"/>
      <c r="P56" s="53">
        <f>IF($C$6&lt;=($O$40-1),IF($C$6&lt;=($O$39-1),IF($C$6&lt;=($O$38-1),IF($C$6&lt;=($O$37-1),IF($C$6&lt;=($O$36-1),IF($C$6&lt;=($O$35-1),IF($C$6&lt;=($O$34-1),IF($C$6&lt;=($O$33-1),$P$32,$P$33),$P$34),$P$35),$P$36),$P$37),$P$38),$P$39),$P$40)</f>
        <v>0.55</v>
      </c>
      <c r="Q56" s="53">
        <f>IF($C$6&lt;=($O$40-1),IF($C$6&lt;=($O$39-1),IF($C$6&lt;=($O$38-1),IF($C$6&lt;=($O$37-1),IF($C$6&lt;=($O$36-1),IF($C$6&lt;=($O$35-1),IF($C$6&lt;=($O$34-1),IF($C$6&lt;=($O$33-1),$P$32,$P$33),$P$34),$P$35),$P$36),$P$37),$P$38),$P$39),$P$40)</f>
        <v>0.55</v>
      </c>
      <c r="S56" s="53">
        <f>IF($C$6&lt;=($O$40-1),IF($C$6&lt;=($O$39-1),IF($C$6&lt;=($O$38-1),IF($C$6&lt;=($O$37-1),IF($C$6&lt;=($O$36-1),IF($C$6&lt;=($O$35-1),IF($C$6&lt;=($O$34-1),IF($C$6&lt;=($O$33-1),$Q$32,$Q$33),$Q$34),$Q$35),$Q$36),$Q$37),$Q$38),$Q$39),$Q$40)</f>
        <v>0.58</v>
      </c>
      <c r="T56" s="53">
        <f>IF($C$6&lt;=($O$40-1),IF($C$6&lt;=($O$39-1),IF($C$6&lt;=($O$38-1),IF($C$6&lt;=($O$37-1),IF($C$6&lt;=($O$36-1),IF($C$6&lt;=($O$35-1),IF($C$6&lt;=($O$34-1),IF($C$6&lt;=($O$33-1),$Q$32,$Q$33),$Q$34),$Q$35),$Q$36),$Q$37),$Q$38),$Q$39),$Q$40)</f>
        <v>0.58</v>
      </c>
      <c r="U56" s="54"/>
      <c r="V56" s="54"/>
      <c r="W56" s="54"/>
      <c r="X56" s="62"/>
    </row>
    <row r="57" spans="1:24" ht="12.75">
      <c r="A57" s="8"/>
      <c r="B57" s="6"/>
      <c r="C57" s="6"/>
      <c r="D57" s="6"/>
      <c r="O57" s="61"/>
      <c r="P57" s="54"/>
      <c r="U57" s="54"/>
      <c r="V57" s="54"/>
      <c r="W57" s="54"/>
      <c r="X57" s="62"/>
    </row>
    <row r="58" spans="1:24" ht="12.75">
      <c r="A58" s="8"/>
      <c r="B58" s="6"/>
      <c r="C58" s="6"/>
      <c r="D58" s="6"/>
      <c r="O58" s="61"/>
      <c r="U58" s="54"/>
      <c r="V58" s="54"/>
      <c r="W58" s="54"/>
      <c r="X58" s="62"/>
    </row>
    <row r="59" spans="1:24" ht="12.75">
      <c r="A59" s="8"/>
      <c r="B59" s="6"/>
      <c r="C59" s="6"/>
      <c r="D59" s="6"/>
      <c r="O59" s="61"/>
      <c r="U59" s="54"/>
      <c r="V59" s="54"/>
      <c r="W59" s="54"/>
      <c r="X59" s="62"/>
    </row>
    <row r="60" spans="1:24" ht="12.75">
      <c r="A60" s="8"/>
      <c r="B60" s="6"/>
      <c r="C60" s="6"/>
      <c r="D60" s="6"/>
      <c r="O60" s="61"/>
      <c r="U60" s="54"/>
      <c r="V60" s="71"/>
      <c r="W60" s="71"/>
      <c r="X60" s="72"/>
    </row>
    <row r="61" spans="1:21" ht="12.75">
      <c r="A61" s="8"/>
      <c r="B61" s="6"/>
      <c r="C61" s="6"/>
      <c r="D61" s="6"/>
      <c r="O61" s="61"/>
      <c r="U61" s="54"/>
    </row>
    <row r="62" spans="1:21" ht="12.75">
      <c r="A62" s="8"/>
      <c r="B62" s="6"/>
      <c r="C62" s="6"/>
      <c r="D62" s="6"/>
      <c r="O62" s="61"/>
      <c r="U62" s="54"/>
    </row>
    <row r="63" spans="1:21" ht="12.75">
      <c r="A63" s="8"/>
      <c r="B63" s="6"/>
      <c r="C63" s="6"/>
      <c r="D63" s="6"/>
      <c r="O63" s="61"/>
      <c r="U63" s="54"/>
    </row>
    <row r="64" spans="1:21" ht="12.75">
      <c r="A64" s="8"/>
      <c r="B64" s="6"/>
      <c r="C64" s="6"/>
      <c r="D64" s="6"/>
      <c r="O64" s="61"/>
      <c r="U64" s="54"/>
    </row>
    <row r="65" spans="1:21" ht="12.75">
      <c r="A65" s="8"/>
      <c r="B65" s="6"/>
      <c r="C65" s="6"/>
      <c r="D65" s="6"/>
      <c r="O65" s="61"/>
      <c r="U65" s="54"/>
    </row>
    <row r="66" spans="1:21" ht="12.75">
      <c r="A66" s="8"/>
      <c r="B66" s="6"/>
      <c r="C66" s="6"/>
      <c r="D66" s="6"/>
      <c r="O66" s="61"/>
      <c r="U66" s="54"/>
    </row>
    <row r="67" spans="1:21" ht="12.75">
      <c r="A67" s="8"/>
      <c r="B67" s="6"/>
      <c r="C67" s="6"/>
      <c r="D67" s="6"/>
      <c r="O67" s="61"/>
      <c r="U67" s="54"/>
    </row>
    <row r="68" spans="1:21" ht="12.75">
      <c r="A68" s="8"/>
      <c r="B68" s="6"/>
      <c r="C68" s="6"/>
      <c r="D68" s="6"/>
      <c r="O68" s="61"/>
      <c r="U68" s="54"/>
    </row>
    <row r="69" spans="1:21" ht="12.75">
      <c r="A69" s="8"/>
      <c r="B69" s="6"/>
      <c r="C69" s="6"/>
      <c r="D69" s="6"/>
      <c r="O69" s="61"/>
      <c r="R69" s="71"/>
      <c r="S69" s="71"/>
      <c r="T69" s="71"/>
      <c r="U69" s="71"/>
    </row>
    <row r="70" spans="1:17" ht="12.75">
      <c r="A70" s="8"/>
      <c r="B70" s="6"/>
      <c r="C70" s="6"/>
      <c r="D70" s="6"/>
      <c r="O70" s="69"/>
      <c r="P70" s="70"/>
      <c r="Q70" s="70"/>
    </row>
    <row r="71" spans="1:4" ht="12.75">
      <c r="A71" s="8"/>
      <c r="B71" s="6"/>
      <c r="C71" s="6"/>
      <c r="D71" s="6"/>
    </row>
    <row r="72" spans="1:4" ht="12.75">
      <c r="A72" s="8"/>
      <c r="B72" s="6"/>
      <c r="C72" s="6"/>
      <c r="D72" s="6"/>
    </row>
    <row r="73" spans="1:4" ht="12.75">
      <c r="A73" s="8"/>
      <c r="B73" s="6"/>
      <c r="C73" s="6"/>
      <c r="D73" s="6"/>
    </row>
    <row r="74" spans="1:4" ht="12.75">
      <c r="A74" s="8"/>
      <c r="B74" s="6"/>
      <c r="C74" s="6"/>
      <c r="D74" s="6"/>
    </row>
    <row r="75" spans="1:4" ht="12.75">
      <c r="A75" s="8"/>
      <c r="B75" s="6"/>
      <c r="C75" s="6"/>
      <c r="D75" s="6"/>
    </row>
    <row r="76" spans="1:4" ht="12.75">
      <c r="A76" s="8"/>
      <c r="B76" s="6"/>
      <c r="C76" s="6"/>
      <c r="D76" s="6"/>
    </row>
    <row r="77" spans="1:4" ht="12.75">
      <c r="A77" s="8"/>
      <c r="B77" s="6"/>
      <c r="C77" s="6"/>
      <c r="D77" s="6"/>
    </row>
    <row r="78" spans="1:4" ht="12.75">
      <c r="A78" s="8"/>
      <c r="B78" s="6"/>
      <c r="C78" s="6"/>
      <c r="D78" s="6"/>
    </row>
    <row r="79" spans="1:4" ht="12.75">
      <c r="A79" s="8"/>
      <c r="B79" s="6"/>
      <c r="C79" s="6"/>
      <c r="D79" s="6"/>
    </row>
    <row r="80" spans="1:4" ht="12.75">
      <c r="A80" s="8"/>
      <c r="B80" s="6"/>
      <c r="C80" s="6"/>
      <c r="D80" s="6"/>
    </row>
    <row r="81" spans="1:4" ht="12.75">
      <c r="A81" s="8"/>
      <c r="B81" s="6"/>
      <c r="C81" s="6"/>
      <c r="D81" s="6"/>
    </row>
    <row r="82" spans="1:4" ht="12.75">
      <c r="A82" s="8"/>
      <c r="B82" s="6"/>
      <c r="C82" s="6"/>
      <c r="D82" s="6"/>
    </row>
    <row r="83" spans="1:4" ht="12.75">
      <c r="A83" s="8"/>
      <c r="B83" s="6"/>
      <c r="C83" s="6"/>
      <c r="D83" s="6"/>
    </row>
    <row r="84" spans="1:4" ht="12.75">
      <c r="A84" s="8"/>
      <c r="B84" s="6"/>
      <c r="C84" s="6"/>
      <c r="D84" s="6"/>
    </row>
    <row r="85" spans="1:4" ht="12.75">
      <c r="A85" s="8"/>
      <c r="B85" s="6"/>
      <c r="C85" s="6"/>
      <c r="D85" s="6"/>
    </row>
    <row r="86" spans="1:4" ht="12.75">
      <c r="A86" s="8"/>
      <c r="B86" s="6"/>
      <c r="C86" s="6"/>
      <c r="D86" s="6"/>
    </row>
    <row r="87" spans="1:4" ht="12.75">
      <c r="A87" s="8"/>
      <c r="B87" s="6"/>
      <c r="C87" s="6"/>
      <c r="D87" s="6"/>
    </row>
    <row r="88" spans="1:4" ht="12.75">
      <c r="A88" s="8"/>
      <c r="B88" s="6"/>
      <c r="C88" s="6"/>
      <c r="D88" s="6"/>
    </row>
    <row r="89" spans="1:4" ht="12.75">
      <c r="A89" s="8"/>
      <c r="B89" s="6"/>
      <c r="C89" s="6"/>
      <c r="D89" s="6"/>
    </row>
    <row r="90" spans="1:4" ht="12.75">
      <c r="A90" s="8"/>
      <c r="B90" s="6"/>
      <c r="C90" s="6"/>
      <c r="D90" s="6"/>
    </row>
    <row r="91" spans="1:4" ht="12.75">
      <c r="A91" s="8"/>
      <c r="B91" s="6"/>
      <c r="C91" s="6"/>
      <c r="D91" s="6"/>
    </row>
    <row r="92" spans="1:4" ht="12.75">
      <c r="A92" s="8"/>
      <c r="B92" s="6"/>
      <c r="C92" s="6"/>
      <c r="D92" s="6"/>
    </row>
    <row r="93" spans="1:4" ht="12.75">
      <c r="A93" s="8"/>
      <c r="B93" s="6"/>
      <c r="C93" s="6"/>
      <c r="D93" s="6"/>
    </row>
    <row r="94" spans="1:4" ht="12.75">
      <c r="A94" s="8"/>
      <c r="B94" s="6"/>
      <c r="C94" s="6"/>
      <c r="D94" s="6"/>
    </row>
    <row r="95" spans="1:4" ht="12.75">
      <c r="A95" s="8"/>
      <c r="B95" s="6"/>
      <c r="C95" s="6"/>
      <c r="D95" s="6"/>
    </row>
    <row r="96" spans="1:4" ht="12.75">
      <c r="A96" s="8"/>
      <c r="B96" s="6"/>
      <c r="C96" s="6"/>
      <c r="D96" s="6"/>
    </row>
    <row r="97" spans="1:4" ht="12.75">
      <c r="A97" s="8"/>
      <c r="B97" s="6"/>
      <c r="C97" s="6"/>
      <c r="D97" s="6"/>
    </row>
    <row r="98" spans="1:4" ht="12.75">
      <c r="A98" s="8"/>
      <c r="B98" s="6"/>
      <c r="C98" s="6"/>
      <c r="D98" s="6"/>
    </row>
    <row r="99" spans="1:4" ht="12.75">
      <c r="A99" s="8"/>
      <c r="B99" s="6"/>
      <c r="C99" s="6"/>
      <c r="D99" s="6"/>
    </row>
    <row r="100" spans="1:4" ht="12.75">
      <c r="A100" s="8"/>
      <c r="B100" s="6"/>
      <c r="C100" s="6"/>
      <c r="D100" s="6"/>
    </row>
    <row r="101" spans="1:4" ht="12.75">
      <c r="A101" s="8"/>
      <c r="B101" s="6"/>
      <c r="C101" s="6"/>
      <c r="D101" s="6"/>
    </row>
    <row r="102" spans="1:4" ht="12.75">
      <c r="A102" s="8"/>
      <c r="B102" s="6"/>
      <c r="C102" s="6"/>
      <c r="D102" s="6"/>
    </row>
    <row r="103" spans="1:4" ht="12.75">
      <c r="A103" s="8"/>
      <c r="B103" s="6"/>
      <c r="C103" s="6"/>
      <c r="D103" s="6"/>
    </row>
    <row r="104" spans="1:4" ht="12.75">
      <c r="A104" s="8"/>
      <c r="B104" s="6"/>
      <c r="C104" s="6"/>
      <c r="D104" s="6"/>
    </row>
    <row r="105" spans="1:4" ht="12.75">
      <c r="A105" s="8"/>
      <c r="B105" s="6"/>
      <c r="C105" s="6"/>
      <c r="D105" s="6"/>
    </row>
    <row r="106" spans="1:4" ht="12.75">
      <c r="A106" s="8"/>
      <c r="B106" s="6"/>
      <c r="C106" s="6"/>
      <c r="D106" s="6"/>
    </row>
    <row r="107" spans="1:4" ht="12.75">
      <c r="A107" s="8"/>
      <c r="B107" s="6"/>
      <c r="C107" s="6"/>
      <c r="D107" s="6"/>
    </row>
    <row r="108" spans="1:4" ht="12.75">
      <c r="A108" s="8"/>
      <c r="B108" s="6"/>
      <c r="C108" s="6"/>
      <c r="D108" s="6"/>
    </row>
    <row r="109" spans="1:4" ht="12.75">
      <c r="A109" s="8"/>
      <c r="B109" s="6"/>
      <c r="C109" s="6"/>
      <c r="D109" s="6"/>
    </row>
    <row r="110" spans="1:4" ht="12.75">
      <c r="A110" s="8"/>
      <c r="B110" s="6"/>
      <c r="C110" s="6"/>
      <c r="D110" s="6"/>
    </row>
    <row r="111" spans="1:4" ht="12.75">
      <c r="A111" s="8"/>
      <c r="B111" s="6"/>
      <c r="C111" s="6"/>
      <c r="D111" s="6"/>
    </row>
    <row r="112" spans="1:4" ht="12.75">
      <c r="A112" s="8"/>
      <c r="B112" s="6"/>
      <c r="C112" s="6"/>
      <c r="D112" s="6"/>
    </row>
    <row r="113" spans="1:4" ht="12.75">
      <c r="A113" s="8"/>
      <c r="B113" s="6"/>
      <c r="C113" s="6"/>
      <c r="D113" s="6"/>
    </row>
    <row r="114" spans="1:4" ht="12.75">
      <c r="A114" s="8"/>
      <c r="B114" s="6"/>
      <c r="C114" s="6"/>
      <c r="D114" s="6"/>
    </row>
    <row r="115" spans="1:4" ht="12.75">
      <c r="A115" s="8"/>
      <c r="B115" s="6"/>
      <c r="C115" s="6"/>
      <c r="D115" s="6"/>
    </row>
    <row r="116" spans="1:4" ht="12.75">
      <c r="A116" s="8"/>
      <c r="B116" s="6"/>
      <c r="C116" s="6"/>
      <c r="D116" s="6"/>
    </row>
    <row r="117" spans="1:4" ht="12.75">
      <c r="A117" s="8"/>
      <c r="B117" s="6"/>
      <c r="C117" s="6"/>
      <c r="D117" s="6"/>
    </row>
    <row r="118" spans="1:4" ht="12.75">
      <c r="A118" s="8"/>
      <c r="B118" s="6"/>
      <c r="C118" s="6"/>
      <c r="D118" s="6"/>
    </row>
    <row r="119" spans="1:4" ht="12.75">
      <c r="A119" s="8"/>
      <c r="B119" s="6"/>
      <c r="C119" s="6"/>
      <c r="D119" s="6"/>
    </row>
    <row r="120" spans="1:4" ht="12.75">
      <c r="A120" s="8"/>
      <c r="B120" s="6"/>
      <c r="C120" s="6"/>
      <c r="D120" s="6"/>
    </row>
    <row r="121" spans="1:4" ht="12.75">
      <c r="A121" s="8"/>
      <c r="B121" s="6"/>
      <c r="C121" s="6"/>
      <c r="D121" s="6"/>
    </row>
    <row r="122" spans="1:4" ht="12.75">
      <c r="A122" s="8"/>
      <c r="B122" s="6"/>
      <c r="C122" s="6"/>
      <c r="D122" s="6"/>
    </row>
    <row r="123" spans="1:4" ht="12.75">
      <c r="A123" s="8"/>
      <c r="B123" s="6"/>
      <c r="C123" s="6"/>
      <c r="D123" s="6"/>
    </row>
    <row r="124" spans="1:4" ht="12.75">
      <c r="A124" s="8"/>
      <c r="B124" s="6"/>
      <c r="C124" s="6"/>
      <c r="D124" s="6"/>
    </row>
    <row r="125" spans="1:4" ht="12.75">
      <c r="A125" s="8"/>
      <c r="B125" s="6"/>
      <c r="C125" s="6"/>
      <c r="D125" s="6"/>
    </row>
    <row r="126" spans="1:4" ht="12.75">
      <c r="A126" s="8"/>
      <c r="B126" s="6"/>
      <c r="C126" s="6"/>
      <c r="D126" s="6"/>
    </row>
    <row r="127" spans="1:4" ht="12.75">
      <c r="A127" s="8"/>
      <c r="B127" s="6"/>
      <c r="C127" s="6"/>
      <c r="D127" s="6"/>
    </row>
    <row r="128" spans="1:4" ht="12.75">
      <c r="A128" s="8"/>
      <c r="B128" s="6"/>
      <c r="C128" s="6"/>
      <c r="D128" s="6"/>
    </row>
    <row r="129" spans="1:4" ht="12.75">
      <c r="A129" s="8"/>
      <c r="B129" s="6"/>
      <c r="C129" s="6"/>
      <c r="D129" s="6"/>
    </row>
    <row r="130" spans="1:4" ht="12.75">
      <c r="A130" s="8"/>
      <c r="B130" s="6"/>
      <c r="C130" s="6"/>
      <c r="D130" s="6"/>
    </row>
    <row r="131" spans="1:4" ht="12.75">
      <c r="A131" s="8"/>
      <c r="B131" s="6"/>
      <c r="C131" s="6"/>
      <c r="D131" s="6"/>
    </row>
    <row r="132" spans="1:4" ht="12.75">
      <c r="A132" s="8"/>
      <c r="B132" s="6"/>
      <c r="C132" s="6"/>
      <c r="D132" s="6"/>
    </row>
    <row r="133" spans="1:4" ht="12.75">
      <c r="A133" s="8"/>
      <c r="B133" s="6"/>
      <c r="C133" s="6"/>
      <c r="D133" s="6"/>
    </row>
    <row r="134" spans="1:4" ht="12.75">
      <c r="A134" s="8"/>
      <c r="B134" s="6"/>
      <c r="C134" s="6"/>
      <c r="D134" s="6"/>
    </row>
    <row r="135" spans="1:4" ht="12.75">
      <c r="A135" s="8"/>
      <c r="B135" s="6"/>
      <c r="C135" s="6"/>
      <c r="D135" s="6"/>
    </row>
    <row r="136" spans="1:4" ht="12.75">
      <c r="A136" s="8"/>
      <c r="B136" s="6"/>
      <c r="C136" s="6"/>
      <c r="D136" s="6"/>
    </row>
    <row r="137" spans="1:4" ht="12.75">
      <c r="A137" s="8"/>
      <c r="B137" s="6"/>
      <c r="C137" s="6"/>
      <c r="D137" s="6"/>
    </row>
    <row r="138" spans="1:4" ht="12.75">
      <c r="A138" s="8"/>
      <c r="B138" s="6"/>
      <c r="C138" s="6"/>
      <c r="D138" s="6"/>
    </row>
    <row r="139" spans="1:4" ht="12.75">
      <c r="A139" s="8"/>
      <c r="B139" s="6"/>
      <c r="C139" s="6"/>
      <c r="D139" s="6"/>
    </row>
    <row r="140" spans="1:4" ht="12.75">
      <c r="A140" s="8"/>
      <c r="B140" s="6"/>
      <c r="C140" s="6"/>
      <c r="D140" s="6"/>
    </row>
    <row r="141" spans="1:4" ht="12.75">
      <c r="A141" s="8"/>
      <c r="B141" s="6"/>
      <c r="C141" s="6"/>
      <c r="D141" s="6"/>
    </row>
    <row r="142" spans="1:4" ht="12.75">
      <c r="A142" s="8"/>
      <c r="B142" s="6"/>
      <c r="C142" s="6"/>
      <c r="D142" s="6"/>
    </row>
    <row r="143" spans="1:4" ht="12.75">
      <c r="A143" s="8"/>
      <c r="B143" s="6"/>
      <c r="C143" s="6"/>
      <c r="D143" s="6"/>
    </row>
    <row r="144" spans="1:4" ht="12.75">
      <c r="A144" s="8"/>
      <c r="B144" s="6"/>
      <c r="C144" s="6"/>
      <c r="D144" s="6"/>
    </row>
    <row r="145" spans="1:4" ht="12.75">
      <c r="A145" s="8"/>
      <c r="B145" s="6"/>
      <c r="C145" s="6"/>
      <c r="D145" s="6"/>
    </row>
    <row r="146" spans="1:4" ht="12.75">
      <c r="A146" s="8"/>
      <c r="B146" s="6"/>
      <c r="C146" s="6"/>
      <c r="D146" s="6"/>
    </row>
    <row r="147" spans="1:4" ht="12.75">
      <c r="A147" s="8"/>
      <c r="B147" s="6"/>
      <c r="C147" s="6"/>
      <c r="D147" s="6"/>
    </row>
    <row r="148" spans="1:4" ht="12.75">
      <c r="A148" s="8"/>
      <c r="B148" s="6"/>
      <c r="C148" s="6"/>
      <c r="D148" s="6"/>
    </row>
    <row r="149" spans="1:4" ht="12.75">
      <c r="A149" s="8"/>
      <c r="B149" s="6"/>
      <c r="C149" s="6"/>
      <c r="D149" s="6"/>
    </row>
    <row r="150" spans="1:4" ht="12.75">
      <c r="A150" s="8"/>
      <c r="B150" s="6"/>
      <c r="C150" s="6"/>
      <c r="D150" s="6"/>
    </row>
    <row r="151" spans="1:4" ht="12.75">
      <c r="A151" s="8"/>
      <c r="B151" s="6"/>
      <c r="C151" s="6"/>
      <c r="D151" s="6"/>
    </row>
    <row r="152" spans="1:4" ht="12.75">
      <c r="A152" s="8"/>
      <c r="B152" s="6"/>
      <c r="C152" s="6"/>
      <c r="D152" s="6"/>
    </row>
    <row r="153" spans="1:4" ht="12.75">
      <c r="A153" s="8"/>
      <c r="B153" s="6"/>
      <c r="C153" s="6"/>
      <c r="D153" s="6"/>
    </row>
    <row r="154" spans="1:4" ht="12.75">
      <c r="A154" s="8"/>
      <c r="B154" s="6"/>
      <c r="C154" s="6"/>
      <c r="D154" s="6"/>
    </row>
    <row r="155" spans="1:4" ht="12.75">
      <c r="A155" s="8"/>
      <c r="B155" s="6"/>
      <c r="C155" s="6"/>
      <c r="D155" s="6"/>
    </row>
    <row r="156" spans="1:4" ht="12.75">
      <c r="A156" s="8"/>
      <c r="B156" s="6"/>
      <c r="C156" s="6"/>
      <c r="D156" s="6"/>
    </row>
    <row r="157" spans="1:4" ht="12.75">
      <c r="A157" s="8"/>
      <c r="B157" s="6"/>
      <c r="C157" s="6"/>
      <c r="D157" s="6"/>
    </row>
    <row r="158" spans="1:4" ht="12.75">
      <c r="A158" s="8"/>
      <c r="B158" s="6"/>
      <c r="C158" s="6"/>
      <c r="D158" s="6"/>
    </row>
    <row r="159" spans="1:4" ht="12.75">
      <c r="A159" s="8"/>
      <c r="B159" s="6"/>
      <c r="C159" s="6"/>
      <c r="D159" s="6"/>
    </row>
    <row r="160" spans="1:4" ht="12.75">
      <c r="A160" s="8"/>
      <c r="B160" s="6"/>
      <c r="C160" s="6"/>
      <c r="D160" s="6"/>
    </row>
    <row r="161" spans="1:4" ht="12.75">
      <c r="A161" s="8"/>
      <c r="B161" s="6"/>
      <c r="C161" s="6"/>
      <c r="D161" s="6"/>
    </row>
    <row r="162" spans="1:4" ht="12.75">
      <c r="A162" s="8"/>
      <c r="B162" s="6"/>
      <c r="C162" s="6"/>
      <c r="D162" s="6"/>
    </row>
    <row r="163" spans="1:4" ht="12.75">
      <c r="A163" s="8"/>
      <c r="B163" s="6"/>
      <c r="C163" s="6"/>
      <c r="D163" s="6"/>
    </row>
    <row r="164" spans="1:4" ht="12.75">
      <c r="A164" s="8"/>
      <c r="B164" s="6"/>
      <c r="C164" s="6"/>
      <c r="D164" s="6"/>
    </row>
    <row r="165" spans="1:4" ht="12.75">
      <c r="A165" s="8"/>
      <c r="B165" s="6"/>
      <c r="C165" s="6"/>
      <c r="D165" s="6"/>
    </row>
    <row r="166" spans="1:4" ht="12.75">
      <c r="A166" s="8"/>
      <c r="B166" s="6"/>
      <c r="C166" s="6"/>
      <c r="D166" s="6"/>
    </row>
    <row r="167" spans="1:4" ht="12.75">
      <c r="A167" s="8"/>
      <c r="B167" s="6"/>
      <c r="C167" s="6"/>
      <c r="D167" s="6"/>
    </row>
    <row r="168" spans="1:4" ht="12.75">
      <c r="A168" s="8"/>
      <c r="B168" s="6"/>
      <c r="C168" s="6"/>
      <c r="D168" s="6"/>
    </row>
    <row r="169" spans="1:4" ht="12.75">
      <c r="A169" s="8"/>
      <c r="B169" s="6"/>
      <c r="C169" s="6"/>
      <c r="D169" s="6"/>
    </row>
    <row r="170" spans="1:4" ht="12.75">
      <c r="A170" s="8"/>
      <c r="B170" s="6"/>
      <c r="C170" s="6"/>
      <c r="D170" s="6"/>
    </row>
    <row r="171" spans="1:4" ht="12.75">
      <c r="A171" s="8"/>
      <c r="B171" s="6"/>
      <c r="C171" s="6"/>
      <c r="D171" s="6"/>
    </row>
    <row r="172" spans="1:4" ht="12.75">
      <c r="A172" s="8"/>
      <c r="B172" s="6"/>
      <c r="C172" s="6"/>
      <c r="D172" s="6"/>
    </row>
    <row r="173" spans="1:4" ht="12.75">
      <c r="A173" s="8"/>
      <c r="B173" s="6"/>
      <c r="C173" s="6"/>
      <c r="D173" s="6"/>
    </row>
    <row r="174" spans="1:4" ht="12.75">
      <c r="A174" s="8"/>
      <c r="B174" s="6"/>
      <c r="C174" s="6"/>
      <c r="D174" s="6"/>
    </row>
    <row r="175" spans="1:4" ht="12.75">
      <c r="A175" s="8"/>
      <c r="B175" s="6"/>
      <c r="C175" s="6"/>
      <c r="D175" s="6"/>
    </row>
    <row r="176" spans="1:4" ht="12.75">
      <c r="A176" s="8"/>
      <c r="B176" s="6"/>
      <c r="C176" s="6"/>
      <c r="D176" s="6"/>
    </row>
    <row r="177" spans="1:4" ht="12.75">
      <c r="A177" s="8"/>
      <c r="B177" s="6"/>
      <c r="C177" s="6"/>
      <c r="D177" s="6"/>
    </row>
    <row r="178" spans="1:4" ht="12.75">
      <c r="A178" s="8"/>
      <c r="B178" s="6"/>
      <c r="C178" s="6"/>
      <c r="D178" s="6"/>
    </row>
    <row r="179" spans="1:4" ht="12.75">
      <c r="A179" s="8"/>
      <c r="B179" s="6"/>
      <c r="C179" s="6"/>
      <c r="D179" s="6"/>
    </row>
    <row r="180" spans="1:4" ht="12.75">
      <c r="A180" s="8"/>
      <c r="B180" s="6"/>
      <c r="C180" s="6"/>
      <c r="D180" s="6"/>
    </row>
    <row r="181" spans="1:4" ht="12.75">
      <c r="A181" s="8"/>
      <c r="B181" s="6"/>
      <c r="C181" s="6"/>
      <c r="D181" s="6"/>
    </row>
    <row r="182" spans="1:4" ht="12.75">
      <c r="A182" s="8"/>
      <c r="B182" s="6"/>
      <c r="C182" s="6"/>
      <c r="D182" s="6"/>
    </row>
    <row r="183" spans="1:4" ht="12.75">
      <c r="A183" s="8"/>
      <c r="B183" s="6"/>
      <c r="C183" s="6"/>
      <c r="D183" s="6"/>
    </row>
    <row r="184" spans="1:4" ht="12.75">
      <c r="A184" s="8"/>
      <c r="B184" s="6"/>
      <c r="C184" s="6"/>
      <c r="D184" s="6"/>
    </row>
    <row r="185" spans="1:4" ht="12.75">
      <c r="A185" s="8"/>
      <c r="B185" s="6"/>
      <c r="C185" s="6"/>
      <c r="D185" s="6"/>
    </row>
    <row r="186" spans="1:4" ht="12.75">
      <c r="A186" s="8"/>
      <c r="B186" s="6"/>
      <c r="C186" s="6"/>
      <c r="D186" s="6"/>
    </row>
    <row r="187" spans="1:4" ht="12.75">
      <c r="A187" s="8"/>
      <c r="B187" s="6"/>
      <c r="C187" s="6"/>
      <c r="D187" s="6"/>
    </row>
    <row r="188" spans="1:4" ht="12.75">
      <c r="A188" s="8"/>
      <c r="B188" s="6"/>
      <c r="C188" s="6"/>
      <c r="D188" s="6"/>
    </row>
    <row r="189" spans="1:4" ht="12.75">
      <c r="A189" s="8"/>
      <c r="B189" s="6"/>
      <c r="C189" s="6"/>
      <c r="D189" s="6"/>
    </row>
    <row r="190" spans="1:4" ht="12.75">
      <c r="A190" s="8"/>
      <c r="B190" s="6"/>
      <c r="C190" s="6"/>
      <c r="D190" s="6"/>
    </row>
    <row r="191" spans="1:4" ht="12.75">
      <c r="A191" s="8"/>
      <c r="B191" s="6"/>
      <c r="C191" s="6"/>
      <c r="D191" s="6"/>
    </row>
    <row r="192" spans="1:4" ht="12.75">
      <c r="A192" s="8"/>
      <c r="B192" s="6"/>
      <c r="C192" s="6"/>
      <c r="D192" s="6"/>
    </row>
    <row r="193" spans="1:4" ht="12.75">
      <c r="A193" s="8"/>
      <c r="B193" s="6"/>
      <c r="C193" s="6"/>
      <c r="D193" s="6"/>
    </row>
    <row r="194" spans="1:4" ht="12.75">
      <c r="A194" s="8"/>
      <c r="B194" s="6"/>
      <c r="C194" s="6"/>
      <c r="D194" s="6"/>
    </row>
    <row r="195" spans="1:4" ht="12.75">
      <c r="A195" s="8"/>
      <c r="B195" s="6"/>
      <c r="C195" s="6"/>
      <c r="D195" s="6"/>
    </row>
    <row r="196" spans="1:4" ht="12.75">
      <c r="A196" s="8"/>
      <c r="B196" s="6"/>
      <c r="C196" s="6"/>
      <c r="D196" s="6"/>
    </row>
    <row r="197" spans="1:4" ht="12.75">
      <c r="A197" s="8"/>
      <c r="B197" s="6"/>
      <c r="C197" s="6"/>
      <c r="D197" s="6"/>
    </row>
    <row r="198" spans="1:4" ht="12.75">
      <c r="A198" s="8"/>
      <c r="B198" s="6"/>
      <c r="C198" s="6"/>
      <c r="D198" s="6"/>
    </row>
    <row r="199" spans="1:4" ht="12.75">
      <c r="A199" s="8"/>
      <c r="B199" s="6"/>
      <c r="C199" s="6"/>
      <c r="D199" s="6"/>
    </row>
    <row r="200" spans="1:4" ht="12.75">
      <c r="A200" s="8"/>
      <c r="B200" s="6"/>
      <c r="C200" s="6"/>
      <c r="D200" s="6"/>
    </row>
    <row r="201" spans="1:4" ht="12.75">
      <c r="A201" s="8"/>
      <c r="B201" s="6"/>
      <c r="C201" s="6"/>
      <c r="D201" s="6"/>
    </row>
    <row r="202" spans="1:4" ht="12.75">
      <c r="A202" s="8"/>
      <c r="B202" s="6"/>
      <c r="C202" s="6"/>
      <c r="D202" s="6"/>
    </row>
    <row r="203" spans="1:4" ht="12.75">
      <c r="A203" s="8"/>
      <c r="B203" s="6"/>
      <c r="C203" s="6"/>
      <c r="D203" s="6"/>
    </row>
    <row r="204" spans="1:4" ht="12.75">
      <c r="A204" s="8"/>
      <c r="B204" s="6"/>
      <c r="C204" s="6"/>
      <c r="D204" s="6"/>
    </row>
    <row r="205" spans="1:4" ht="12.75">
      <c r="A205" s="8"/>
      <c r="B205" s="6"/>
      <c r="C205" s="6"/>
      <c r="D205" s="6"/>
    </row>
    <row r="206" spans="1:4" ht="12.75">
      <c r="A206" s="8"/>
      <c r="B206" s="6"/>
      <c r="C206" s="6"/>
      <c r="D206" s="6"/>
    </row>
    <row r="207" spans="1:4" ht="12.75">
      <c r="A207" s="8"/>
      <c r="B207" s="6"/>
      <c r="C207" s="6"/>
      <c r="D207" s="6"/>
    </row>
    <row r="208" spans="1:4" ht="12.75">
      <c r="A208" s="8"/>
      <c r="B208" s="6"/>
      <c r="C208" s="6"/>
      <c r="D208" s="6"/>
    </row>
    <row r="209" spans="1:4" ht="12.75">
      <c r="A209" s="8"/>
      <c r="B209" s="6"/>
      <c r="C209" s="6"/>
      <c r="D209" s="6"/>
    </row>
    <row r="210" spans="1:4" ht="12.75">
      <c r="A210" s="8"/>
      <c r="B210" s="6"/>
      <c r="C210" s="6"/>
      <c r="D210" s="6"/>
    </row>
    <row r="211" spans="1:4" ht="12.75">
      <c r="A211" s="8"/>
      <c r="B211" s="6"/>
      <c r="C211" s="6"/>
      <c r="D211" s="6"/>
    </row>
    <row r="212" spans="1:4" ht="12.75">
      <c r="A212" s="8"/>
      <c r="B212" s="6"/>
      <c r="C212" s="6"/>
      <c r="D212" s="6"/>
    </row>
    <row r="213" spans="1:4" ht="12.75">
      <c r="A213" s="8"/>
      <c r="B213" s="6"/>
      <c r="C213" s="6"/>
      <c r="D213" s="6"/>
    </row>
    <row r="214" spans="1:4" ht="12.75">
      <c r="A214" s="8"/>
      <c r="B214" s="6"/>
      <c r="C214" s="6"/>
      <c r="D214" s="6"/>
    </row>
    <row r="215" spans="1:4" ht="12.75">
      <c r="A215" s="8"/>
      <c r="B215" s="6"/>
      <c r="C215" s="6"/>
      <c r="D215" s="6"/>
    </row>
    <row r="216" spans="1:4" ht="12.75">
      <c r="A216" s="8"/>
      <c r="B216" s="6"/>
      <c r="C216" s="6"/>
      <c r="D216" s="6"/>
    </row>
    <row r="217" spans="1:4" ht="12.75">
      <c r="A217" s="8"/>
      <c r="B217" s="6"/>
      <c r="C217" s="6"/>
      <c r="D217" s="6"/>
    </row>
    <row r="218" spans="1:4" ht="12.75">
      <c r="A218" s="8"/>
      <c r="B218" s="6"/>
      <c r="C218" s="6"/>
      <c r="D218" s="6"/>
    </row>
    <row r="219" spans="1:4" ht="12.75">
      <c r="A219" s="8"/>
      <c r="B219" s="6"/>
      <c r="C219" s="6"/>
      <c r="D219" s="6"/>
    </row>
    <row r="220" spans="1:4" ht="12.75">
      <c r="A220" s="8"/>
      <c r="B220" s="6"/>
      <c r="C220" s="6"/>
      <c r="D220" s="6"/>
    </row>
    <row r="221" spans="1:4" ht="12.75">
      <c r="A221" s="8"/>
      <c r="B221" s="6"/>
      <c r="C221" s="6"/>
      <c r="D221" s="6"/>
    </row>
    <row r="222" spans="1:4" ht="12.75">
      <c r="A222" s="8"/>
      <c r="B222" s="6"/>
      <c r="C222" s="6"/>
      <c r="D222" s="6"/>
    </row>
    <row r="223" spans="1:4" ht="12.75">
      <c r="A223" s="8"/>
      <c r="B223" s="6"/>
      <c r="C223" s="6"/>
      <c r="D223" s="6"/>
    </row>
    <row r="224" spans="1:4" ht="12.75">
      <c r="A224" s="8"/>
      <c r="B224" s="6"/>
      <c r="C224" s="6"/>
      <c r="D224" s="6"/>
    </row>
    <row r="225" spans="1:4" ht="12.75">
      <c r="A225" s="8"/>
      <c r="B225" s="6"/>
      <c r="C225" s="6"/>
      <c r="D225" s="6"/>
    </row>
    <row r="226" spans="1:4" ht="12.75">
      <c r="A226" s="8"/>
      <c r="B226" s="6"/>
      <c r="C226" s="6"/>
      <c r="D226" s="6"/>
    </row>
    <row r="227" spans="1:4" ht="12.75">
      <c r="A227" s="8"/>
      <c r="B227" s="6"/>
      <c r="C227" s="6"/>
      <c r="D227" s="6"/>
    </row>
    <row r="228" spans="1:4" ht="12.75">
      <c r="A228" s="8"/>
      <c r="B228" s="6"/>
      <c r="C228" s="6"/>
      <c r="D228" s="6"/>
    </row>
    <row r="229" spans="1:4" ht="12.75">
      <c r="A229" s="8"/>
      <c r="B229" s="6"/>
      <c r="C229" s="6"/>
      <c r="D229" s="6"/>
    </row>
    <row r="230" spans="1:4" ht="12.75">
      <c r="A230" s="8"/>
      <c r="B230" s="6"/>
      <c r="C230" s="6"/>
      <c r="D230" s="6"/>
    </row>
    <row r="231" spans="1:4" ht="12.75">
      <c r="A231" s="8"/>
      <c r="B231" s="6"/>
      <c r="C231" s="6"/>
      <c r="D231" s="6"/>
    </row>
    <row r="232" spans="1:4" ht="12.75">
      <c r="A232" s="8"/>
      <c r="B232" s="6"/>
      <c r="C232" s="6"/>
      <c r="D232" s="6"/>
    </row>
    <row r="233" spans="1:4" ht="12.75">
      <c r="A233" s="8"/>
      <c r="B233" s="6"/>
      <c r="C233" s="6"/>
      <c r="D233" s="6"/>
    </row>
    <row r="234" spans="1:4" ht="12.75">
      <c r="A234" s="8"/>
      <c r="B234" s="6"/>
      <c r="C234" s="6"/>
      <c r="D234" s="6"/>
    </row>
    <row r="235" spans="1:4" ht="12.75">
      <c r="A235" s="8"/>
      <c r="B235" s="6"/>
      <c r="C235" s="6"/>
      <c r="D235" s="6"/>
    </row>
    <row r="236" spans="1:4" ht="12.75">
      <c r="A236" s="8"/>
      <c r="B236" s="6"/>
      <c r="C236" s="6"/>
      <c r="D236" s="6"/>
    </row>
    <row r="237" spans="1:4" ht="12.75">
      <c r="A237" s="8"/>
      <c r="B237" s="6"/>
      <c r="C237" s="6"/>
      <c r="D237" s="6"/>
    </row>
    <row r="238" spans="1:4" ht="12.75">
      <c r="A238" s="8"/>
      <c r="B238" s="6"/>
      <c r="C238" s="6"/>
      <c r="D238" s="6"/>
    </row>
    <row r="239" spans="1:4" ht="12.75">
      <c r="A239" s="8"/>
      <c r="B239" s="6"/>
      <c r="C239" s="6"/>
      <c r="D239" s="6"/>
    </row>
    <row r="240" spans="1:4" ht="12.75">
      <c r="A240" s="8"/>
      <c r="B240" s="6"/>
      <c r="C240" s="6"/>
      <c r="D240" s="6"/>
    </row>
    <row r="241" spans="1:4" ht="12.75">
      <c r="A241" s="8"/>
      <c r="B241" s="6"/>
      <c r="C241" s="6"/>
      <c r="D241" s="6"/>
    </row>
    <row r="242" spans="1:4" ht="12.75">
      <c r="A242" s="8"/>
      <c r="B242" s="6"/>
      <c r="C242" s="6"/>
      <c r="D242" s="6"/>
    </row>
    <row r="243" spans="1:4" ht="12.75">
      <c r="A243" s="8"/>
      <c r="B243" s="6"/>
      <c r="C243" s="6"/>
      <c r="D243" s="6"/>
    </row>
    <row r="244" spans="1:4" ht="12.75">
      <c r="A244" s="8"/>
      <c r="B244" s="6"/>
      <c r="C244" s="6"/>
      <c r="D244" s="6"/>
    </row>
    <row r="245" spans="1:4" ht="12.75">
      <c r="A245" s="8"/>
      <c r="B245" s="6"/>
      <c r="C245" s="6"/>
      <c r="D245" s="6"/>
    </row>
    <row r="246" spans="1:4" ht="12.75">
      <c r="A246" s="8"/>
      <c r="B246" s="6"/>
      <c r="C246" s="6"/>
      <c r="D246" s="6"/>
    </row>
    <row r="247" spans="1:4" ht="12.75">
      <c r="A247" s="8"/>
      <c r="B247" s="6"/>
      <c r="C247" s="6"/>
      <c r="D247" s="6"/>
    </row>
    <row r="248" spans="1:4" ht="12.75">
      <c r="A248" s="8"/>
      <c r="B248" s="6"/>
      <c r="C248" s="6"/>
      <c r="D248" s="6"/>
    </row>
    <row r="249" spans="1:4" ht="12.75">
      <c r="A249" s="8"/>
      <c r="B249" s="6"/>
      <c r="C249" s="6"/>
      <c r="D249" s="6"/>
    </row>
    <row r="250" spans="1:4" ht="12.75">
      <c r="A250" s="8"/>
      <c r="B250" s="6"/>
      <c r="C250" s="6"/>
      <c r="D250" s="6"/>
    </row>
    <row r="251" spans="1:4" ht="12.75">
      <c r="A251" s="8"/>
      <c r="B251" s="6"/>
      <c r="C251" s="6"/>
      <c r="D251" s="6"/>
    </row>
    <row r="252" spans="1:4" ht="12.75">
      <c r="A252" s="8"/>
      <c r="B252" s="6"/>
      <c r="C252" s="6"/>
      <c r="D252" s="6"/>
    </row>
    <row r="253" spans="1:4" ht="12.75">
      <c r="A253" s="8"/>
      <c r="B253" s="6"/>
      <c r="C253" s="6"/>
      <c r="D253" s="6"/>
    </row>
    <row r="254" spans="1:4" ht="12.75">
      <c r="A254" s="8"/>
      <c r="B254" s="6"/>
      <c r="C254" s="6"/>
      <c r="D254" s="6"/>
    </row>
    <row r="255" spans="1:4" ht="12.75">
      <c r="A255" s="8"/>
      <c r="B255" s="6"/>
      <c r="C255" s="6"/>
      <c r="D255" s="6"/>
    </row>
    <row r="256" spans="1:4" ht="12.75">
      <c r="A256" s="8"/>
      <c r="B256" s="6"/>
      <c r="C256" s="6"/>
      <c r="D256" s="6"/>
    </row>
    <row r="257" spans="1:4" ht="12.75">
      <c r="A257" s="8"/>
      <c r="B257" s="6"/>
      <c r="C257" s="6"/>
      <c r="D257" s="6"/>
    </row>
    <row r="258" spans="1:4" ht="12.75">
      <c r="A258" s="8"/>
      <c r="B258" s="6"/>
      <c r="C258" s="6"/>
      <c r="D258" s="6"/>
    </row>
    <row r="259" spans="1:4" ht="12.75">
      <c r="A259" s="8"/>
      <c r="B259" s="6"/>
      <c r="C259" s="6"/>
      <c r="D259" s="6"/>
    </row>
    <row r="260" spans="1:4" ht="12.75">
      <c r="A260" s="8"/>
      <c r="B260" s="6"/>
      <c r="C260" s="6"/>
      <c r="D260" s="6"/>
    </row>
    <row r="261" spans="1:4" ht="12.75">
      <c r="A261" s="8"/>
      <c r="B261" s="6"/>
      <c r="C261" s="6"/>
      <c r="D261" s="6"/>
    </row>
    <row r="262" spans="1:4" ht="12.75">
      <c r="A262" s="8"/>
      <c r="B262" s="6"/>
      <c r="C262" s="6"/>
      <c r="D262" s="6"/>
    </row>
    <row r="263" spans="1:4" ht="12.75">
      <c r="A263" s="8"/>
      <c r="B263" s="6"/>
      <c r="C263" s="6"/>
      <c r="D263" s="6"/>
    </row>
    <row r="264" spans="1:4" ht="12.75">
      <c r="A264" s="8"/>
      <c r="B264" s="6"/>
      <c r="C264" s="6"/>
      <c r="D264" s="6"/>
    </row>
    <row r="265" spans="1:4" ht="12.75">
      <c r="A265" s="8"/>
      <c r="B265" s="6"/>
      <c r="C265" s="6"/>
      <c r="D265" s="6"/>
    </row>
    <row r="266" spans="1:4" ht="12.75">
      <c r="A266" s="8"/>
      <c r="B266" s="6"/>
      <c r="C266" s="6"/>
      <c r="D266" s="6"/>
    </row>
    <row r="267" spans="1:4" ht="12.75">
      <c r="A267" s="8"/>
      <c r="B267" s="6"/>
      <c r="C267" s="6"/>
      <c r="D267" s="6"/>
    </row>
    <row r="268" spans="1:4" ht="12.75">
      <c r="A268" s="8"/>
      <c r="B268" s="6"/>
      <c r="C268" s="6"/>
      <c r="D268" s="6"/>
    </row>
    <row r="269" spans="1:4" ht="12.75">
      <c r="A269" s="8"/>
      <c r="B269" s="6"/>
      <c r="C269" s="6"/>
      <c r="D269" s="6"/>
    </row>
    <row r="270" spans="1:4" ht="12.75">
      <c r="A270" s="8"/>
      <c r="B270" s="6"/>
      <c r="C270" s="6"/>
      <c r="D270" s="6"/>
    </row>
    <row r="271" spans="1:4" ht="12.75">
      <c r="A271" s="8"/>
      <c r="B271" s="6"/>
      <c r="C271" s="6"/>
      <c r="D271" s="6"/>
    </row>
    <row r="272" spans="1:4" ht="12.75">
      <c r="A272" s="8"/>
      <c r="B272" s="6"/>
      <c r="C272" s="6"/>
      <c r="D272" s="6"/>
    </row>
    <row r="273" spans="1:4" ht="12.75">
      <c r="A273" s="8"/>
      <c r="B273" s="6"/>
      <c r="C273" s="6"/>
      <c r="D273" s="6"/>
    </row>
    <row r="274" spans="1:4" ht="12.75">
      <c r="A274" s="8"/>
      <c r="B274" s="6"/>
      <c r="C274" s="6"/>
      <c r="D274" s="6"/>
    </row>
    <row r="275" spans="1:4" ht="12.75">
      <c r="A275" s="8"/>
      <c r="B275" s="6"/>
      <c r="C275" s="6"/>
      <c r="D275" s="6"/>
    </row>
    <row r="276" spans="1:4" ht="12.75">
      <c r="A276" s="8"/>
      <c r="B276" s="6"/>
      <c r="C276" s="6"/>
      <c r="D276" s="6"/>
    </row>
    <row r="277" spans="1:4" ht="12.75">
      <c r="A277" s="8"/>
      <c r="B277" s="6"/>
      <c r="C277" s="6"/>
      <c r="D277" s="6"/>
    </row>
    <row r="278" spans="1:4" ht="12.75">
      <c r="A278" s="8"/>
      <c r="B278" s="6"/>
      <c r="C278" s="6"/>
      <c r="D278" s="6"/>
    </row>
    <row r="279" spans="1:4" ht="12.75">
      <c r="A279" s="8"/>
      <c r="B279" s="6"/>
      <c r="C279" s="6"/>
      <c r="D279" s="6"/>
    </row>
    <row r="280" spans="1:4" ht="12.75">
      <c r="A280" s="8"/>
      <c r="B280" s="6"/>
      <c r="C280" s="6"/>
      <c r="D280" s="6"/>
    </row>
    <row r="281" spans="1:4" ht="12.75">
      <c r="A281" s="8"/>
      <c r="B281" s="6"/>
      <c r="C281" s="6"/>
      <c r="D281" s="6"/>
    </row>
    <row r="282" spans="1:4" ht="12.75">
      <c r="A282" s="8"/>
      <c r="B282" s="6"/>
      <c r="C282" s="6"/>
      <c r="D282" s="6"/>
    </row>
    <row r="283" spans="1:4" ht="12.75">
      <c r="A283" s="8"/>
      <c r="B283" s="6"/>
      <c r="C283" s="6"/>
      <c r="D283" s="6"/>
    </row>
    <row r="284" spans="1:4" ht="12.75">
      <c r="A284" s="8"/>
      <c r="B284" s="6"/>
      <c r="C284" s="6"/>
      <c r="D284" s="6"/>
    </row>
    <row r="285" spans="1:4" ht="12.75">
      <c r="A285" s="8"/>
      <c r="B285" s="6"/>
      <c r="C285" s="6"/>
      <c r="D285" s="6"/>
    </row>
    <row r="286" spans="1:4" ht="12.75">
      <c r="A286" s="8"/>
      <c r="B286" s="6"/>
      <c r="C286" s="6"/>
      <c r="D286" s="6"/>
    </row>
    <row r="287" spans="1:4" ht="12.75">
      <c r="A287" s="8"/>
      <c r="B287" s="6"/>
      <c r="C287" s="6"/>
      <c r="D287" s="6"/>
    </row>
    <row r="288" spans="1:4" ht="12.75">
      <c r="A288" s="8"/>
      <c r="B288" s="6"/>
      <c r="C288" s="6"/>
      <c r="D288" s="6"/>
    </row>
    <row r="289" spans="1:4" ht="12.75">
      <c r="A289" s="8"/>
      <c r="B289" s="6"/>
      <c r="C289" s="6"/>
      <c r="D289" s="6"/>
    </row>
    <row r="290" spans="1:4" ht="12.75">
      <c r="A290" s="8"/>
      <c r="B290" s="6"/>
      <c r="C290" s="6"/>
      <c r="D290" s="6"/>
    </row>
    <row r="291" spans="1:4" ht="12.75">
      <c r="A291" s="8"/>
      <c r="B291" s="6"/>
      <c r="C291" s="6"/>
      <c r="D291" s="6"/>
    </row>
    <row r="292" spans="1:4" ht="12.75">
      <c r="A292" s="8"/>
      <c r="B292" s="6"/>
      <c r="C292" s="6"/>
      <c r="D292" s="6"/>
    </row>
    <row r="293" spans="1:4" ht="12.75">
      <c r="A293" s="8"/>
      <c r="B293" s="6"/>
      <c r="C293" s="6"/>
      <c r="D293" s="6"/>
    </row>
    <row r="294" spans="1:4" ht="12.75">
      <c r="A294" s="8"/>
      <c r="B294" s="6"/>
      <c r="C294" s="6"/>
      <c r="D294" s="6"/>
    </row>
    <row r="295" spans="1:4" ht="12.75">
      <c r="A295" s="8"/>
      <c r="B295" s="6"/>
      <c r="C295" s="6"/>
      <c r="D295" s="6"/>
    </row>
    <row r="296" spans="1:4" ht="12.75">
      <c r="A296" s="8"/>
      <c r="B296" s="6"/>
      <c r="C296" s="6"/>
      <c r="D296" s="6"/>
    </row>
    <row r="297" spans="1:4" ht="12.75">
      <c r="A297" s="8"/>
      <c r="B297" s="6"/>
      <c r="C297" s="6"/>
      <c r="D297" s="6"/>
    </row>
    <row r="298" spans="1:4" ht="12.75">
      <c r="A298" s="8"/>
      <c r="B298" s="6"/>
      <c r="C298" s="6"/>
      <c r="D298" s="6"/>
    </row>
    <row r="299" spans="1:4" ht="12.75">
      <c r="A299" s="8"/>
      <c r="B299" s="6"/>
      <c r="C299" s="6"/>
      <c r="D299" s="6"/>
    </row>
    <row r="300" spans="1:4" ht="12.75">
      <c r="A300" s="8"/>
      <c r="B300" s="6"/>
      <c r="C300" s="6"/>
      <c r="D300" s="6"/>
    </row>
    <row r="301" spans="1:4" ht="12.75">
      <c r="A301" s="8"/>
      <c r="B301" s="6"/>
      <c r="C301" s="6"/>
      <c r="D301" s="6"/>
    </row>
    <row r="302" spans="1:4" ht="12.75">
      <c r="A302" s="8"/>
      <c r="B302" s="6"/>
      <c r="C302" s="6"/>
      <c r="D302" s="6"/>
    </row>
    <row r="303" spans="1:4" ht="12.75">
      <c r="A303" s="8"/>
      <c r="B303" s="6"/>
      <c r="C303" s="6"/>
      <c r="D303" s="6"/>
    </row>
    <row r="304" spans="1:4" ht="12.75">
      <c r="A304" s="8"/>
      <c r="B304" s="6"/>
      <c r="C304" s="6"/>
      <c r="D304" s="6"/>
    </row>
    <row r="305" spans="1:4" ht="12.75">
      <c r="A305" s="8"/>
      <c r="B305" s="6"/>
      <c r="C305" s="6"/>
      <c r="D305" s="6"/>
    </row>
    <row r="306" spans="1:4" ht="12.75">
      <c r="A306" s="8"/>
      <c r="B306" s="6"/>
      <c r="C306" s="6"/>
      <c r="D306" s="6"/>
    </row>
    <row r="307" spans="1:4" ht="12.75">
      <c r="A307" s="8"/>
      <c r="B307" s="6"/>
      <c r="C307" s="6"/>
      <c r="D307" s="6"/>
    </row>
    <row r="308" spans="1:4" ht="12.75">
      <c r="A308" s="8"/>
      <c r="B308" s="6"/>
      <c r="C308" s="6"/>
      <c r="D308" s="6"/>
    </row>
    <row r="309" spans="1:4" ht="12.75">
      <c r="A309" s="8"/>
      <c r="B309" s="6"/>
      <c r="C309" s="6"/>
      <c r="D309" s="6"/>
    </row>
    <row r="310" spans="1:4" ht="12.75">
      <c r="A310" s="8"/>
      <c r="B310" s="6"/>
      <c r="C310" s="6"/>
      <c r="D310" s="6"/>
    </row>
    <row r="311" spans="1:4" ht="12.75">
      <c r="A311" s="8"/>
      <c r="B311" s="6"/>
      <c r="C311" s="6"/>
      <c r="D311" s="6"/>
    </row>
    <row r="312" spans="1:4" ht="12.75">
      <c r="A312" s="8"/>
      <c r="B312" s="6"/>
      <c r="C312" s="6"/>
      <c r="D312" s="6"/>
    </row>
    <row r="313" spans="1:4" ht="12.75">
      <c r="A313" s="8"/>
      <c r="B313" s="6"/>
      <c r="C313" s="6"/>
      <c r="D313" s="6"/>
    </row>
    <row r="314" spans="1:4" ht="12.75">
      <c r="A314" s="8"/>
      <c r="B314" s="6"/>
      <c r="C314" s="6"/>
      <c r="D314" s="6"/>
    </row>
    <row r="315" spans="1:4" ht="12.75">
      <c r="A315" s="8"/>
      <c r="B315" s="6"/>
      <c r="C315" s="6"/>
      <c r="D315" s="6"/>
    </row>
    <row r="316" spans="1:4" ht="12.75">
      <c r="A316" s="8"/>
      <c r="B316" s="6"/>
      <c r="C316" s="6"/>
      <c r="D316" s="6"/>
    </row>
    <row r="317" spans="1:4" ht="12.75">
      <c r="A317" s="8"/>
      <c r="B317" s="6"/>
      <c r="C317" s="6"/>
      <c r="D317" s="6"/>
    </row>
    <row r="318" spans="1:4" ht="12.75">
      <c r="A318" s="8"/>
      <c r="B318" s="6"/>
      <c r="C318" s="6"/>
      <c r="D318" s="6"/>
    </row>
    <row r="319" spans="1:4" ht="12.75">
      <c r="A319" s="8"/>
      <c r="B319" s="6"/>
      <c r="C319" s="6"/>
      <c r="D319" s="6"/>
    </row>
    <row r="320" spans="1:4" ht="12.75">
      <c r="A320" s="8"/>
      <c r="B320" s="6"/>
      <c r="C320" s="6"/>
      <c r="D320" s="6"/>
    </row>
    <row r="321" spans="1:4" ht="12.75">
      <c r="A321" s="8"/>
      <c r="B321" s="6"/>
      <c r="C321" s="6"/>
      <c r="D321" s="6"/>
    </row>
    <row r="322" spans="1:4" ht="12.75">
      <c r="A322" s="8"/>
      <c r="B322" s="6"/>
      <c r="C322" s="6"/>
      <c r="D322" s="6"/>
    </row>
    <row r="323" spans="1:4" ht="12.75">
      <c r="A323" s="8"/>
      <c r="B323" s="6"/>
      <c r="C323" s="6"/>
      <c r="D323" s="6"/>
    </row>
    <row r="324" spans="1:4" ht="12.75">
      <c r="A324" s="8"/>
      <c r="B324" s="6"/>
      <c r="C324" s="6"/>
      <c r="D324" s="6"/>
    </row>
    <row r="325" spans="1:4" ht="12.75">
      <c r="A325" s="8"/>
      <c r="B325" s="6"/>
      <c r="C325" s="6"/>
      <c r="D325" s="6"/>
    </row>
    <row r="326" spans="1:4" ht="12.75">
      <c r="A326" s="8"/>
      <c r="B326" s="6"/>
      <c r="C326" s="6"/>
      <c r="D326" s="6"/>
    </row>
    <row r="327" spans="1:4" ht="12.75">
      <c r="A327" s="8"/>
      <c r="B327" s="6"/>
      <c r="C327" s="6"/>
      <c r="D327" s="6"/>
    </row>
    <row r="328" spans="1:4" ht="12.75">
      <c r="A328" s="8"/>
      <c r="B328" s="6"/>
      <c r="C328" s="6"/>
      <c r="D328" s="6"/>
    </row>
    <row r="329" spans="1:4" ht="12.75">
      <c r="A329" s="8"/>
      <c r="B329" s="6"/>
      <c r="C329" s="6"/>
      <c r="D329" s="6"/>
    </row>
    <row r="330" spans="1:4" ht="12.75">
      <c r="A330" s="8"/>
      <c r="B330" s="6"/>
      <c r="C330" s="6"/>
      <c r="D330" s="6"/>
    </row>
    <row r="331" spans="1:4" ht="12.75">
      <c r="A331" s="8"/>
      <c r="B331" s="6"/>
      <c r="C331" s="6"/>
      <c r="D331" s="6"/>
    </row>
    <row r="332" spans="1:4" ht="12.75">
      <c r="A332" s="8"/>
      <c r="B332" s="6"/>
      <c r="C332" s="6"/>
      <c r="D332" s="6"/>
    </row>
    <row r="333" spans="1:4" ht="12.75">
      <c r="A333" s="8"/>
      <c r="B333" s="6"/>
      <c r="C333" s="6"/>
      <c r="D333" s="6"/>
    </row>
    <row r="334" spans="1:4" ht="12.75">
      <c r="A334" s="8"/>
      <c r="B334" s="6"/>
      <c r="C334" s="6"/>
      <c r="D334" s="6"/>
    </row>
    <row r="335" spans="1:4" ht="12.75">
      <c r="A335" s="8"/>
      <c r="B335" s="6"/>
      <c r="C335" s="6"/>
      <c r="D335" s="6"/>
    </row>
    <row r="336" spans="1:4" ht="12.75">
      <c r="A336" s="8"/>
      <c r="B336" s="6"/>
      <c r="C336" s="6"/>
      <c r="D336" s="6"/>
    </row>
    <row r="337" spans="1:4" ht="12.75">
      <c r="A337" s="8"/>
      <c r="B337" s="6"/>
      <c r="C337" s="6"/>
      <c r="D337" s="6"/>
    </row>
    <row r="338" spans="1:4" ht="12.75">
      <c r="A338" s="8"/>
      <c r="B338" s="6"/>
      <c r="C338" s="6"/>
      <c r="D338" s="6"/>
    </row>
    <row r="339" spans="1:4" ht="12.75">
      <c r="A339" s="8"/>
      <c r="B339" s="6"/>
      <c r="C339" s="6"/>
      <c r="D339" s="6"/>
    </row>
    <row r="340" spans="1:4" ht="12.75">
      <c r="A340" s="8"/>
      <c r="B340" s="6"/>
      <c r="C340" s="6"/>
      <c r="D340" s="6"/>
    </row>
    <row r="341" spans="1:4" ht="12.75">
      <c r="A341" s="8"/>
      <c r="B341" s="6"/>
      <c r="C341" s="6"/>
      <c r="D341" s="6"/>
    </row>
    <row r="342" spans="1:4" ht="12.75">
      <c r="A342" s="8"/>
      <c r="B342" s="6"/>
      <c r="C342" s="6"/>
      <c r="D342" s="6"/>
    </row>
    <row r="343" spans="1:4" ht="12.75">
      <c r="A343" s="8"/>
      <c r="B343" s="6"/>
      <c r="C343" s="6"/>
      <c r="D343" s="6"/>
    </row>
    <row r="344" spans="1:4" ht="12.75">
      <c r="A344" s="8"/>
      <c r="B344" s="6"/>
      <c r="C344" s="6"/>
      <c r="D344" s="6"/>
    </row>
    <row r="345" spans="1:4" ht="12.75">
      <c r="A345" s="8"/>
      <c r="B345" s="6"/>
      <c r="C345" s="6"/>
      <c r="D345" s="6"/>
    </row>
    <row r="346" spans="1:4" ht="12.75">
      <c r="A346" s="8"/>
      <c r="B346" s="6"/>
      <c r="C346" s="6"/>
      <c r="D346" s="6"/>
    </row>
    <row r="347" spans="1:4" ht="12.75">
      <c r="A347" s="8"/>
      <c r="B347" s="6"/>
      <c r="C347" s="6"/>
      <c r="D347" s="6"/>
    </row>
    <row r="348" spans="1:4" ht="12.75">
      <c r="A348" s="8"/>
      <c r="B348" s="6"/>
      <c r="C348" s="6"/>
      <c r="D348" s="6"/>
    </row>
    <row r="349" spans="1:4" ht="12.75">
      <c r="A349" s="8"/>
      <c r="B349" s="6"/>
      <c r="C349" s="6"/>
      <c r="D349" s="6"/>
    </row>
    <row r="350" spans="1:4" ht="12.75">
      <c r="A350" s="8"/>
      <c r="B350" s="6"/>
      <c r="C350" s="6"/>
      <c r="D350" s="6"/>
    </row>
    <row r="351" spans="1:4" ht="12.75">
      <c r="A351" s="8"/>
      <c r="B351" s="6"/>
      <c r="C351" s="6"/>
      <c r="D351" s="6"/>
    </row>
    <row r="352" spans="1:4" ht="12.75">
      <c r="A352" s="8"/>
      <c r="B352" s="6"/>
      <c r="C352" s="6"/>
      <c r="D352" s="6"/>
    </row>
    <row r="353" spans="1:4" ht="12.75">
      <c r="A353" s="8"/>
      <c r="B353" s="6"/>
      <c r="C353" s="6"/>
      <c r="D353" s="6"/>
    </row>
    <row r="354" spans="1:4" ht="12.75">
      <c r="A354" s="8"/>
      <c r="B354" s="6"/>
      <c r="C354" s="6"/>
      <c r="D354" s="6"/>
    </row>
    <row r="355" spans="1:4" ht="12.75">
      <c r="A355" s="8"/>
      <c r="B355" s="6"/>
      <c r="C355" s="6"/>
      <c r="D355" s="6"/>
    </row>
    <row r="356" spans="1:4" ht="12.75">
      <c r="A356" s="8"/>
      <c r="B356" s="6"/>
      <c r="C356" s="6"/>
      <c r="D356" s="6"/>
    </row>
    <row r="357" spans="1:4" ht="12.75">
      <c r="A357" s="8"/>
      <c r="B357" s="6"/>
      <c r="C357" s="6"/>
      <c r="D357" s="6"/>
    </row>
    <row r="358" spans="1:4" ht="12.75">
      <c r="A358" s="8"/>
      <c r="B358" s="6"/>
      <c r="C358" s="6"/>
      <c r="D358" s="6"/>
    </row>
    <row r="359" spans="1:4" ht="12.75">
      <c r="A359" s="8"/>
      <c r="B359" s="6"/>
      <c r="C359" s="6"/>
      <c r="D359" s="6"/>
    </row>
    <row r="360" spans="1:4" ht="12.75">
      <c r="A360" s="8"/>
      <c r="B360" s="6"/>
      <c r="C360" s="6"/>
      <c r="D360" s="6"/>
    </row>
    <row r="361" spans="1:4" ht="12.75">
      <c r="A361" s="8"/>
      <c r="B361" s="6"/>
      <c r="C361" s="6"/>
      <c r="D361" s="6"/>
    </row>
    <row r="362" spans="1:4" ht="12.75">
      <c r="A362" s="8"/>
      <c r="B362" s="6"/>
      <c r="C362" s="6"/>
      <c r="D362" s="6"/>
    </row>
    <row r="363" spans="1:4" ht="12.75">
      <c r="A363" s="8"/>
      <c r="B363" s="6"/>
      <c r="C363" s="6"/>
      <c r="D363" s="6"/>
    </row>
    <row r="364" spans="1:4" ht="12.75">
      <c r="A364" s="8"/>
      <c r="B364" s="6"/>
      <c r="C364" s="6"/>
      <c r="D364" s="6"/>
    </row>
    <row r="365" spans="1:4" ht="12.75">
      <c r="A365" s="8"/>
      <c r="B365" s="6"/>
      <c r="C365" s="6"/>
      <c r="D365" s="6"/>
    </row>
    <row r="366" spans="1:4" ht="12.75">
      <c r="A366" s="8"/>
      <c r="B366" s="6"/>
      <c r="C366" s="6"/>
      <c r="D366" s="6"/>
    </row>
    <row r="367" spans="1:4" ht="12.75">
      <c r="A367" s="8"/>
      <c r="B367" s="6"/>
      <c r="C367" s="6"/>
      <c r="D367" s="6"/>
    </row>
    <row r="368" spans="1:4" ht="12.75">
      <c r="A368" s="8"/>
      <c r="B368" s="6"/>
      <c r="C368" s="6"/>
      <c r="D368" s="6"/>
    </row>
    <row r="369" spans="1:4" ht="12.75">
      <c r="A369" s="8"/>
      <c r="B369" s="6"/>
      <c r="C369" s="6"/>
      <c r="D369" s="6"/>
    </row>
    <row r="370" spans="1:4" ht="12.75">
      <c r="A370" s="8"/>
      <c r="B370" s="6"/>
      <c r="C370" s="6"/>
      <c r="D370" s="6"/>
    </row>
    <row r="371" spans="1:4" ht="12.75">
      <c r="A371" s="8"/>
      <c r="B371" s="6"/>
      <c r="C371" s="6"/>
      <c r="D371" s="6"/>
    </row>
    <row r="372" spans="1:4" ht="12.75">
      <c r="A372" s="8"/>
      <c r="B372" s="6"/>
      <c r="C372" s="6"/>
      <c r="D372" s="6"/>
    </row>
    <row r="373" spans="1:4" ht="12.75">
      <c r="A373" s="8"/>
      <c r="B373" s="6"/>
      <c r="C373" s="6"/>
      <c r="D373" s="6"/>
    </row>
    <row r="374" spans="1:4" ht="12.75">
      <c r="A374" s="8"/>
      <c r="B374" s="6"/>
      <c r="C374" s="6"/>
      <c r="D374" s="6"/>
    </row>
    <row r="375" spans="1:4" ht="12.75">
      <c r="A375" s="8"/>
      <c r="B375" s="6"/>
      <c r="C375" s="6"/>
      <c r="D375" s="6"/>
    </row>
    <row r="376" spans="1:4" ht="12.75">
      <c r="A376" s="8"/>
      <c r="B376" s="6"/>
      <c r="C376" s="6"/>
      <c r="D376" s="6"/>
    </row>
    <row r="377" spans="1:4" ht="12.75">
      <c r="A377" s="8"/>
      <c r="B377" s="6"/>
      <c r="C377" s="6"/>
      <c r="D377" s="6"/>
    </row>
    <row r="378" spans="1:4" ht="12.75">
      <c r="A378" s="8"/>
      <c r="B378" s="6"/>
      <c r="C378" s="6"/>
      <c r="D378" s="6"/>
    </row>
    <row r="379" spans="1:4" ht="12.75">
      <c r="A379" s="8"/>
      <c r="B379" s="6"/>
      <c r="C379" s="6"/>
      <c r="D379" s="6"/>
    </row>
    <row r="380" spans="1:4" ht="12.75">
      <c r="A380" s="8"/>
      <c r="B380" s="6"/>
      <c r="C380" s="6"/>
      <c r="D380" s="6"/>
    </row>
    <row r="381" spans="1:4" ht="12.75">
      <c r="A381" s="8"/>
      <c r="B381" s="6"/>
      <c r="C381" s="6"/>
      <c r="D381" s="6"/>
    </row>
    <row r="382" spans="1:4" ht="12.75">
      <c r="A382" s="8"/>
      <c r="B382" s="6"/>
      <c r="C382" s="6"/>
      <c r="D382" s="6"/>
    </row>
    <row r="383" spans="1:4" ht="12.75">
      <c r="A383" s="8"/>
      <c r="B383" s="6"/>
      <c r="C383" s="6"/>
      <c r="D383" s="6"/>
    </row>
    <row r="384" spans="1:4" ht="12.75">
      <c r="A384" s="8"/>
      <c r="B384" s="6"/>
      <c r="C384" s="6"/>
      <c r="D384" s="6"/>
    </row>
    <row r="385" spans="1:4" ht="12.75">
      <c r="A385" s="8"/>
      <c r="B385" s="6"/>
      <c r="C385" s="6"/>
      <c r="D385" s="6"/>
    </row>
    <row r="386" spans="1:4" ht="12.75">
      <c r="A386" s="8"/>
      <c r="B386" s="6"/>
      <c r="C386" s="6"/>
      <c r="D386" s="6"/>
    </row>
    <row r="387" spans="1:4" ht="12.75">
      <c r="A387" s="8"/>
      <c r="B387" s="6"/>
      <c r="C387" s="6"/>
      <c r="D387" s="6"/>
    </row>
    <row r="388" spans="1:4" ht="12.75">
      <c r="A388" s="8"/>
      <c r="B388" s="6"/>
      <c r="C388" s="6"/>
      <c r="D388" s="6"/>
    </row>
    <row r="389" spans="1:4" ht="12.75">
      <c r="A389" s="8"/>
      <c r="B389" s="6"/>
      <c r="C389" s="6"/>
      <c r="D389" s="6"/>
    </row>
    <row r="390" spans="1:4" ht="12.75">
      <c r="A390" s="8"/>
      <c r="B390" s="6"/>
      <c r="C390" s="6"/>
      <c r="D390" s="6"/>
    </row>
    <row r="391" spans="1:4" ht="12.75">
      <c r="A391" s="8"/>
      <c r="B391" s="6"/>
      <c r="C391" s="6"/>
      <c r="D391" s="6"/>
    </row>
    <row r="392" spans="1:4" ht="12.75">
      <c r="A392" s="8"/>
      <c r="B392" s="6"/>
      <c r="C392" s="6"/>
      <c r="D392" s="6"/>
    </row>
    <row r="393" spans="1:4" ht="12.75">
      <c r="A393" s="8"/>
      <c r="B393" s="6"/>
      <c r="C393" s="6"/>
      <c r="D393" s="6"/>
    </row>
    <row r="394" spans="1:4" ht="12.75">
      <c r="A394" s="8"/>
      <c r="B394" s="6"/>
      <c r="C394" s="6"/>
      <c r="D394" s="6"/>
    </row>
    <row r="395" spans="1:4" ht="12.75">
      <c r="A395" s="8"/>
      <c r="B395" s="6"/>
      <c r="C395" s="6"/>
      <c r="D395" s="6"/>
    </row>
    <row r="396" spans="1:4" ht="12.75">
      <c r="A396" s="8"/>
      <c r="B396" s="6"/>
      <c r="C396" s="6"/>
      <c r="D396" s="6"/>
    </row>
    <row r="397" spans="1:4" ht="12.75">
      <c r="A397" s="8"/>
      <c r="B397" s="6"/>
      <c r="C397" s="6"/>
      <c r="D397" s="6"/>
    </row>
    <row r="398" spans="1:4" ht="12.75">
      <c r="A398" s="8"/>
      <c r="B398" s="6"/>
      <c r="C398" s="6"/>
      <c r="D398" s="6"/>
    </row>
    <row r="399" spans="1:4" ht="12.75">
      <c r="A399" s="8"/>
      <c r="B399" s="6"/>
      <c r="C399" s="6"/>
      <c r="D399" s="6"/>
    </row>
    <row r="400" spans="1:4" ht="12.75">
      <c r="A400" s="8"/>
      <c r="B400" s="6"/>
      <c r="C400" s="6"/>
      <c r="D400" s="6"/>
    </row>
    <row r="401" spans="1:4" ht="12.75">
      <c r="A401" s="8"/>
      <c r="B401" s="6"/>
      <c r="C401" s="6"/>
      <c r="D401" s="6"/>
    </row>
    <row r="402" spans="1:4" ht="12.75">
      <c r="A402" s="8"/>
      <c r="B402" s="6"/>
      <c r="C402" s="6"/>
      <c r="D402" s="6"/>
    </row>
    <row r="403" spans="1:4" ht="12.75">
      <c r="A403" s="8"/>
      <c r="B403" s="6"/>
      <c r="C403" s="6"/>
      <c r="D403" s="6"/>
    </row>
    <row r="404" spans="1:4" ht="12.75">
      <c r="A404" s="8"/>
      <c r="B404" s="6"/>
      <c r="C404" s="6"/>
      <c r="D404" s="6"/>
    </row>
    <row r="405" spans="1:4" ht="12.75">
      <c r="A405" s="8"/>
      <c r="B405" s="6"/>
      <c r="C405" s="6"/>
      <c r="D405" s="6"/>
    </row>
    <row r="406" spans="1:4" ht="12.75">
      <c r="A406" s="8"/>
      <c r="B406" s="6"/>
      <c r="C406" s="6"/>
      <c r="D406" s="6"/>
    </row>
    <row r="407" spans="1:4" ht="12.75">
      <c r="A407" s="8"/>
      <c r="B407" s="6"/>
      <c r="C407" s="6"/>
      <c r="D407" s="6"/>
    </row>
    <row r="408" spans="1:4" ht="12.75">
      <c r="A408" s="8"/>
      <c r="B408" s="6"/>
      <c r="C408" s="6"/>
      <c r="D408" s="6"/>
    </row>
    <row r="409" spans="1:4" ht="12.75">
      <c r="A409" s="8"/>
      <c r="B409" s="6"/>
      <c r="C409" s="6"/>
      <c r="D409" s="6"/>
    </row>
    <row r="410" spans="1:4" ht="12.75">
      <c r="A410" s="8"/>
      <c r="B410" s="6"/>
      <c r="C410" s="6"/>
      <c r="D410" s="6"/>
    </row>
    <row r="411" spans="1:4" ht="12.75">
      <c r="A411" s="8"/>
      <c r="B411" s="6"/>
      <c r="C411" s="6"/>
      <c r="D411" s="6"/>
    </row>
    <row r="412" spans="1:4" ht="12.75">
      <c r="A412" s="8"/>
      <c r="B412" s="6"/>
      <c r="C412" s="6"/>
      <c r="D412" s="6"/>
    </row>
    <row r="413" spans="1:4" ht="12.75">
      <c r="A413" s="8"/>
      <c r="B413" s="6"/>
      <c r="C413" s="6"/>
      <c r="D413" s="6"/>
    </row>
    <row r="414" spans="1:4" ht="12.75">
      <c r="A414" s="8"/>
      <c r="B414" s="6"/>
      <c r="C414" s="6"/>
      <c r="D414" s="6"/>
    </row>
    <row r="415" spans="1:4" ht="12.75">
      <c r="A415" s="8"/>
      <c r="B415" s="6"/>
      <c r="C415" s="6"/>
      <c r="D415" s="6"/>
    </row>
    <row r="416" spans="1:4" ht="12.75">
      <c r="A416" s="8"/>
      <c r="B416" s="6"/>
      <c r="C416" s="6"/>
      <c r="D416" s="6"/>
    </row>
    <row r="417" spans="1:4" ht="12.75">
      <c r="A417" s="8"/>
      <c r="B417" s="6"/>
      <c r="C417" s="6"/>
      <c r="D417" s="6"/>
    </row>
    <row r="418" spans="1:4" ht="12.75">
      <c r="A418" s="8"/>
      <c r="B418" s="6"/>
      <c r="C418" s="6"/>
      <c r="D418" s="6"/>
    </row>
    <row r="419" spans="1:4" ht="12.75">
      <c r="A419" s="8"/>
      <c r="B419" s="6"/>
      <c r="C419" s="6"/>
      <c r="D419" s="6"/>
    </row>
    <row r="420" spans="1:4" ht="12.75">
      <c r="A420" s="8"/>
      <c r="B420" s="6"/>
      <c r="C420" s="6"/>
      <c r="D420" s="6"/>
    </row>
    <row r="421" spans="1:4" ht="12.75">
      <c r="A421" s="8"/>
      <c r="B421" s="6"/>
      <c r="C421" s="6"/>
      <c r="D421" s="6"/>
    </row>
    <row r="422" spans="1:4" ht="12.75">
      <c r="A422" s="8"/>
      <c r="B422" s="6"/>
      <c r="C422" s="6"/>
      <c r="D422" s="6"/>
    </row>
    <row r="423" spans="1:4" ht="12.75">
      <c r="A423" s="8"/>
      <c r="B423" s="6"/>
      <c r="C423" s="6"/>
      <c r="D423" s="6"/>
    </row>
    <row r="424" spans="1:4" ht="12.75">
      <c r="A424" s="8"/>
      <c r="B424" s="6"/>
      <c r="C424" s="6"/>
      <c r="D424" s="6"/>
    </row>
    <row r="425" spans="1:4" ht="12.75">
      <c r="A425" s="8"/>
      <c r="B425" s="6"/>
      <c r="C425" s="6"/>
      <c r="D425" s="6"/>
    </row>
    <row r="426" spans="1:4" ht="12.75">
      <c r="A426" s="8"/>
      <c r="B426" s="6"/>
      <c r="C426" s="6"/>
      <c r="D426" s="6"/>
    </row>
    <row r="427" spans="1:4" ht="12.75">
      <c r="A427" s="8"/>
      <c r="B427" s="6"/>
      <c r="C427" s="6"/>
      <c r="D427" s="6"/>
    </row>
    <row r="428" spans="1:4" ht="12.75">
      <c r="A428" s="8"/>
      <c r="B428" s="6"/>
      <c r="C428" s="6"/>
      <c r="D428" s="6"/>
    </row>
    <row r="429" spans="1:4" ht="12.75">
      <c r="A429" s="8"/>
      <c r="B429" s="6"/>
      <c r="C429" s="6"/>
      <c r="D429" s="6"/>
    </row>
    <row r="430" spans="1:4" ht="12.75">
      <c r="A430" s="8"/>
      <c r="B430" s="6"/>
      <c r="C430" s="6"/>
      <c r="D430" s="6"/>
    </row>
    <row r="431" spans="1:4" ht="12.75">
      <c r="A431" s="8"/>
      <c r="B431" s="6"/>
      <c r="C431" s="6"/>
      <c r="D431" s="6"/>
    </row>
    <row r="432" spans="1:4" ht="12.75">
      <c r="A432" s="8"/>
      <c r="B432" s="6"/>
      <c r="C432" s="6"/>
      <c r="D432" s="6"/>
    </row>
    <row r="433" spans="1:4" ht="12.75">
      <c r="A433" s="8"/>
      <c r="B433" s="6"/>
      <c r="C433" s="6"/>
      <c r="D433" s="6"/>
    </row>
    <row r="434" spans="1:4" ht="12.75">
      <c r="A434" s="8"/>
      <c r="B434" s="6"/>
      <c r="C434" s="6"/>
      <c r="D434" s="6"/>
    </row>
    <row r="435" spans="1:4" ht="12.75">
      <c r="A435" s="8"/>
      <c r="B435" s="6"/>
      <c r="C435" s="6"/>
      <c r="D435" s="6"/>
    </row>
    <row r="436" spans="1:4" ht="12.75">
      <c r="A436" s="8"/>
      <c r="B436" s="6"/>
      <c r="C436" s="6"/>
      <c r="D436" s="6"/>
    </row>
    <row r="437" spans="1:4" ht="12.75">
      <c r="A437" s="8"/>
      <c r="B437" s="6"/>
      <c r="C437" s="6"/>
      <c r="D437" s="6"/>
    </row>
    <row r="438" spans="1:4" ht="12.75">
      <c r="A438" s="8"/>
      <c r="B438" s="6"/>
      <c r="C438" s="6"/>
      <c r="D438" s="6"/>
    </row>
    <row r="439" spans="1:4" ht="12.75">
      <c r="A439" s="8"/>
      <c r="B439" s="6"/>
      <c r="C439" s="6"/>
      <c r="D439" s="6"/>
    </row>
    <row r="440" spans="1:4" ht="12.75">
      <c r="A440" s="8"/>
      <c r="B440" s="6"/>
      <c r="C440" s="6"/>
      <c r="D440" s="6"/>
    </row>
    <row r="441" spans="1:4" ht="12.75">
      <c r="A441" s="8"/>
      <c r="B441" s="6"/>
      <c r="C441" s="6"/>
      <c r="D441" s="6"/>
    </row>
    <row r="442" spans="1:4" ht="12.75">
      <c r="A442" s="8"/>
      <c r="B442" s="6"/>
      <c r="C442" s="6"/>
      <c r="D442" s="6"/>
    </row>
    <row r="443" spans="1:4" ht="12.75">
      <c r="A443" s="8"/>
      <c r="B443" s="6"/>
      <c r="C443" s="6"/>
      <c r="D443" s="6"/>
    </row>
    <row r="444" spans="1:4" ht="12.75">
      <c r="A444" s="8"/>
      <c r="B444" s="6"/>
      <c r="C444" s="6"/>
      <c r="D444" s="6"/>
    </row>
    <row r="445" spans="1:4" ht="12.75">
      <c r="A445" s="8"/>
      <c r="B445" s="6"/>
      <c r="C445" s="6"/>
      <c r="D445" s="6"/>
    </row>
    <row r="446" spans="1:4" ht="12.75">
      <c r="A446" s="8"/>
      <c r="B446" s="6"/>
      <c r="C446" s="6"/>
      <c r="D446" s="6"/>
    </row>
    <row r="447" spans="1:4" ht="12.75">
      <c r="A447" s="8"/>
      <c r="B447" s="6"/>
      <c r="C447" s="6"/>
      <c r="D447" s="6"/>
    </row>
    <row r="448" spans="1:4" ht="12.75">
      <c r="A448" s="8"/>
      <c r="B448" s="6"/>
      <c r="C448" s="6"/>
      <c r="D448" s="6"/>
    </row>
    <row r="449" spans="1:4" ht="12.75">
      <c r="A449" s="8"/>
      <c r="B449" s="6"/>
      <c r="C449" s="6"/>
      <c r="D449" s="6"/>
    </row>
    <row r="450" spans="1:4" ht="12.75">
      <c r="A450" s="8"/>
      <c r="B450" s="6"/>
      <c r="C450" s="6"/>
      <c r="D450" s="6"/>
    </row>
    <row r="451" spans="1:4" ht="12.75">
      <c r="A451" s="8"/>
      <c r="B451" s="6"/>
      <c r="C451" s="6"/>
      <c r="D451" s="6"/>
    </row>
    <row r="452" spans="1:4" ht="12.75">
      <c r="A452" s="8"/>
      <c r="B452" s="6"/>
      <c r="C452" s="6"/>
      <c r="D452" s="6"/>
    </row>
    <row r="453" spans="1:4" ht="12.75">
      <c r="A453" s="8"/>
      <c r="B453" s="6"/>
      <c r="C453" s="6"/>
      <c r="D453" s="6"/>
    </row>
    <row r="454" spans="1:4" ht="12.75">
      <c r="A454" s="8"/>
      <c r="B454" s="6"/>
      <c r="C454" s="6"/>
      <c r="D454" s="6"/>
    </row>
    <row r="455" spans="1:4" ht="12.75">
      <c r="A455" s="8"/>
      <c r="B455" s="6"/>
      <c r="C455" s="6"/>
      <c r="D455" s="6"/>
    </row>
    <row r="456" spans="1:4" ht="12.75">
      <c r="A456" s="8"/>
      <c r="B456" s="6"/>
      <c r="C456" s="6"/>
      <c r="D456" s="6"/>
    </row>
    <row r="457" spans="1:4" ht="12.75">
      <c r="A457" s="8"/>
      <c r="B457" s="6"/>
      <c r="C457" s="6"/>
      <c r="D457" s="6"/>
    </row>
    <row r="458" spans="1:4" ht="12.75">
      <c r="A458" s="8"/>
      <c r="B458" s="6"/>
      <c r="C458" s="6"/>
      <c r="D458" s="6"/>
    </row>
    <row r="459" spans="1:4" ht="12.75">
      <c r="A459" s="8"/>
      <c r="B459" s="6"/>
      <c r="C459" s="6"/>
      <c r="D459" s="6"/>
    </row>
    <row r="460" spans="1:4" ht="12.75">
      <c r="A460" s="8"/>
      <c r="B460" s="6"/>
      <c r="C460" s="6"/>
      <c r="D460" s="6"/>
    </row>
    <row r="461" spans="1:4" ht="12.75">
      <c r="A461" s="8"/>
      <c r="B461" s="6"/>
      <c r="C461" s="6"/>
      <c r="D461" s="6"/>
    </row>
    <row r="462" spans="1:4" ht="12.75">
      <c r="A462" s="8"/>
      <c r="B462" s="6"/>
      <c r="C462" s="6"/>
      <c r="D462" s="6"/>
    </row>
    <row r="463" spans="1:4" ht="12.75">
      <c r="A463" s="8"/>
      <c r="B463" s="6"/>
      <c r="C463" s="6"/>
      <c r="D463" s="6"/>
    </row>
    <row r="464" spans="1:4" ht="12.75">
      <c r="A464" s="8"/>
      <c r="B464" s="6"/>
      <c r="C464" s="6"/>
      <c r="D464" s="6"/>
    </row>
    <row r="465" spans="1:4" ht="12.75">
      <c r="A465" s="8"/>
      <c r="B465" s="6"/>
      <c r="C465" s="6"/>
      <c r="D465" s="6"/>
    </row>
    <row r="466" spans="1:4" ht="12.75">
      <c r="A466" s="8"/>
      <c r="B466" s="6"/>
      <c r="C466" s="6"/>
      <c r="D466" s="6"/>
    </row>
    <row r="467" spans="1:4" ht="12.75">
      <c r="A467" s="8"/>
      <c r="B467" s="6"/>
      <c r="C467" s="6"/>
      <c r="D467" s="6"/>
    </row>
    <row r="468" spans="1:4" ht="12.75">
      <c r="A468" s="8"/>
      <c r="B468" s="6"/>
      <c r="C468" s="6"/>
      <c r="D468" s="6"/>
    </row>
    <row r="469" spans="1:4" ht="12.75">
      <c r="A469" s="8"/>
      <c r="B469" s="6"/>
      <c r="C469" s="6"/>
      <c r="D469" s="6"/>
    </row>
    <row r="470" spans="1:4" ht="12.75">
      <c r="A470" s="8"/>
      <c r="B470" s="6"/>
      <c r="C470" s="6"/>
      <c r="D470" s="6"/>
    </row>
    <row r="471" spans="1:4" ht="12.75">
      <c r="A471" s="8"/>
      <c r="B471" s="6"/>
      <c r="C471" s="6"/>
      <c r="D471" s="6"/>
    </row>
    <row r="472" spans="1:4" ht="12.75">
      <c r="A472" s="8"/>
      <c r="B472" s="6"/>
      <c r="C472" s="6"/>
      <c r="D472" s="6"/>
    </row>
    <row r="473" spans="1:4" ht="12.75">
      <c r="A473" s="8"/>
      <c r="B473" s="6"/>
      <c r="C473" s="6"/>
      <c r="D473" s="6"/>
    </row>
    <row r="474" spans="1:4" ht="12.75">
      <c r="A474" s="8"/>
      <c r="B474" s="6"/>
      <c r="C474" s="6"/>
      <c r="D474" s="6"/>
    </row>
    <row r="475" spans="1:4" ht="12.75">
      <c r="A475" s="8"/>
      <c r="B475" s="6"/>
      <c r="C475" s="6"/>
      <c r="D475" s="6"/>
    </row>
    <row r="476" spans="1:4" ht="12.75">
      <c r="A476" s="8"/>
      <c r="B476" s="6"/>
      <c r="C476" s="6"/>
      <c r="D476" s="6"/>
    </row>
    <row r="477" spans="1:4" ht="12.75">
      <c r="A477" s="8"/>
      <c r="B477" s="6"/>
      <c r="C477" s="6"/>
      <c r="D477" s="6"/>
    </row>
    <row r="478" spans="1:4" ht="12.75">
      <c r="A478" s="8"/>
      <c r="B478" s="6"/>
      <c r="C478" s="6"/>
      <c r="D478" s="6"/>
    </row>
    <row r="479" spans="1:4" ht="12.75">
      <c r="A479" s="8"/>
      <c r="B479" s="6"/>
      <c r="C479" s="6"/>
      <c r="D479" s="6"/>
    </row>
    <row r="480" spans="1:4" ht="12.75">
      <c r="A480" s="8"/>
      <c r="B480" s="6"/>
      <c r="C480" s="6"/>
      <c r="D480" s="6"/>
    </row>
    <row r="481" spans="1:4" ht="12.75">
      <c r="A481" s="8"/>
      <c r="B481" s="6"/>
      <c r="C481" s="6"/>
      <c r="D481" s="6"/>
    </row>
    <row r="482" spans="1:4" ht="12.75">
      <c r="A482" s="8"/>
      <c r="B482" s="6"/>
      <c r="C482" s="6"/>
      <c r="D482" s="6"/>
    </row>
    <row r="483" spans="1:4" ht="12.75">
      <c r="A483" s="8"/>
      <c r="B483" s="6"/>
      <c r="C483" s="6"/>
      <c r="D483" s="6"/>
    </row>
    <row r="484" spans="1:4" ht="12.75">
      <c r="A484" s="8"/>
      <c r="B484" s="6"/>
      <c r="C484" s="6"/>
      <c r="D484" s="6"/>
    </row>
    <row r="485" spans="1:4" ht="12.75">
      <c r="A485" s="8"/>
      <c r="B485" s="6"/>
      <c r="C485" s="6"/>
      <c r="D485" s="6"/>
    </row>
    <row r="486" spans="1:4" ht="12.75">
      <c r="A486" s="8"/>
      <c r="B486" s="6"/>
      <c r="C486" s="6"/>
      <c r="D486" s="6"/>
    </row>
    <row r="487" spans="1:4" ht="12.75">
      <c r="A487" s="8"/>
      <c r="B487" s="6"/>
      <c r="C487" s="6"/>
      <c r="D487" s="6"/>
    </row>
    <row r="488" spans="1:4" ht="12.75">
      <c r="A488" s="8"/>
      <c r="B488" s="6"/>
      <c r="C488" s="6"/>
      <c r="D488" s="6"/>
    </row>
    <row r="489" ht="12.75">
      <c r="D489" s="6"/>
    </row>
    <row r="490" ht="12.75">
      <c r="D490" s="6"/>
    </row>
    <row r="491" ht="12.75">
      <c r="D491" s="6"/>
    </row>
    <row r="492" ht="12.75">
      <c r="D492" s="6"/>
    </row>
  </sheetData>
  <sheetProtection password="EA64" sheet="1" objects="1" scenarios="1"/>
  <mergeCells count="11">
    <mergeCell ref="A2:A3"/>
    <mergeCell ref="D14:D16"/>
    <mergeCell ref="R3:T3"/>
    <mergeCell ref="C2:C3"/>
    <mergeCell ref="F3:I3"/>
    <mergeCell ref="J3:N3"/>
    <mergeCell ref="O3:Q3"/>
    <mergeCell ref="A34:D40"/>
    <mergeCell ref="O42:Q47"/>
    <mergeCell ref="R41:T46"/>
    <mergeCell ref="A17:D17"/>
  </mergeCells>
  <printOptions/>
  <pageMargins left="0.75" right="0.41" top="1" bottom="0.48" header="0.22" footer="0.22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Information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Sullivan</dc:creator>
  <cp:keywords/>
  <dc:description/>
  <cp:lastModifiedBy> </cp:lastModifiedBy>
  <cp:lastPrinted>2003-07-12T16:02:37Z</cp:lastPrinted>
  <dcterms:created xsi:type="dcterms:W3CDTF">2000-08-03T18:59:26Z</dcterms:created>
  <dcterms:modified xsi:type="dcterms:W3CDTF">2008-01-29T17:55:29Z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376582551</vt:i4>
  </property>
  <property fmtid="{D5CDD505-2E9C-101B-9397-08002B2CF9AE}" pid="3" name="_EmailSubject">
    <vt:lpwstr/>
  </property>
  <property fmtid="{D5CDD505-2E9C-101B-9397-08002B2CF9AE}" pid="4" name="_AuthorEmail">
    <vt:lpwstr>jmassaro@hcri.harvard.edu</vt:lpwstr>
  </property>
  <property fmtid="{D5CDD505-2E9C-101B-9397-08002B2CF9AE}" pid="5" name="_AuthorEmailDisplayName">
    <vt:lpwstr>Massaro, Joseph</vt:lpwstr>
  </property>
  <property fmtid="{D5CDD505-2E9C-101B-9397-08002B2CF9AE}" pid="6" name="_PreviousAdHocReviewCycleID">
    <vt:i4>2028573830</vt:i4>
  </property>
  <property fmtid="{D5CDD505-2E9C-101B-9397-08002B2CF9AE}" pid="7" name="_ReviewingToolsShownOnce">
    <vt:lpwstr/>
  </property>
</Properties>
</file>