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166" activeTab="1"/>
  </bookViews>
  <sheets>
    <sheet name="Nennung" sheetId="1" r:id="rId1"/>
    <sheet name="Strecke" sheetId="2" r:id="rId2"/>
    <sheet name="Fahrzeit" sheetId="3" r:id="rId3"/>
  </sheets>
  <definedNames>
    <definedName name="_xlnm.Print_Area" localSheetId="0">'Nennung'!$A$1:$M$13</definedName>
    <definedName name="_xlnm.Print_Area" localSheetId="1">'Strecke'!$A$1:$X$23</definedName>
  </definedNames>
  <calcPr fullCalcOnLoad="1"/>
</workbook>
</file>

<file path=xl/comments2.xml><?xml version="1.0" encoding="utf-8"?>
<comments xmlns="http://schemas.openxmlformats.org/spreadsheetml/2006/main">
  <authors>
    <author>Thilo Moerke/tmoerke</author>
  </authors>
  <commentList>
    <comment ref="F8" authorId="0">
      <text>
        <r>
          <rPr>
            <b/>
            <sz val="8"/>
            <rFont val="Tahoma"/>
            <family val="0"/>
          </rPr>
          <t>Opel Bernd Golfplatz</t>
        </r>
      </text>
    </comment>
    <comment ref="F9" authorId="0">
      <text>
        <r>
          <rPr>
            <b/>
            <sz val="8"/>
            <rFont val="Tahoma"/>
            <family val="0"/>
          </rPr>
          <t>Overrath</t>
        </r>
      </text>
    </comment>
    <comment ref="I8" authorId="0">
      <text>
        <r>
          <rPr>
            <b/>
            <sz val="8"/>
            <rFont val="Tahoma"/>
            <family val="0"/>
          </rPr>
          <t>Fulvia</t>
        </r>
      </text>
    </comment>
    <comment ref="J8" authorId="0">
      <text>
        <r>
          <rPr>
            <b/>
            <sz val="8"/>
            <rFont val="Tahoma"/>
            <family val="0"/>
          </rPr>
          <t>in Spitze gefranst</t>
        </r>
      </text>
    </comment>
    <comment ref="A13" authorId="0">
      <text>
        <r>
          <rPr>
            <b/>
            <sz val="8"/>
            <rFont val="Tahoma"/>
            <family val="0"/>
          </rPr>
          <t>Wertung Heidberg neutalisiert wg. fehlender Kartenmarkierung</t>
        </r>
      </text>
    </comment>
    <comment ref="L20" authorId="0">
      <text>
        <r>
          <rPr>
            <b/>
            <sz val="8"/>
            <rFont val="Tahoma"/>
            <family val="0"/>
          </rPr>
          <t>Uhrzeit am Abzweig Richtung Burscheid, nicht am Ortseingang</t>
        </r>
      </text>
    </comment>
  </commentList>
</comments>
</file>

<file path=xl/sharedStrings.xml><?xml version="1.0" encoding="utf-8"?>
<sst xmlns="http://schemas.openxmlformats.org/spreadsheetml/2006/main" count="150" uniqueCount="113">
  <si>
    <t>Fahrer</t>
  </si>
  <si>
    <t>Beifahrer</t>
  </si>
  <si>
    <t>Fahrzeug</t>
  </si>
  <si>
    <t>Baujahr</t>
  </si>
  <si>
    <t>Hubraum</t>
  </si>
  <si>
    <t>Leistung</t>
  </si>
  <si>
    <t xml:space="preserve">bei </t>
  </si>
  <si>
    <t>Leergew.</t>
  </si>
  <si>
    <t>Tankinhalt</t>
  </si>
  <si>
    <t>Start-</t>
  </si>
  <si>
    <t>folge</t>
  </si>
  <si>
    <t>StartNr.</t>
  </si>
  <si>
    <t>Sabine</t>
  </si>
  <si>
    <t>1975</t>
  </si>
  <si>
    <t>1300</t>
  </si>
  <si>
    <t>89</t>
  </si>
  <si>
    <t>6000</t>
  </si>
  <si>
    <t>970</t>
  </si>
  <si>
    <t>40</t>
  </si>
  <si>
    <t>1967</t>
  </si>
  <si>
    <t>Thorsten</t>
  </si>
  <si>
    <t>1100</t>
  </si>
  <si>
    <t>Holger</t>
  </si>
  <si>
    <t>Knut</t>
  </si>
  <si>
    <t>MB 230</t>
  </si>
  <si>
    <t>2306</t>
  </si>
  <si>
    <t>120</t>
  </si>
  <si>
    <t>5400</t>
  </si>
  <si>
    <t>1250</t>
  </si>
  <si>
    <t>65</t>
  </si>
  <si>
    <t>1600</t>
  </si>
  <si>
    <t>Bernd</t>
  </si>
  <si>
    <t>Rainer</t>
  </si>
  <si>
    <t>Winfried</t>
  </si>
  <si>
    <t>Opel Commodore A GSE</t>
  </si>
  <si>
    <t>2500</t>
  </si>
  <si>
    <t>150</t>
  </si>
  <si>
    <t>5300</t>
  </si>
  <si>
    <t>1240</t>
  </si>
  <si>
    <t>55</t>
  </si>
  <si>
    <t>Robert</t>
  </si>
  <si>
    <t>Audi 80 GTE</t>
  </si>
  <si>
    <t>1976</t>
  </si>
  <si>
    <t>116</t>
  </si>
  <si>
    <t>910</t>
  </si>
  <si>
    <t>Nennungsliste  SDR - 2004  Bergisches Land II</t>
  </si>
  <si>
    <t xml:space="preserve">Nennung </t>
  </si>
  <si>
    <t>erhalten</t>
  </si>
  <si>
    <t>Geld</t>
  </si>
  <si>
    <t>Christian</t>
  </si>
  <si>
    <t>Ford Capri 2600RS</t>
  </si>
  <si>
    <t>ü</t>
  </si>
  <si>
    <t>[ccm]</t>
  </si>
  <si>
    <t>[PS]</t>
  </si>
  <si>
    <t>[U/min]</t>
  </si>
  <si>
    <t>[kg]</t>
  </si>
  <si>
    <t>[l]</t>
  </si>
  <si>
    <t>[kg/PS]</t>
  </si>
  <si>
    <t>Leist.-Gew.</t>
  </si>
  <si>
    <t>1972</t>
  </si>
  <si>
    <t>2841</t>
  </si>
  <si>
    <t>170</t>
  </si>
  <si>
    <t>41,29</t>
  </si>
  <si>
    <t>?</t>
  </si>
  <si>
    <t>Sven</t>
  </si>
  <si>
    <t>Volvo Amazon Kombi</t>
  </si>
  <si>
    <t>Lancia Fulvia Coupe</t>
  </si>
  <si>
    <t>Abgesagt:</t>
  </si>
  <si>
    <t>der schwarze TR3</t>
  </si>
  <si>
    <t>Team</t>
  </si>
  <si>
    <t>Uhrzeit</t>
  </si>
  <si>
    <t>km Stand</t>
  </si>
  <si>
    <t>Kürten</t>
  </si>
  <si>
    <t>Anzahl Ringe</t>
  </si>
  <si>
    <t>Limringhausen</t>
  </si>
  <si>
    <t>Neschen</t>
  </si>
  <si>
    <t>Schmitzhöhe</t>
  </si>
  <si>
    <t>Much</t>
  </si>
  <si>
    <t>Ruppichteroth</t>
  </si>
  <si>
    <t>Buch</t>
  </si>
  <si>
    <t>in Crottorf passendes Symbol ankreuzen:</t>
  </si>
  <si>
    <t>Heidberg</t>
  </si>
  <si>
    <t>Berg Neustadt</t>
  </si>
  <si>
    <t>Ringe</t>
  </si>
  <si>
    <t>Aggertalsperre Baustelle mit Ampel</t>
  </si>
  <si>
    <t>Dannenberg</t>
  </si>
  <si>
    <t>Dassiefen</t>
  </si>
  <si>
    <t>Frielingsdorf Umleitung im Ort?</t>
  </si>
  <si>
    <t>Ankreuzen !</t>
  </si>
  <si>
    <t>Baustelle mit Ampel zwischen 
Spitze und Bechen</t>
  </si>
  <si>
    <t>Opel Rekord</t>
  </si>
  <si>
    <t>Martin</t>
  </si>
  <si>
    <t>Michael</t>
  </si>
  <si>
    <r>
      <t>Crottorf</t>
    </r>
    <r>
      <rPr>
        <i/>
        <sz val="10"/>
        <rFont val="Arial"/>
        <family val="2"/>
      </rPr>
      <t xml:space="preserve"> (grünes Ortsschild)</t>
    </r>
  </si>
  <si>
    <t>km</t>
  </si>
  <si>
    <t>Gesamtzeit/km:</t>
  </si>
  <si>
    <t>Nick</t>
  </si>
  <si>
    <t>Platzierung</t>
  </si>
  <si>
    <t>Nr.3</t>
  </si>
  <si>
    <r>
      <t>Start:</t>
    </r>
    <r>
      <rPr>
        <sz val="10"/>
        <rFont val="Arial"/>
        <family val="2"/>
      </rPr>
      <t xml:space="preserve"> Parkplatz Burscheid</t>
    </r>
  </si>
  <si>
    <r>
      <t>Ziel:</t>
    </r>
    <r>
      <rPr>
        <sz val="10"/>
        <rFont val="Arial"/>
        <family val="2"/>
      </rPr>
      <t xml:space="preserve"> Ortseingang Wermelskirchen</t>
    </r>
  </si>
  <si>
    <t>Durchfahrtszeit/km-Stand</t>
  </si>
  <si>
    <t>Etappenzeit</t>
  </si>
  <si>
    <t>Wertung Etappe "Crottorf - Berg Neustadt" wg. besserer Vergleichsmöglichkeit</t>
  </si>
  <si>
    <t>Bestzeiten</t>
  </si>
  <si>
    <t>Fahrzeit</t>
  </si>
  <si>
    <r>
      <t>Schnitt [km/h]</t>
    </r>
    <r>
      <rPr>
        <sz val="10"/>
        <rFont val="Arial"/>
        <family val="2"/>
      </rPr>
      <t xml:space="preserve"> (bezogen auf gef. km)</t>
    </r>
  </si>
  <si>
    <t>Tim</t>
  </si>
  <si>
    <t>Thomas</t>
  </si>
  <si>
    <t>Dirk</t>
  </si>
  <si>
    <t>Udo</t>
  </si>
  <si>
    <t>Lutz</t>
  </si>
  <si>
    <t>Opel Commodore A GS</t>
  </si>
</sst>
</file>

<file path=xl/styles.xml><?xml version="1.0" encoding="utf-8"?>
<styleSheet xmlns="http://schemas.openxmlformats.org/spreadsheetml/2006/main">
  <numFmts count="4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&quot;DM&quot;_);\(#,##0&quot;DM&quot;\)"/>
    <numFmt numFmtId="189" formatCode="#,##0&quot;DM&quot;_);[Red]\(#,##0&quot;DM&quot;\)"/>
    <numFmt numFmtId="190" formatCode="#,##0.00&quot;DM&quot;_);\(#,##0.00&quot;DM&quot;\)"/>
    <numFmt numFmtId="191" formatCode="#,##0.00&quot;DM&quot;_);[Red]\(#,##0.00&quot;DM&quot;\)"/>
    <numFmt numFmtId="192" formatCode="_ * #,##0_)&quot;DM&quot;_ ;_ * \(#,##0\)&quot;DM&quot;_ ;_ * &quot;-&quot;_)&quot;DM&quot;_ ;_ @_ "/>
    <numFmt numFmtId="193" formatCode="_ * #,##0_)_D_M_ ;_ * \(#,##0\)_D_M_ ;_ * &quot;-&quot;_)_D_M_ ;_ @_ "/>
    <numFmt numFmtId="194" formatCode="_ * #,##0.00_)&quot;DM&quot;_ ;_ * \(#,##0.00\)&quot;DM&quot;_ ;_ * &quot;-&quot;??_)&quot;DM&quot;_ ;_ @_ "/>
    <numFmt numFmtId="195" formatCode="_ * #,##0.00_)_D_M_ ;_ * \(#,##0.00\)_D_M_ ;_ * &quot;-&quot;??_)_D_M_ ;_ @_ "/>
    <numFmt numFmtId="196" formatCode="0.000"/>
    <numFmt numFmtId="197" formatCode="0.0"/>
    <numFmt numFmtId="198" formatCode="h:mm"/>
    <numFmt numFmtId="199" formatCode="d/\ mmm"/>
  </numFmts>
  <fonts count="18">
    <font>
      <sz val="10"/>
      <name val="Arial"/>
      <family val="0"/>
    </font>
    <font>
      <sz val="9"/>
      <name val="Arial"/>
      <family val="0"/>
    </font>
    <font>
      <b/>
      <sz val="16"/>
      <name val="Arial"/>
      <family val="0"/>
    </font>
    <font>
      <sz val="16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2"/>
      <name val="Times New Roman"/>
      <family val="0"/>
    </font>
    <font>
      <b/>
      <sz val="18"/>
      <name val="Wingdings"/>
      <family val="0"/>
    </font>
    <font>
      <b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 applyAlignment="1" quotePrefix="1">
      <alignment horizontal="left"/>
      <protection/>
    </xf>
    <xf numFmtId="15" fontId="3" fillId="0" borderId="0" xfId="19" applyNumberFormat="1" applyFont="1">
      <alignment/>
      <protection/>
    </xf>
    <xf numFmtId="0" fontId="3" fillId="0" borderId="0" xfId="19" applyFont="1">
      <alignment/>
      <protection/>
    </xf>
    <xf numFmtId="0" fontId="5" fillId="0" borderId="1" xfId="19" applyFont="1" applyBorder="1">
      <alignment/>
      <protection/>
    </xf>
    <xf numFmtId="0" fontId="5" fillId="0" borderId="2" xfId="19" applyFont="1" applyBorder="1">
      <alignment/>
      <protection/>
    </xf>
    <xf numFmtId="0" fontId="5" fillId="0" borderId="2" xfId="19" applyFont="1" applyBorder="1" applyAlignment="1">
      <alignment horizontal="center"/>
      <protection/>
    </xf>
    <xf numFmtId="0" fontId="5" fillId="0" borderId="2" xfId="19" applyFont="1" applyBorder="1" applyAlignment="1" quotePrefix="1">
      <alignment horizontal="center"/>
      <protection/>
    </xf>
    <xf numFmtId="0" fontId="6" fillId="0" borderId="0" xfId="19" applyFont="1">
      <alignment/>
      <protection/>
    </xf>
    <xf numFmtId="0" fontId="5" fillId="0" borderId="3" xfId="19" applyFont="1" applyBorder="1" applyAlignment="1">
      <alignment horizontal="center"/>
      <protection/>
    </xf>
    <xf numFmtId="0" fontId="5" fillId="0" borderId="4" xfId="19" applyFont="1" applyBorder="1" applyAlignment="1">
      <alignment horizontal="center"/>
      <protection/>
    </xf>
    <xf numFmtId="0" fontId="5" fillId="0" borderId="5" xfId="19" applyFont="1" applyBorder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49" fontId="5" fillId="0" borderId="6" xfId="19" applyNumberFormat="1" applyFont="1" applyBorder="1" applyAlignment="1">
      <alignment horizontal="left" vertical="top" wrapText="1"/>
      <protection/>
    </xf>
    <xf numFmtId="49" fontId="5" fillId="0" borderId="7" xfId="19" applyNumberFormat="1" applyFont="1" applyBorder="1" applyAlignment="1">
      <alignment horizontal="left" vertical="top" wrapText="1"/>
      <protection/>
    </xf>
    <xf numFmtId="49" fontId="5" fillId="0" borderId="0" xfId="19" applyNumberFormat="1" applyFont="1" applyAlignment="1">
      <alignment vertical="top" wrapText="1"/>
      <protection/>
    </xf>
    <xf numFmtId="49" fontId="5" fillId="0" borderId="7" xfId="19" applyNumberFormat="1" applyFont="1" applyBorder="1" applyAlignment="1">
      <alignment vertical="top" wrapText="1"/>
      <protection/>
    </xf>
    <xf numFmtId="0" fontId="1" fillId="0" borderId="0" xfId="19" applyAlignment="1">
      <alignment horizontal="center"/>
      <protection/>
    </xf>
    <xf numFmtId="15" fontId="3" fillId="0" borderId="0" xfId="19" applyNumberFormat="1" applyFont="1" applyAlignment="1">
      <alignment horizontal="center"/>
      <protection/>
    </xf>
    <xf numFmtId="49" fontId="5" fillId="0" borderId="7" xfId="19" applyNumberFormat="1" applyFont="1" applyBorder="1" applyAlignment="1">
      <alignment horizontal="center" vertical="top" wrapText="1"/>
      <protection/>
    </xf>
    <xf numFmtId="0" fontId="5" fillId="0" borderId="8" xfId="19" applyFont="1" applyBorder="1" applyAlignment="1">
      <alignment horizontal="center"/>
      <protection/>
    </xf>
    <xf numFmtId="1" fontId="5" fillId="0" borderId="9" xfId="19" applyNumberFormat="1" applyFont="1" applyBorder="1" applyAlignment="1">
      <alignment horizontal="center" vertical="top" wrapText="1"/>
      <protection/>
    </xf>
    <xf numFmtId="15" fontId="4" fillId="0" borderId="0" xfId="19" applyNumberFormat="1" applyFont="1" applyAlignment="1">
      <alignment horizontal="center"/>
      <protection/>
    </xf>
    <xf numFmtId="2" fontId="5" fillId="0" borderId="7" xfId="19" applyNumberFormat="1" applyFont="1" applyBorder="1" applyAlignment="1">
      <alignment horizontal="center" vertical="top" wrapText="1"/>
      <protection/>
    </xf>
    <xf numFmtId="49" fontId="5" fillId="0" borderId="3" xfId="19" applyNumberFormat="1" applyFont="1" applyBorder="1" applyAlignment="1">
      <alignment horizontal="left" vertical="top" wrapText="1"/>
      <protection/>
    </xf>
    <xf numFmtId="49" fontId="5" fillId="0" borderId="4" xfId="19" applyNumberFormat="1" applyFont="1" applyBorder="1" applyAlignment="1">
      <alignment horizontal="left" vertical="top" wrapText="1"/>
      <protection/>
    </xf>
    <xf numFmtId="49" fontId="5" fillId="0" borderId="4" xfId="19" applyNumberFormat="1" applyFont="1" applyBorder="1" applyAlignment="1">
      <alignment horizontal="center" vertical="top" wrapText="1"/>
      <protection/>
    </xf>
    <xf numFmtId="2" fontId="5" fillId="0" borderId="4" xfId="19" applyNumberFormat="1" applyFont="1" applyBorder="1" applyAlignment="1">
      <alignment horizontal="center" vertical="top" wrapText="1"/>
      <protection/>
    </xf>
    <xf numFmtId="1" fontId="5" fillId="0" borderId="5" xfId="19" applyNumberFormat="1" applyFont="1" applyBorder="1" applyAlignment="1">
      <alignment horizontal="center" vertical="top" wrapText="1"/>
      <protection/>
    </xf>
    <xf numFmtId="0" fontId="5" fillId="0" borderId="10" xfId="19" applyFont="1" applyBorder="1">
      <alignment/>
      <protection/>
    </xf>
    <xf numFmtId="0" fontId="5" fillId="0" borderId="11" xfId="19" applyFont="1" applyBorder="1">
      <alignment/>
      <protection/>
    </xf>
    <xf numFmtId="0" fontId="5" fillId="0" borderId="11" xfId="19" applyFont="1" applyBorder="1" applyAlignment="1">
      <alignment horizontal="center"/>
      <protection/>
    </xf>
    <xf numFmtId="0" fontId="5" fillId="0" borderId="12" xfId="19" applyFont="1" applyBorder="1" applyAlignment="1">
      <alignment horizontal="center"/>
      <protection/>
    </xf>
    <xf numFmtId="0" fontId="5" fillId="0" borderId="13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0" applyFont="1" applyAlignment="1">
      <alignment/>
    </xf>
    <xf numFmtId="0" fontId="10" fillId="2" borderId="14" xfId="0" applyFont="1" applyFill="1" applyBorder="1" applyAlignment="1">
      <alignment horizontal="center"/>
    </xf>
    <xf numFmtId="0" fontId="9" fillId="0" borderId="15" xfId="17" applyFont="1" applyFill="1" applyBorder="1" applyAlignment="1">
      <alignment horizontal="center"/>
      <protection/>
    </xf>
    <xf numFmtId="0" fontId="8" fillId="0" borderId="15" xfId="17" applyFont="1" applyFill="1" applyBorder="1" applyAlignment="1">
      <alignment horizontal="center"/>
      <protection/>
    </xf>
    <xf numFmtId="49" fontId="5" fillId="0" borderId="15" xfId="19" applyNumberFormat="1" applyFont="1" applyBorder="1" applyAlignment="1">
      <alignment horizontal="center" vertical="top" wrapText="1"/>
      <protection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0" xfId="19" applyNumberFormat="1" applyFont="1" applyBorder="1" applyAlignment="1">
      <alignment horizontal="center" vertical="top" wrapText="1"/>
      <protection/>
    </xf>
    <xf numFmtId="0" fontId="0" fillId="0" borderId="0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49" fontId="5" fillId="0" borderId="3" xfId="19" applyNumberFormat="1" applyFont="1" applyBorder="1" applyAlignment="1">
      <alignment horizontal="center" vertical="top" wrapText="1"/>
      <protection/>
    </xf>
    <xf numFmtId="0" fontId="0" fillId="0" borderId="3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10" fillId="0" borderId="18" xfId="0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20" fontId="10" fillId="0" borderId="19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16" xfId="19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20" fontId="0" fillId="0" borderId="3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3" borderId="15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9" xfId="0" applyFont="1" applyFill="1" applyBorder="1" applyAlignment="1">
      <alignment/>
    </xf>
    <xf numFmtId="20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9" fontId="5" fillId="0" borderId="20" xfId="19" applyNumberFormat="1" applyFont="1" applyBorder="1" applyAlignment="1">
      <alignment horizontal="center" vertical="top" wrapText="1"/>
      <protection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20" fontId="0" fillId="4" borderId="3" xfId="0" applyNumberFormat="1" applyFont="1" applyFill="1" applyBorder="1" applyAlignment="1">
      <alignment horizontal="center"/>
    </xf>
    <xf numFmtId="20" fontId="11" fillId="0" borderId="3" xfId="0" applyNumberFormat="1" applyFont="1" applyBorder="1" applyAlignment="1">
      <alignment horizontal="center"/>
    </xf>
    <xf numFmtId="20" fontId="11" fillId="0" borderId="16" xfId="0" applyNumberFormat="1" applyFont="1" applyBorder="1" applyAlignment="1">
      <alignment horizontal="center"/>
    </xf>
    <xf numFmtId="20" fontId="0" fillId="4" borderId="16" xfId="0" applyNumberFormat="1" applyFont="1" applyFill="1" applyBorder="1" applyAlignment="1">
      <alignment horizontal="center"/>
    </xf>
    <xf numFmtId="20" fontId="0" fillId="0" borderId="3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6" xfId="0" applyFont="1" applyBorder="1" applyAlignment="1">
      <alignment/>
    </xf>
    <xf numFmtId="20" fontId="10" fillId="4" borderId="19" xfId="0" applyNumberFormat="1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14" fontId="4" fillId="0" borderId="0" xfId="19" applyNumberFormat="1" applyFont="1" applyAlignment="1">
      <alignment horizontal="center"/>
      <protection/>
    </xf>
    <xf numFmtId="197" fontId="10" fillId="0" borderId="19" xfId="0" applyNumberFormat="1" applyFont="1" applyBorder="1" applyAlignment="1">
      <alignment horizontal="center"/>
    </xf>
    <xf numFmtId="197" fontId="10" fillId="0" borderId="2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4" fillId="0" borderId="16" xfId="19" applyNumberFormat="1" applyFont="1" applyBorder="1" applyAlignment="1">
      <alignment horizontal="center" vertical="top" wrapText="1"/>
      <protection/>
    </xf>
    <xf numFmtId="49" fontId="4" fillId="0" borderId="21" xfId="19" applyNumberFormat="1" applyFont="1" applyBorder="1" applyAlignment="1">
      <alignment horizontal="center" vertical="top" wrapText="1"/>
      <protection/>
    </xf>
    <xf numFmtId="49" fontId="4" fillId="0" borderId="17" xfId="19" applyNumberFormat="1" applyFont="1" applyBorder="1" applyAlignment="1">
      <alignment horizontal="center" vertical="top" wrapText="1"/>
      <protection/>
    </xf>
    <xf numFmtId="1" fontId="4" fillId="0" borderId="17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4" borderId="16" xfId="0" applyNumberFormat="1" applyFont="1" applyFill="1" applyBorder="1" applyAlignment="1">
      <alignment horizontal="center"/>
    </xf>
    <xf numFmtId="1" fontId="4" fillId="4" borderId="17" xfId="0" applyNumberFormat="1" applyFont="1" applyFill="1" applyBorder="1" applyAlignment="1">
      <alignment horizontal="center"/>
    </xf>
    <xf numFmtId="197" fontId="10" fillId="4" borderId="19" xfId="0" applyNumberFormat="1" applyFont="1" applyFill="1" applyBorder="1" applyAlignment="1">
      <alignment horizontal="center"/>
    </xf>
    <xf numFmtId="197" fontId="10" fillId="4" borderId="22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20" fontId="10" fillId="0" borderId="3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4" borderId="1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Normal_Sheet1" xfId="17"/>
    <cellStyle name="Percent" xfId="18"/>
    <cellStyle name="Standard_sdr2003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SDR 2004 Fahrzeit</a:t>
            </a:r>
          </a:p>
        </c:rich>
      </c:tx>
      <c:layout>
        <c:manualLayout>
          <c:xMode val="factor"/>
          <c:yMode val="factor"/>
          <c:x val="-0.0025"/>
          <c:y val="0.04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29"/>
          <c:w val="0.96225"/>
          <c:h val="0.95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Strecke!$U$5:$U$20</c:f>
              <c:numCache>
                <c:ptCount val="13"/>
                <c:pt idx="0">
                  <c:v>0.003472222222222099</c:v>
                </c:pt>
                <c:pt idx="1">
                  <c:v>0.01041666666666663</c:v>
                </c:pt>
                <c:pt idx="2">
                  <c:v>0.026388888888888795</c:v>
                </c:pt>
                <c:pt idx="3">
                  <c:v>0.047222222222222165</c:v>
                </c:pt>
                <c:pt idx="4">
                  <c:v>0.05555555555555547</c:v>
                </c:pt>
                <c:pt idx="5">
                  <c:v>0.061111111111111005</c:v>
                </c:pt>
                <c:pt idx="6">
                  <c:v>0.08472222222222214</c:v>
                </c:pt>
                <c:pt idx="7">
                  <c:v>0.09375</c:v>
                </c:pt>
                <c:pt idx="8">
                  <c:v>0.10069444444444442</c:v>
                </c:pt>
                <c:pt idx="9">
                  <c:v>0.10972222222222217</c:v>
                </c:pt>
                <c:pt idx="10">
                  <c:v>0.12291666666666667</c:v>
                </c:pt>
                <c:pt idx="11">
                  <c:v>0.1499999999999999</c:v>
                </c:pt>
                <c:pt idx="12">
                  <c:v>0.15902777777777777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Strecke!$V$5:$V$20</c:f>
              <c:numCache>
                <c:ptCount val="13"/>
                <c:pt idx="0">
                  <c:v>0.005555555555555536</c:v>
                </c:pt>
                <c:pt idx="1">
                  <c:v>0.011805555555555625</c:v>
                </c:pt>
                <c:pt idx="2">
                  <c:v>0.022916666666666696</c:v>
                </c:pt>
                <c:pt idx="3">
                  <c:v>0.03541666666666676</c:v>
                </c:pt>
                <c:pt idx="4">
                  <c:v>0.043055555555555625</c:v>
                </c:pt>
                <c:pt idx="5">
                  <c:v>0.04791666666666683</c:v>
                </c:pt>
                <c:pt idx="6">
                  <c:v>0.06597222222222232</c:v>
                </c:pt>
                <c:pt idx="8">
                  <c:v>0.08194444444444449</c:v>
                </c:pt>
                <c:pt idx="9">
                  <c:v>0.09097222222222234</c:v>
                </c:pt>
                <c:pt idx="10">
                  <c:v>0.1034722222222223</c:v>
                </c:pt>
                <c:pt idx="11">
                  <c:v>0.11458333333333337</c:v>
                </c:pt>
                <c:pt idx="12">
                  <c:v>0.126388888888889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Strecke!$W$5:$W$20</c:f>
              <c:numCache>
                <c:ptCount val="13"/>
                <c:pt idx="0">
                  <c:v>0.004166666666666652</c:v>
                </c:pt>
                <c:pt idx="1">
                  <c:v>0.009027777777777746</c:v>
                </c:pt>
                <c:pt idx="2">
                  <c:v>0.02430555555555558</c:v>
                </c:pt>
                <c:pt idx="3">
                  <c:v>0.03541666666666665</c:v>
                </c:pt>
                <c:pt idx="4">
                  <c:v>0.043055555555555514</c:v>
                </c:pt>
                <c:pt idx="5">
                  <c:v>0.047222222222222165</c:v>
                </c:pt>
                <c:pt idx="6">
                  <c:v>0.06527777777777777</c:v>
                </c:pt>
                <c:pt idx="8">
                  <c:v>0.07916666666666661</c:v>
                </c:pt>
                <c:pt idx="9">
                  <c:v>0.08819444444444446</c:v>
                </c:pt>
                <c:pt idx="10">
                  <c:v>0.0986111111111111</c:v>
                </c:pt>
                <c:pt idx="11">
                  <c:v>0.11319444444444438</c:v>
                </c:pt>
                <c:pt idx="12">
                  <c:v>0.12291666666666667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Strecke!$X$5:$X$20</c:f>
              <c:numCache>
                <c:ptCount val="13"/>
                <c:pt idx="0">
                  <c:v>0.004166666666666763</c:v>
                </c:pt>
                <c:pt idx="1">
                  <c:v>0.01041666666666663</c:v>
                </c:pt>
                <c:pt idx="2">
                  <c:v>0.02083333333333337</c:v>
                </c:pt>
                <c:pt idx="3">
                  <c:v>0.03402777777777777</c:v>
                </c:pt>
                <c:pt idx="4">
                  <c:v>0.04166666666666663</c:v>
                </c:pt>
                <c:pt idx="5">
                  <c:v>0.046527777777777835</c:v>
                </c:pt>
                <c:pt idx="6">
                  <c:v>0.06458333333333333</c:v>
                </c:pt>
                <c:pt idx="7">
                  <c:v>0.0708333333333333</c:v>
                </c:pt>
                <c:pt idx="8">
                  <c:v>0.07777777777777772</c:v>
                </c:pt>
                <c:pt idx="9">
                  <c:v>0.08611111111111114</c:v>
                </c:pt>
                <c:pt idx="10">
                  <c:v>0.09930555555555554</c:v>
                </c:pt>
                <c:pt idx="11">
                  <c:v>0.11458333333333337</c:v>
                </c:pt>
                <c:pt idx="12">
                  <c:v>0.12291666666666667</c:v>
                </c:pt>
              </c:numCache>
            </c:numRef>
          </c:val>
          <c:smooth val="0"/>
        </c:ser>
        <c:axId val="16652063"/>
        <c:axId val="15650840"/>
      </c:lineChart>
      <c:catAx>
        <c:axId val="16652063"/>
        <c:scaling>
          <c:orientation val="minMax"/>
        </c:scaling>
        <c:axPos val="b"/>
        <c:delete val="1"/>
        <c:majorTickMark val="out"/>
        <c:minorTickMark val="none"/>
        <c:tickLblPos val="nextTo"/>
        <c:crossAx val="15650840"/>
        <c:crosses val="autoZero"/>
        <c:auto val="1"/>
        <c:lblOffset val="100"/>
        <c:noMultiLvlLbl val="0"/>
      </c:catAx>
      <c:valAx>
        <c:axId val="15650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 [h:min]</a:t>
                </a:r>
              </a:p>
            </c:rich>
          </c:tx>
          <c:layout>
            <c:manualLayout>
              <c:xMode val="factor"/>
              <c:yMode val="factor"/>
              <c:x val="0.022"/>
              <c:y val="0.1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52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4</xdr:col>
      <xdr:colOff>0</xdr:colOff>
      <xdr:row>24</xdr:row>
      <xdr:rowOff>123825</xdr:rowOff>
    </xdr:to>
    <xdr:grpSp>
      <xdr:nvGrpSpPr>
        <xdr:cNvPr id="1" name="Group 8"/>
        <xdr:cNvGrpSpPr>
          <a:grpSpLocks/>
        </xdr:cNvGrpSpPr>
      </xdr:nvGrpSpPr>
      <xdr:grpSpPr>
        <a:xfrm>
          <a:off x="2390775" y="3295650"/>
          <a:ext cx="0" cy="523875"/>
          <a:chOff x="251" y="412"/>
          <a:chExt cx="256" cy="47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251" y="418"/>
            <a:ext cx="39" cy="37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303" y="416"/>
            <a:ext cx="42" cy="41"/>
          </a:xfrm>
          <a:prstGeom prst="plus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3"/>
          <xdr:cNvSpPr>
            <a:spLocks/>
          </xdr:cNvSpPr>
        </xdr:nvSpPr>
        <xdr:spPr>
          <a:xfrm>
            <a:off x="357" y="412"/>
            <a:ext cx="52" cy="47"/>
          </a:xfrm>
          <a:prstGeom prst="diamond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4"/>
          <xdr:cNvSpPr>
            <a:spLocks/>
          </xdr:cNvSpPr>
        </xdr:nvSpPr>
        <xdr:spPr>
          <a:xfrm>
            <a:off x="415" y="414"/>
            <a:ext cx="37" cy="41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5"/>
          <xdr:cNvSpPr>
            <a:spLocks/>
          </xdr:cNvSpPr>
        </xdr:nvSpPr>
        <xdr:spPr>
          <a:xfrm>
            <a:off x="463" y="412"/>
            <a:ext cx="44" cy="47"/>
          </a:xfrm>
          <a:prstGeom prst="donu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67" y="419"/>
            <a:ext cx="33" cy="32"/>
          </a:xfrm>
          <a:prstGeom prst="diamon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0.84475</cdr:x>
      <cdr:y>0.7735</cdr:y>
    </cdr:from>
    <cdr:to>
      <cdr:x>0.937</cdr:x>
      <cdr:y>0.9435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4448175"/>
          <a:ext cx="84772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Fulvia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Rekord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Mercedes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Commodore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view="pageBreakPreview" zoomScaleNormal="75" zoomScaleSheetLayoutView="100" workbookViewId="0" topLeftCell="A1">
      <pane ySplit="6" topLeftCell="BM7" activePane="bottomLeft" state="frozen"/>
      <selection pane="topLeft" activeCell="A1" sqref="A1"/>
      <selection pane="bottomLeft" activeCell="B23" sqref="B23"/>
    </sheetView>
  </sheetViews>
  <sheetFormatPr defaultColWidth="11.421875" defaultRowHeight="12.75"/>
  <cols>
    <col min="1" max="1" width="11.140625" style="1" customWidth="1"/>
    <col min="2" max="2" width="10.140625" style="1" customWidth="1"/>
    <col min="3" max="3" width="14.421875" style="1" customWidth="1"/>
    <col min="4" max="5" width="14.421875" style="18" customWidth="1"/>
    <col min="6" max="6" width="8.8515625" style="18" bestFit="1" customWidth="1"/>
    <col min="7" max="7" width="10.28125" style="18" bestFit="1" customWidth="1"/>
    <col min="8" max="8" width="9.7109375" style="18" bestFit="1" customWidth="1"/>
    <col min="9" max="9" width="7.140625" style="18" customWidth="1"/>
    <col min="10" max="10" width="10.57421875" style="18" bestFit="1" customWidth="1"/>
    <col min="11" max="11" width="11.28125" style="18" bestFit="1" customWidth="1"/>
    <col min="12" max="12" width="12.8515625" style="18" bestFit="1" customWidth="1"/>
    <col min="13" max="13" width="8.140625" style="18" customWidth="1"/>
    <col min="14" max="16384" width="11.421875" style="1" customWidth="1"/>
  </cols>
  <sheetData>
    <row r="1" ht="8.25" customHeight="1"/>
    <row r="2" spans="1:13" s="4" customFormat="1" ht="30.75" customHeight="1">
      <c r="A2" s="2" t="s">
        <v>45</v>
      </c>
      <c r="B2" s="3"/>
      <c r="C2" s="3"/>
      <c r="D2" s="19"/>
      <c r="E2" s="19"/>
      <c r="F2" s="19"/>
      <c r="G2" s="23"/>
      <c r="H2" s="18"/>
      <c r="I2" s="23"/>
      <c r="J2" s="102"/>
      <c r="K2" s="102"/>
      <c r="L2" s="18"/>
      <c r="M2" s="18"/>
    </row>
    <row r="3" ht="6.75" customHeight="1" thickBot="1"/>
    <row r="4" spans="1:13" s="9" customFormat="1" ht="18">
      <c r="A4" s="5" t="s">
        <v>0</v>
      </c>
      <c r="B4" s="6" t="s">
        <v>1</v>
      </c>
      <c r="C4" s="6" t="s">
        <v>2</v>
      </c>
      <c r="D4" s="7" t="s">
        <v>46</v>
      </c>
      <c r="E4" s="7" t="s">
        <v>48</v>
      </c>
      <c r="F4" s="7" t="s">
        <v>3</v>
      </c>
      <c r="G4" s="7" t="s">
        <v>4</v>
      </c>
      <c r="H4" s="7" t="s">
        <v>5</v>
      </c>
      <c r="I4" s="8" t="s">
        <v>6</v>
      </c>
      <c r="J4" s="8" t="s">
        <v>7</v>
      </c>
      <c r="K4" s="7" t="s">
        <v>8</v>
      </c>
      <c r="L4" s="8" t="s">
        <v>58</v>
      </c>
      <c r="M4" s="21" t="s">
        <v>9</v>
      </c>
    </row>
    <row r="5" spans="1:13" s="13" customFormat="1" ht="18">
      <c r="A5" s="10"/>
      <c r="B5" s="11"/>
      <c r="C5" s="11"/>
      <c r="E5" s="11" t="s">
        <v>47</v>
      </c>
      <c r="F5" s="11"/>
      <c r="G5" s="11" t="s">
        <v>52</v>
      </c>
      <c r="H5" s="11" t="s">
        <v>53</v>
      </c>
      <c r="I5" s="11" t="s">
        <v>54</v>
      </c>
      <c r="J5" s="11" t="s">
        <v>55</v>
      </c>
      <c r="K5" s="11" t="s">
        <v>56</v>
      </c>
      <c r="L5" s="11" t="s">
        <v>57</v>
      </c>
      <c r="M5" s="12" t="s">
        <v>10</v>
      </c>
    </row>
    <row r="6" spans="1:13" s="34" customFormat="1" ht="24" customHeight="1" thickBot="1">
      <c r="A6" s="30"/>
      <c r="B6" s="31"/>
      <c r="C6" s="31"/>
      <c r="D6" s="11"/>
      <c r="E6" s="11"/>
      <c r="F6" s="32"/>
      <c r="G6" s="32"/>
      <c r="H6" s="32"/>
      <c r="I6" s="32"/>
      <c r="J6" s="32"/>
      <c r="K6" s="32"/>
      <c r="L6" s="32"/>
      <c r="M6" s="33" t="s">
        <v>11</v>
      </c>
    </row>
    <row r="7" spans="1:13" s="16" customFormat="1" ht="31.5" customHeight="1">
      <c r="A7" s="25" t="s">
        <v>12</v>
      </c>
      <c r="B7" s="26" t="s">
        <v>91</v>
      </c>
      <c r="C7" s="26" t="s">
        <v>66</v>
      </c>
      <c r="D7" s="39" t="s">
        <v>51</v>
      </c>
      <c r="E7" s="39" t="s">
        <v>51</v>
      </c>
      <c r="F7" s="27" t="s">
        <v>13</v>
      </c>
      <c r="G7" s="27" t="s">
        <v>14</v>
      </c>
      <c r="H7" s="27" t="s">
        <v>15</v>
      </c>
      <c r="I7" s="27" t="s">
        <v>16</v>
      </c>
      <c r="J7" s="27" t="s">
        <v>17</v>
      </c>
      <c r="K7" s="27" t="s">
        <v>18</v>
      </c>
      <c r="L7" s="28">
        <f aca="true" t="shared" si="0" ref="L7:L13">SUM(J7/H7)</f>
        <v>10.898876404494382</v>
      </c>
      <c r="M7" s="29">
        <v>1</v>
      </c>
    </row>
    <row r="8" spans="1:13" s="16" customFormat="1" ht="31.5" customHeight="1">
      <c r="A8" s="14" t="s">
        <v>49</v>
      </c>
      <c r="B8" s="15" t="s">
        <v>96</v>
      </c>
      <c r="C8" s="15" t="s">
        <v>50</v>
      </c>
      <c r="D8" s="39" t="s">
        <v>51</v>
      </c>
      <c r="E8" s="39" t="s">
        <v>51</v>
      </c>
      <c r="F8" s="20" t="s">
        <v>59</v>
      </c>
      <c r="G8" s="20" t="s">
        <v>60</v>
      </c>
      <c r="H8" s="20" t="s">
        <v>61</v>
      </c>
      <c r="I8" s="20"/>
      <c r="J8" s="20" t="s">
        <v>21</v>
      </c>
      <c r="K8" s="20" t="s">
        <v>62</v>
      </c>
      <c r="L8" s="24">
        <f t="shared" si="0"/>
        <v>6.470588235294118</v>
      </c>
      <c r="M8" s="22">
        <v>5</v>
      </c>
    </row>
    <row r="9" spans="1:13" s="16" customFormat="1" ht="33" customHeight="1">
      <c r="A9" s="14" t="s">
        <v>22</v>
      </c>
      <c r="B9" s="17" t="s">
        <v>23</v>
      </c>
      <c r="C9" s="17" t="s">
        <v>24</v>
      </c>
      <c r="D9" s="39" t="s">
        <v>51</v>
      </c>
      <c r="E9" s="39" t="s">
        <v>51</v>
      </c>
      <c r="F9" s="20" t="s">
        <v>19</v>
      </c>
      <c r="G9" s="20" t="s">
        <v>25</v>
      </c>
      <c r="H9" s="20" t="s">
        <v>26</v>
      </c>
      <c r="I9" s="20" t="s">
        <v>27</v>
      </c>
      <c r="J9" s="20" t="s">
        <v>28</v>
      </c>
      <c r="K9" s="20" t="s">
        <v>29</v>
      </c>
      <c r="L9" s="24">
        <f t="shared" si="0"/>
        <v>10.416666666666666</v>
      </c>
      <c r="M9" s="22">
        <v>3</v>
      </c>
    </row>
    <row r="10" spans="1:13" s="16" customFormat="1" ht="45" hidden="1">
      <c r="A10" s="14" t="s">
        <v>64</v>
      </c>
      <c r="B10" s="17"/>
      <c r="C10" s="17" t="s">
        <v>65</v>
      </c>
      <c r="D10" s="38" t="s">
        <v>63</v>
      </c>
      <c r="E10" s="39" t="s">
        <v>51</v>
      </c>
      <c r="F10" s="20"/>
      <c r="G10" s="20"/>
      <c r="H10" s="20"/>
      <c r="I10" s="20"/>
      <c r="J10" s="20"/>
      <c r="K10" s="20"/>
      <c r="L10" s="24"/>
      <c r="M10" s="22">
        <v>2</v>
      </c>
    </row>
    <row r="11" spans="1:13" s="16" customFormat="1" ht="33" customHeight="1">
      <c r="A11" s="14" t="s">
        <v>31</v>
      </c>
      <c r="B11" s="17" t="s">
        <v>32</v>
      </c>
      <c r="C11" s="17" t="s">
        <v>90</v>
      </c>
      <c r="D11" s="39" t="s">
        <v>51</v>
      </c>
      <c r="E11" s="39" t="s">
        <v>51</v>
      </c>
      <c r="F11" s="20"/>
      <c r="G11" s="20"/>
      <c r="H11" s="20"/>
      <c r="I11" s="20"/>
      <c r="J11" s="20"/>
      <c r="K11" s="20"/>
      <c r="L11" s="24"/>
      <c r="M11" s="22">
        <v>2</v>
      </c>
    </row>
    <row r="12" spans="1:13" s="16" customFormat="1" ht="31.5" customHeight="1">
      <c r="A12" s="17" t="s">
        <v>20</v>
      </c>
      <c r="B12" s="17" t="s">
        <v>33</v>
      </c>
      <c r="C12" s="17" t="s">
        <v>34</v>
      </c>
      <c r="D12" s="39" t="s">
        <v>51</v>
      </c>
      <c r="E12" s="39" t="s">
        <v>51</v>
      </c>
      <c r="F12" s="20" t="s">
        <v>19</v>
      </c>
      <c r="G12" s="20" t="s">
        <v>35</v>
      </c>
      <c r="H12" s="20" t="s">
        <v>36</v>
      </c>
      <c r="I12" s="20" t="s">
        <v>37</v>
      </c>
      <c r="J12" s="20" t="s">
        <v>38</v>
      </c>
      <c r="K12" s="20" t="s">
        <v>39</v>
      </c>
      <c r="L12" s="24">
        <f t="shared" si="0"/>
        <v>8.266666666666667</v>
      </c>
      <c r="M12" s="22">
        <v>4</v>
      </c>
    </row>
    <row r="13" spans="1:13" s="16" customFormat="1" ht="45" customHeight="1" hidden="1">
      <c r="A13" s="14" t="s">
        <v>40</v>
      </c>
      <c r="B13" s="15" t="s">
        <v>92</v>
      </c>
      <c r="C13" s="17" t="s">
        <v>41</v>
      </c>
      <c r="D13" s="40"/>
      <c r="E13" s="40"/>
      <c r="F13" s="20" t="s">
        <v>42</v>
      </c>
      <c r="G13" s="20" t="s">
        <v>30</v>
      </c>
      <c r="H13" s="20" t="s">
        <v>43</v>
      </c>
      <c r="I13" s="20"/>
      <c r="J13" s="20" t="s">
        <v>44</v>
      </c>
      <c r="K13" s="20"/>
      <c r="L13" s="24">
        <f t="shared" si="0"/>
        <v>7.844827586206897</v>
      </c>
      <c r="M13" s="22"/>
    </row>
    <row r="16" spans="1:2" ht="12">
      <c r="A16" s="35" t="s">
        <v>67</v>
      </c>
      <c r="B16" s="35" t="s">
        <v>107</v>
      </c>
    </row>
    <row r="17" ht="12">
      <c r="B17" s="35" t="s">
        <v>108</v>
      </c>
    </row>
    <row r="18" ht="12">
      <c r="B18" s="35" t="s">
        <v>92</v>
      </c>
    </row>
    <row r="19" ht="12">
      <c r="B19" s="35" t="s">
        <v>109</v>
      </c>
    </row>
    <row r="20" ht="12">
      <c r="B20" s="35" t="s">
        <v>110</v>
      </c>
    </row>
    <row r="21" ht="12">
      <c r="B21" s="35" t="s">
        <v>68</v>
      </c>
    </row>
    <row r="22" ht="12">
      <c r="B22" s="35" t="s">
        <v>111</v>
      </c>
    </row>
    <row r="23" ht="12">
      <c r="B23" s="35" t="s">
        <v>92</v>
      </c>
    </row>
  </sheetData>
  <mergeCells count="1">
    <mergeCell ref="J2:K2"/>
  </mergeCells>
  <printOptions horizontalCentered="1"/>
  <pageMargins left="0.1968503937007874" right="0.1968503937007874" top="0.7086614173228347" bottom="0.3937007874015748" header="0" footer="0.11811023622047245"/>
  <pageSetup fitToHeight="1" fitToWidth="1" horizontalDpi="300" verticalDpi="300" orientation="landscape" paperSize="9" r:id="rId1"/>
  <headerFooter alignWithMargins="0">
    <oddFooter>&amp;L&amp;8&amp;D&amp;C&amp;8&amp;F&amp;R&amp;8Seite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Y21" sqref="Y21"/>
    </sheetView>
  </sheetViews>
  <sheetFormatPr defaultColWidth="11.421875" defaultRowHeight="12.75"/>
  <cols>
    <col min="1" max="1" width="35.8515625" style="69" customWidth="1"/>
    <col min="2" max="2" width="0" style="68" hidden="1" customWidth="1"/>
    <col min="3" max="3" width="0" style="69" hidden="1" customWidth="1"/>
    <col min="4" max="4" width="15.8515625" style="68" hidden="1" customWidth="1"/>
    <col min="5" max="5" width="0" style="69" hidden="1" customWidth="1"/>
    <col min="6" max="6" width="9.00390625" style="74" customWidth="1"/>
    <col min="7" max="7" width="7.00390625" style="69" customWidth="1"/>
    <col min="8" max="8" width="8.28125" style="74" customWidth="1"/>
    <col min="9" max="9" width="7.57421875" style="69" customWidth="1"/>
    <col min="10" max="10" width="7.8515625" style="74" customWidth="1"/>
    <col min="11" max="13" width="7.8515625" style="69" customWidth="1"/>
    <col min="14" max="14" width="8.8515625" style="74" customWidth="1"/>
    <col min="15" max="15" width="7.140625" style="69" customWidth="1"/>
    <col min="16" max="16" width="15.00390625" style="74" customWidth="1"/>
    <col min="17" max="20" width="15.00390625" style="69" customWidth="1"/>
    <col min="21" max="21" width="11.421875" style="74" customWidth="1"/>
    <col min="22" max="23" width="11.421875" style="69" customWidth="1"/>
    <col min="24" max="25" width="15.00390625" style="69" customWidth="1"/>
    <col min="26" max="26" width="11.421875" style="74" customWidth="1"/>
    <col min="27" max="16384" width="11.421875" style="69" customWidth="1"/>
  </cols>
  <sheetData>
    <row r="1" spans="1:25" ht="15.75">
      <c r="A1" s="36" t="s">
        <v>69</v>
      </c>
      <c r="F1" s="116" t="s">
        <v>101</v>
      </c>
      <c r="G1" s="117"/>
      <c r="H1" s="117"/>
      <c r="I1" s="117"/>
      <c r="J1" s="117"/>
      <c r="K1" s="117"/>
      <c r="L1" s="117"/>
      <c r="M1" s="117"/>
      <c r="N1" s="117"/>
      <c r="O1" s="120"/>
      <c r="P1" s="116" t="s">
        <v>102</v>
      </c>
      <c r="Q1" s="117"/>
      <c r="R1" s="117"/>
      <c r="S1" s="117"/>
      <c r="T1" s="99"/>
      <c r="U1" s="116" t="s">
        <v>105</v>
      </c>
      <c r="V1" s="117"/>
      <c r="W1" s="117"/>
      <c r="X1" s="117"/>
      <c r="Y1" s="123"/>
    </row>
    <row r="2" spans="1:26" s="58" customFormat="1" ht="47.25" customHeight="1">
      <c r="A2" s="64"/>
      <c r="B2" s="65" t="s">
        <v>83</v>
      </c>
      <c r="C2" s="65" t="s">
        <v>70</v>
      </c>
      <c r="D2" s="65" t="s">
        <v>73</v>
      </c>
      <c r="E2" s="66" t="s">
        <v>71</v>
      </c>
      <c r="F2" s="106" t="s">
        <v>66</v>
      </c>
      <c r="G2" s="107"/>
      <c r="H2" s="106" t="s">
        <v>90</v>
      </c>
      <c r="I2" s="107"/>
      <c r="J2" s="106" t="s">
        <v>24</v>
      </c>
      <c r="K2" s="108"/>
      <c r="L2" s="106" t="s">
        <v>112</v>
      </c>
      <c r="M2" s="107"/>
      <c r="N2" s="106" t="s">
        <v>50</v>
      </c>
      <c r="O2" s="108"/>
      <c r="P2" s="67" t="s">
        <v>66</v>
      </c>
      <c r="Q2" s="67" t="s">
        <v>90</v>
      </c>
      <c r="R2" s="67" t="s">
        <v>24</v>
      </c>
      <c r="S2" s="67" t="s">
        <v>112</v>
      </c>
      <c r="T2" s="67" t="s">
        <v>50</v>
      </c>
      <c r="U2" s="67" t="s">
        <v>66</v>
      </c>
      <c r="V2" s="67" t="s">
        <v>90</v>
      </c>
      <c r="W2" s="67" t="s">
        <v>24</v>
      </c>
      <c r="X2" s="67" t="s">
        <v>112</v>
      </c>
      <c r="Y2" s="67" t="s">
        <v>50</v>
      </c>
      <c r="Z2" s="62"/>
    </row>
    <row r="3" spans="1:26" s="48" customFormat="1" ht="18" customHeight="1">
      <c r="A3" s="45"/>
      <c r="B3" s="46"/>
      <c r="C3" s="46"/>
      <c r="D3" s="46"/>
      <c r="E3" s="63"/>
      <c r="F3" s="50" t="s">
        <v>70</v>
      </c>
      <c r="G3" s="47" t="s">
        <v>94</v>
      </c>
      <c r="H3" s="50" t="s">
        <v>70</v>
      </c>
      <c r="I3" s="47" t="s">
        <v>94</v>
      </c>
      <c r="J3" s="50" t="s">
        <v>70</v>
      </c>
      <c r="K3" s="47" t="s">
        <v>94</v>
      </c>
      <c r="L3" s="50" t="s">
        <v>70</v>
      </c>
      <c r="M3" s="84" t="s">
        <v>94</v>
      </c>
      <c r="N3" s="50" t="s">
        <v>70</v>
      </c>
      <c r="O3" s="47" t="s">
        <v>94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5" ht="12.75">
      <c r="A4" s="44" t="s">
        <v>99</v>
      </c>
      <c r="B4" s="37"/>
      <c r="C4" s="70"/>
      <c r="D4" s="37"/>
      <c r="E4" s="71"/>
      <c r="F4" s="72">
        <v>0.9270833333333334</v>
      </c>
      <c r="G4" s="73">
        <v>455</v>
      </c>
      <c r="H4" s="72">
        <v>0.9305555555555555</v>
      </c>
      <c r="I4" s="73">
        <v>0</v>
      </c>
      <c r="J4" s="72">
        <v>0.9340277777777778</v>
      </c>
      <c r="K4" s="73">
        <v>918</v>
      </c>
      <c r="L4" s="72">
        <v>0.9375</v>
      </c>
      <c r="M4" s="85">
        <v>775</v>
      </c>
      <c r="N4" s="72">
        <v>0.9409722222222222</v>
      </c>
      <c r="O4" s="73">
        <v>215</v>
      </c>
      <c r="P4" s="51"/>
      <c r="Q4" s="51"/>
      <c r="R4" s="51"/>
      <c r="S4" s="51"/>
      <c r="T4" s="51"/>
      <c r="V4" s="74"/>
      <c r="W4" s="74"/>
      <c r="X4" s="74"/>
      <c r="Y4" s="74"/>
    </row>
    <row r="5" spans="1:25" ht="12.75">
      <c r="A5" s="70" t="s">
        <v>74</v>
      </c>
      <c r="B5" s="43">
        <v>2</v>
      </c>
      <c r="C5" s="70"/>
      <c r="D5" s="75"/>
      <c r="E5" s="71"/>
      <c r="F5" s="72">
        <v>0.9305555555555555</v>
      </c>
      <c r="G5" s="73">
        <v>462</v>
      </c>
      <c r="H5" s="72">
        <v>0.936111111111111</v>
      </c>
      <c r="I5" s="68">
        <v>7</v>
      </c>
      <c r="J5" s="72">
        <v>0.9381944444444444</v>
      </c>
      <c r="K5" s="73">
        <v>925</v>
      </c>
      <c r="L5" s="72">
        <v>0.9416666666666668</v>
      </c>
      <c r="M5" s="85">
        <v>782</v>
      </c>
      <c r="N5" s="51"/>
      <c r="O5" s="73"/>
      <c r="P5" s="88">
        <f>F5-F4</f>
        <v>0.003472222222222099</v>
      </c>
      <c r="Q5" s="72">
        <f>H5-H4</f>
        <v>0.005555555555555536</v>
      </c>
      <c r="R5" s="72">
        <f>J5-J4</f>
        <v>0.004166666666666652</v>
      </c>
      <c r="S5" s="72">
        <f>L5-L4</f>
        <v>0.004166666666666763</v>
      </c>
      <c r="T5" s="72"/>
      <c r="U5" s="88">
        <f aca="true" t="shared" si="0" ref="U5:U11">F5-$F$4</f>
        <v>0.003472222222222099</v>
      </c>
      <c r="V5" s="72">
        <f>H5-$H$4</f>
        <v>0.005555555555555536</v>
      </c>
      <c r="W5" s="72">
        <f>J5-$J$4</f>
        <v>0.004166666666666652</v>
      </c>
      <c r="X5" s="72">
        <f aca="true" t="shared" si="1" ref="X5:X11">L5-$L$4</f>
        <v>0.004166666666666763</v>
      </c>
      <c r="Y5" s="72"/>
    </row>
    <row r="6" spans="1:25" ht="12.75">
      <c r="A6" s="70" t="s">
        <v>75</v>
      </c>
      <c r="B6" s="43">
        <v>3</v>
      </c>
      <c r="C6" s="70"/>
      <c r="D6" s="75"/>
      <c r="E6" s="71"/>
      <c r="F6" s="72">
        <v>0.9375</v>
      </c>
      <c r="G6" s="73">
        <v>471</v>
      </c>
      <c r="H6" s="72">
        <v>0.9423611111111111</v>
      </c>
      <c r="I6" s="68">
        <v>15</v>
      </c>
      <c r="J6" s="72">
        <v>0.9430555555555555</v>
      </c>
      <c r="K6" s="73">
        <v>935</v>
      </c>
      <c r="L6" s="72">
        <v>0.9479166666666666</v>
      </c>
      <c r="M6" s="85">
        <v>791</v>
      </c>
      <c r="N6" s="51"/>
      <c r="O6" s="73"/>
      <c r="P6" s="72">
        <f aca="true" t="shared" si="2" ref="P6:P20">F6-F5</f>
        <v>0.006944444444444531</v>
      </c>
      <c r="Q6" s="72">
        <f aca="true" t="shared" si="3" ref="Q6:Q20">H6-H5</f>
        <v>0.006250000000000089</v>
      </c>
      <c r="R6" s="88">
        <f aca="true" t="shared" si="4" ref="R6:R20">J6-J5</f>
        <v>0.004861111111111094</v>
      </c>
      <c r="S6" s="72">
        <f aca="true" t="shared" si="5" ref="S6:S20">L6-L5</f>
        <v>0.006249999999999867</v>
      </c>
      <c r="T6" s="72"/>
      <c r="U6" s="72">
        <f t="shared" si="0"/>
        <v>0.01041666666666663</v>
      </c>
      <c r="V6" s="72">
        <f aca="true" t="shared" si="6" ref="V6:V12">H6-$H$4</f>
        <v>0.011805555555555625</v>
      </c>
      <c r="W6" s="88">
        <f aca="true" t="shared" si="7" ref="W6:W12">J6-$J$4</f>
        <v>0.009027777777777746</v>
      </c>
      <c r="X6" s="72">
        <f t="shared" si="1"/>
        <v>0.01041666666666663</v>
      </c>
      <c r="Y6" s="72"/>
    </row>
    <row r="7" spans="1:25" ht="25.5" hidden="1">
      <c r="A7" s="42" t="s">
        <v>89</v>
      </c>
      <c r="B7" s="43"/>
      <c r="C7" s="37"/>
      <c r="D7" s="37"/>
      <c r="E7" s="49"/>
      <c r="F7" s="51"/>
      <c r="G7" s="73"/>
      <c r="H7" s="51"/>
      <c r="I7" s="68"/>
      <c r="J7" s="51"/>
      <c r="K7" s="73"/>
      <c r="L7" s="51"/>
      <c r="M7" s="85"/>
      <c r="N7" s="51"/>
      <c r="O7" s="73"/>
      <c r="P7" s="72">
        <f t="shared" si="2"/>
        <v>-0.9375</v>
      </c>
      <c r="Q7" s="72">
        <f t="shared" si="3"/>
        <v>-0.9423611111111111</v>
      </c>
      <c r="R7" s="72">
        <f t="shared" si="4"/>
        <v>-0.9430555555555555</v>
      </c>
      <c r="S7" s="72">
        <f t="shared" si="5"/>
        <v>-0.9479166666666666</v>
      </c>
      <c r="T7" s="72"/>
      <c r="U7" s="72">
        <f t="shared" si="0"/>
        <v>-0.9270833333333334</v>
      </c>
      <c r="V7" s="72">
        <f t="shared" si="6"/>
        <v>-0.9305555555555555</v>
      </c>
      <c r="W7" s="72">
        <f t="shared" si="7"/>
        <v>-0.9340277777777778</v>
      </c>
      <c r="X7" s="72">
        <f t="shared" si="1"/>
        <v>-0.9375</v>
      </c>
      <c r="Y7" s="72"/>
    </row>
    <row r="8" spans="1:25" ht="12.75">
      <c r="A8" s="70" t="s">
        <v>76</v>
      </c>
      <c r="B8" s="43">
        <v>3</v>
      </c>
      <c r="C8" s="70"/>
      <c r="D8" s="75"/>
      <c r="E8" s="71"/>
      <c r="F8" s="72">
        <v>0.9534722222222222</v>
      </c>
      <c r="G8" s="73">
        <v>490</v>
      </c>
      <c r="H8" s="72">
        <v>0.9534722222222222</v>
      </c>
      <c r="I8" s="68">
        <v>32</v>
      </c>
      <c r="J8" s="72">
        <v>0.9583333333333334</v>
      </c>
      <c r="K8" s="73">
        <v>955</v>
      </c>
      <c r="L8" s="72">
        <v>0.9583333333333334</v>
      </c>
      <c r="M8" s="85">
        <v>807</v>
      </c>
      <c r="N8" s="51"/>
      <c r="O8" s="73"/>
      <c r="P8" s="72">
        <f>F8-F6</f>
        <v>0.015972222222222165</v>
      </c>
      <c r="Q8" s="72">
        <f>H8-H6</f>
        <v>0.011111111111111072</v>
      </c>
      <c r="R8" s="72">
        <f>J8-J6</f>
        <v>0.015277777777777835</v>
      </c>
      <c r="S8" s="88">
        <f>L8-L6</f>
        <v>0.01041666666666674</v>
      </c>
      <c r="T8" s="88"/>
      <c r="U8" s="72">
        <f t="shared" si="0"/>
        <v>0.026388888888888795</v>
      </c>
      <c r="V8" s="72">
        <f t="shared" si="6"/>
        <v>0.022916666666666696</v>
      </c>
      <c r="W8" s="72">
        <f t="shared" si="7"/>
        <v>0.02430555555555558</v>
      </c>
      <c r="X8" s="88">
        <f t="shared" si="1"/>
        <v>0.02083333333333337</v>
      </c>
      <c r="Y8" s="88"/>
    </row>
    <row r="9" spans="1:25" ht="12.75">
      <c r="A9" s="70" t="s">
        <v>77</v>
      </c>
      <c r="B9" s="43">
        <v>0</v>
      </c>
      <c r="C9" s="70"/>
      <c r="D9" s="75"/>
      <c r="E9" s="71"/>
      <c r="F9" s="72">
        <v>0.9743055555555555</v>
      </c>
      <c r="G9" s="73">
        <v>514</v>
      </c>
      <c r="H9" s="72">
        <v>0.9659722222222222</v>
      </c>
      <c r="I9" s="68">
        <v>48</v>
      </c>
      <c r="J9" s="72">
        <v>0.9694444444444444</v>
      </c>
      <c r="K9" s="73">
        <v>977</v>
      </c>
      <c r="L9" s="72">
        <v>0.9715277777777778</v>
      </c>
      <c r="M9" s="85">
        <v>829</v>
      </c>
      <c r="N9" s="51"/>
      <c r="O9" s="73"/>
      <c r="P9" s="72">
        <f t="shared" si="2"/>
        <v>0.02083333333333337</v>
      </c>
      <c r="Q9" s="72">
        <f t="shared" si="3"/>
        <v>0.012500000000000067</v>
      </c>
      <c r="R9" s="88">
        <f t="shared" si="4"/>
        <v>0.011111111111111072</v>
      </c>
      <c r="S9" s="72">
        <f t="shared" si="5"/>
        <v>0.013194444444444398</v>
      </c>
      <c r="T9" s="72"/>
      <c r="U9" s="72">
        <f t="shared" si="0"/>
        <v>0.047222222222222165</v>
      </c>
      <c r="V9" s="72">
        <f t="shared" si="6"/>
        <v>0.03541666666666676</v>
      </c>
      <c r="W9" s="72">
        <f t="shared" si="7"/>
        <v>0.03541666666666665</v>
      </c>
      <c r="X9" s="88">
        <f t="shared" si="1"/>
        <v>0.03402777777777777</v>
      </c>
      <c r="Y9" s="88"/>
    </row>
    <row r="10" spans="1:25" ht="12.75">
      <c r="A10" s="70" t="s">
        <v>78</v>
      </c>
      <c r="B10" s="43">
        <v>1</v>
      </c>
      <c r="C10" s="70"/>
      <c r="D10" s="75"/>
      <c r="E10" s="71"/>
      <c r="F10" s="72">
        <v>0.9826388888888888</v>
      </c>
      <c r="G10" s="73">
        <v>526</v>
      </c>
      <c r="H10" s="72">
        <v>0.9736111111111111</v>
      </c>
      <c r="I10" s="68">
        <v>61</v>
      </c>
      <c r="J10" s="72">
        <v>0.9770833333333333</v>
      </c>
      <c r="K10" s="73">
        <v>990</v>
      </c>
      <c r="L10" s="72">
        <v>0.9791666666666666</v>
      </c>
      <c r="M10" s="85">
        <v>840</v>
      </c>
      <c r="N10" s="51"/>
      <c r="O10" s="73"/>
      <c r="P10" s="72">
        <f t="shared" si="2"/>
        <v>0.008333333333333304</v>
      </c>
      <c r="Q10" s="88">
        <f t="shared" si="3"/>
        <v>0.007638888888888862</v>
      </c>
      <c r="R10" s="88">
        <f t="shared" si="4"/>
        <v>0.007638888888888862</v>
      </c>
      <c r="S10" s="88">
        <f t="shared" si="5"/>
        <v>0.007638888888888862</v>
      </c>
      <c r="T10" s="88"/>
      <c r="U10" s="72">
        <f t="shared" si="0"/>
        <v>0.05555555555555547</v>
      </c>
      <c r="V10" s="72">
        <f t="shared" si="6"/>
        <v>0.043055555555555625</v>
      </c>
      <c r="W10" s="72">
        <f t="shared" si="7"/>
        <v>0.043055555555555514</v>
      </c>
      <c r="X10" s="88">
        <f t="shared" si="1"/>
        <v>0.04166666666666663</v>
      </c>
      <c r="Y10" s="88"/>
    </row>
    <row r="11" spans="1:25" ht="12.75">
      <c r="A11" s="70" t="s">
        <v>79</v>
      </c>
      <c r="B11" s="43">
        <v>2</v>
      </c>
      <c r="C11" s="70"/>
      <c r="D11" s="75"/>
      <c r="E11" s="71"/>
      <c r="F11" s="72">
        <v>0.9881944444444444</v>
      </c>
      <c r="G11" s="73">
        <v>533</v>
      </c>
      <c r="H11" s="72">
        <v>0.9784722222222223</v>
      </c>
      <c r="I11" s="68">
        <v>68</v>
      </c>
      <c r="J11" s="72">
        <v>0.98125</v>
      </c>
      <c r="K11" s="73">
        <v>997</v>
      </c>
      <c r="L11" s="72">
        <v>0.9840277777777778</v>
      </c>
      <c r="M11" s="85">
        <v>848</v>
      </c>
      <c r="N11" s="51"/>
      <c r="O11" s="73"/>
      <c r="P11" s="72">
        <f t="shared" si="2"/>
        <v>0.005555555555555536</v>
      </c>
      <c r="Q11" s="72">
        <f t="shared" si="3"/>
        <v>0.004861111111111205</v>
      </c>
      <c r="R11" s="88">
        <f t="shared" si="4"/>
        <v>0.004166666666666652</v>
      </c>
      <c r="S11" s="72">
        <f t="shared" si="5"/>
        <v>0.004861111111111205</v>
      </c>
      <c r="T11" s="72"/>
      <c r="U11" s="72">
        <f t="shared" si="0"/>
        <v>0.061111111111111005</v>
      </c>
      <c r="V11" s="72">
        <f t="shared" si="6"/>
        <v>0.04791666666666683</v>
      </c>
      <c r="W11" s="72">
        <f t="shared" si="7"/>
        <v>0.047222222222222165</v>
      </c>
      <c r="X11" s="88">
        <f t="shared" si="1"/>
        <v>0.046527777777777835</v>
      </c>
      <c r="Y11" s="88"/>
    </row>
    <row r="12" spans="1:25" ht="12.75">
      <c r="A12" s="70" t="s">
        <v>93</v>
      </c>
      <c r="B12" s="43" t="s">
        <v>98</v>
      </c>
      <c r="C12" s="70"/>
      <c r="D12" s="37" t="s">
        <v>88</v>
      </c>
      <c r="E12" s="71"/>
      <c r="F12" s="72">
        <v>0.011805555555555555</v>
      </c>
      <c r="G12" s="73">
        <v>561</v>
      </c>
      <c r="H12" s="72">
        <v>0.9965277777777778</v>
      </c>
      <c r="I12" s="68">
        <v>94</v>
      </c>
      <c r="J12" s="72">
        <v>0.9993055555555556</v>
      </c>
      <c r="K12" s="73">
        <v>1028</v>
      </c>
      <c r="L12" s="72">
        <v>0.0020833333333333333</v>
      </c>
      <c r="M12" s="85">
        <v>878</v>
      </c>
      <c r="N12" s="51"/>
      <c r="O12" s="73"/>
      <c r="P12" s="72">
        <f>F12-F11+1</f>
        <v>0.023611111111111138</v>
      </c>
      <c r="Q12" s="88">
        <f t="shared" si="3"/>
        <v>0.01805555555555549</v>
      </c>
      <c r="R12" s="88">
        <f t="shared" si="4"/>
        <v>0.018055555555555602</v>
      </c>
      <c r="S12" s="88">
        <f>L12-L11+1</f>
        <v>0.01805555555555549</v>
      </c>
      <c r="T12" s="88"/>
      <c r="U12" s="72">
        <f>F12-$F$4+1</f>
        <v>0.08472222222222214</v>
      </c>
      <c r="V12" s="72">
        <f t="shared" si="6"/>
        <v>0.06597222222222232</v>
      </c>
      <c r="W12" s="72">
        <f t="shared" si="7"/>
        <v>0.06527777777777777</v>
      </c>
      <c r="X12" s="88">
        <f>L12-$L$4+1</f>
        <v>0.06458333333333333</v>
      </c>
      <c r="Y12" s="88"/>
    </row>
    <row r="13" spans="1:25" ht="12.75">
      <c r="A13" s="70" t="s">
        <v>81</v>
      </c>
      <c r="B13" s="43">
        <v>1</v>
      </c>
      <c r="C13" s="70"/>
      <c r="D13" s="75"/>
      <c r="E13" s="71"/>
      <c r="F13" s="72">
        <v>0.020833333333333332</v>
      </c>
      <c r="G13" s="73">
        <v>572</v>
      </c>
      <c r="H13" s="51"/>
      <c r="I13" s="68">
        <v>106</v>
      </c>
      <c r="J13" s="51"/>
      <c r="K13" s="73"/>
      <c r="L13" s="72">
        <v>0.008333333333333333</v>
      </c>
      <c r="M13" s="85">
        <v>888</v>
      </c>
      <c r="N13" s="51"/>
      <c r="O13" s="73"/>
      <c r="P13" s="121" t="s">
        <v>103</v>
      </c>
      <c r="Q13" s="122"/>
      <c r="R13" s="122"/>
      <c r="S13" s="122"/>
      <c r="T13" s="101"/>
      <c r="U13" s="72">
        <f aca="true" t="shared" si="8" ref="U13:U20">F13-$F$4+1</f>
        <v>0.09375</v>
      </c>
      <c r="V13" s="72"/>
      <c r="W13" s="92"/>
      <c r="X13" s="88">
        <f aca="true" t="shared" si="9" ref="X13:X20">L13-$L$4+1</f>
        <v>0.0708333333333333</v>
      </c>
      <c r="Y13" s="88"/>
    </row>
    <row r="14" spans="1:25" ht="12.75">
      <c r="A14" s="70" t="s">
        <v>82</v>
      </c>
      <c r="B14" s="43">
        <v>3</v>
      </c>
      <c r="C14" s="70"/>
      <c r="D14" s="75"/>
      <c r="E14" s="71"/>
      <c r="F14" s="72">
        <v>0.027777777777777776</v>
      </c>
      <c r="G14" s="73">
        <v>585</v>
      </c>
      <c r="H14" s="72">
        <v>0.0125</v>
      </c>
      <c r="I14" s="68">
        <v>120</v>
      </c>
      <c r="J14" s="72">
        <v>0.013194444444444444</v>
      </c>
      <c r="K14" s="73">
        <v>1053</v>
      </c>
      <c r="L14" s="72">
        <v>0.015277777777777777</v>
      </c>
      <c r="M14" s="85">
        <v>902</v>
      </c>
      <c r="N14" s="51"/>
      <c r="O14" s="73"/>
      <c r="P14" s="72">
        <f>F14-F12</f>
        <v>0.01597222222222222</v>
      </c>
      <c r="Q14" s="72">
        <f>H14-H12+1</f>
        <v>0.015972222222222165</v>
      </c>
      <c r="R14" s="72">
        <f>J14-J12+1</f>
        <v>0.01388888888888884</v>
      </c>
      <c r="S14" s="88">
        <f>L14-L12</f>
        <v>0.013194444444444444</v>
      </c>
      <c r="T14" s="88"/>
      <c r="U14" s="72">
        <f t="shared" si="8"/>
        <v>0.10069444444444442</v>
      </c>
      <c r="V14" s="72">
        <f aca="true" t="shared" si="10" ref="V14:V20">H14-$H$4+1</f>
        <v>0.08194444444444449</v>
      </c>
      <c r="W14" s="72">
        <f aca="true" t="shared" si="11" ref="W14:W20">J14-$J$4+1</f>
        <v>0.07916666666666661</v>
      </c>
      <c r="X14" s="88">
        <f t="shared" si="9"/>
        <v>0.07777777777777772</v>
      </c>
      <c r="Y14" s="88"/>
    </row>
    <row r="15" spans="1:25" ht="12.75" hidden="1">
      <c r="A15" s="41" t="s">
        <v>84</v>
      </c>
      <c r="B15" s="43"/>
      <c r="C15" s="76"/>
      <c r="D15" s="77"/>
      <c r="E15" s="78"/>
      <c r="F15" s="51"/>
      <c r="G15" s="73"/>
      <c r="H15" s="51"/>
      <c r="I15" s="68"/>
      <c r="J15" s="51"/>
      <c r="K15" s="73"/>
      <c r="L15" s="51"/>
      <c r="M15" s="85"/>
      <c r="N15" s="51"/>
      <c r="O15" s="73"/>
      <c r="P15" s="72">
        <f t="shared" si="2"/>
        <v>-0.027777777777777776</v>
      </c>
      <c r="Q15" s="72">
        <f t="shared" si="3"/>
        <v>-0.0125</v>
      </c>
      <c r="R15" s="72">
        <f t="shared" si="4"/>
        <v>-0.013194444444444444</v>
      </c>
      <c r="S15" s="72">
        <f t="shared" si="5"/>
        <v>-0.015277777777777777</v>
      </c>
      <c r="T15" s="72"/>
      <c r="U15" s="72">
        <f t="shared" si="8"/>
        <v>0.07291666666666663</v>
      </c>
      <c r="V15" s="72">
        <f t="shared" si="10"/>
        <v>0.06944444444444453</v>
      </c>
      <c r="W15" s="72">
        <f t="shared" si="11"/>
        <v>0.06597222222222221</v>
      </c>
      <c r="X15" s="88">
        <f t="shared" si="9"/>
        <v>0.0625</v>
      </c>
      <c r="Y15" s="88"/>
    </row>
    <row r="16" spans="1:25" ht="12.75">
      <c r="A16" s="70" t="s">
        <v>85</v>
      </c>
      <c r="B16" s="43">
        <v>2</v>
      </c>
      <c r="C16" s="70"/>
      <c r="D16" s="75"/>
      <c r="E16" s="71"/>
      <c r="F16" s="72">
        <v>0.03680555555555556</v>
      </c>
      <c r="G16" s="73">
        <v>596</v>
      </c>
      <c r="H16" s="72">
        <v>0.02152777777777778</v>
      </c>
      <c r="I16" s="68">
        <v>129</v>
      </c>
      <c r="J16" s="72">
        <v>0.022222222222222223</v>
      </c>
      <c r="K16" s="73">
        <v>1064</v>
      </c>
      <c r="L16" s="72">
        <v>0.02361111111111111</v>
      </c>
      <c r="M16" s="85">
        <v>913</v>
      </c>
      <c r="N16" s="51"/>
      <c r="O16" s="73"/>
      <c r="P16" s="72">
        <f t="shared" si="2"/>
        <v>0.03680555555555556</v>
      </c>
      <c r="Q16" s="88">
        <f t="shared" si="3"/>
        <v>0.02152777777777778</v>
      </c>
      <c r="R16" s="72">
        <f t="shared" si="4"/>
        <v>0.022222222222222223</v>
      </c>
      <c r="S16" s="72">
        <f t="shared" si="5"/>
        <v>0.02361111111111111</v>
      </c>
      <c r="T16" s="72"/>
      <c r="U16" s="72">
        <f t="shared" si="8"/>
        <v>0.10972222222222217</v>
      </c>
      <c r="V16" s="72">
        <f t="shared" si="10"/>
        <v>0.09097222222222234</v>
      </c>
      <c r="W16" s="72">
        <f t="shared" si="11"/>
        <v>0.08819444444444446</v>
      </c>
      <c r="X16" s="88">
        <f t="shared" si="9"/>
        <v>0.08611111111111114</v>
      </c>
      <c r="Y16" s="88"/>
    </row>
    <row r="17" spans="1:25" ht="12.75">
      <c r="A17" s="70" t="s">
        <v>86</v>
      </c>
      <c r="B17" s="43">
        <v>1</v>
      </c>
      <c r="C17" s="70"/>
      <c r="D17" s="75"/>
      <c r="E17" s="71"/>
      <c r="F17" s="72">
        <v>0.05</v>
      </c>
      <c r="G17" s="73">
        <v>618</v>
      </c>
      <c r="H17" s="72">
        <v>0.034027777777777775</v>
      </c>
      <c r="I17" s="68">
        <v>146</v>
      </c>
      <c r="J17" s="72">
        <v>0.03263888888888889</v>
      </c>
      <c r="K17" s="73">
        <v>1081</v>
      </c>
      <c r="L17" s="72">
        <v>0.03680555555555556</v>
      </c>
      <c r="M17" s="85">
        <v>935</v>
      </c>
      <c r="N17" s="51"/>
      <c r="O17" s="73"/>
      <c r="P17" s="72">
        <f t="shared" si="2"/>
        <v>0.013194444444444446</v>
      </c>
      <c r="Q17" s="72">
        <f t="shared" si="3"/>
        <v>0.012499999999999994</v>
      </c>
      <c r="R17" s="88">
        <f t="shared" si="4"/>
        <v>0.010416666666666668</v>
      </c>
      <c r="S17" s="72">
        <f t="shared" si="5"/>
        <v>0.013194444444444446</v>
      </c>
      <c r="T17" s="72"/>
      <c r="U17" s="72">
        <f t="shared" si="8"/>
        <v>0.12291666666666667</v>
      </c>
      <c r="V17" s="72">
        <f t="shared" si="10"/>
        <v>0.1034722222222223</v>
      </c>
      <c r="W17" s="88">
        <f t="shared" si="11"/>
        <v>0.0986111111111111</v>
      </c>
      <c r="X17" s="72">
        <f t="shared" si="9"/>
        <v>0.09930555555555554</v>
      </c>
      <c r="Y17" s="72"/>
    </row>
    <row r="18" spans="1:25" ht="12.75" hidden="1">
      <c r="A18" s="41" t="s">
        <v>87</v>
      </c>
      <c r="B18" s="43"/>
      <c r="C18" s="76"/>
      <c r="D18" s="77"/>
      <c r="E18" s="78"/>
      <c r="F18" s="51"/>
      <c r="G18" s="73"/>
      <c r="H18" s="51"/>
      <c r="I18" s="68"/>
      <c r="J18" s="51"/>
      <c r="K18" s="73"/>
      <c r="L18" s="51"/>
      <c r="M18" s="85"/>
      <c r="N18" s="51"/>
      <c r="O18" s="73"/>
      <c r="P18" s="72">
        <f t="shared" si="2"/>
        <v>-0.05</v>
      </c>
      <c r="Q18" s="72">
        <f t="shared" si="3"/>
        <v>-0.034027777777777775</v>
      </c>
      <c r="R18" s="72">
        <f t="shared" si="4"/>
        <v>-0.03263888888888889</v>
      </c>
      <c r="S18" s="72">
        <f t="shared" si="5"/>
        <v>-0.03680555555555556</v>
      </c>
      <c r="T18" s="72"/>
      <c r="U18" s="72">
        <f t="shared" si="8"/>
        <v>0.07291666666666663</v>
      </c>
      <c r="V18" s="72">
        <f t="shared" si="10"/>
        <v>0.06944444444444453</v>
      </c>
      <c r="W18" s="88">
        <f t="shared" si="11"/>
        <v>0.06597222222222221</v>
      </c>
      <c r="X18" s="72">
        <f t="shared" si="9"/>
        <v>0.0625</v>
      </c>
      <c r="Y18" s="72"/>
    </row>
    <row r="19" spans="1:25" ht="12.75">
      <c r="A19" s="70" t="s">
        <v>72</v>
      </c>
      <c r="B19" s="43">
        <v>2</v>
      </c>
      <c r="C19" s="70"/>
      <c r="D19" s="75"/>
      <c r="E19" s="71"/>
      <c r="F19" s="72">
        <v>0.07708333333333334</v>
      </c>
      <c r="G19" s="73">
        <v>646</v>
      </c>
      <c r="H19" s="72">
        <v>0.04513888888888889</v>
      </c>
      <c r="I19" s="68">
        <v>168</v>
      </c>
      <c r="J19" s="72">
        <v>0.04722222222222222</v>
      </c>
      <c r="K19" s="73">
        <v>1104</v>
      </c>
      <c r="L19" s="72">
        <v>0.052083333333333336</v>
      </c>
      <c r="M19" s="85">
        <v>961</v>
      </c>
      <c r="N19" s="51"/>
      <c r="O19" s="73"/>
      <c r="P19" s="72">
        <f t="shared" si="2"/>
        <v>0.07708333333333334</v>
      </c>
      <c r="Q19" s="88">
        <f t="shared" si="3"/>
        <v>0.04513888888888889</v>
      </c>
      <c r="R19" s="72">
        <f t="shared" si="4"/>
        <v>0.04722222222222222</v>
      </c>
      <c r="S19" s="72">
        <f t="shared" si="5"/>
        <v>0.052083333333333336</v>
      </c>
      <c r="T19" s="72"/>
      <c r="U19" s="72">
        <f t="shared" si="8"/>
        <v>0.1499999999999999</v>
      </c>
      <c r="V19" s="72">
        <f t="shared" si="10"/>
        <v>0.11458333333333337</v>
      </c>
      <c r="W19" s="88">
        <f t="shared" si="11"/>
        <v>0.11319444444444438</v>
      </c>
      <c r="X19" s="72">
        <f t="shared" si="9"/>
        <v>0.11458333333333337</v>
      </c>
      <c r="Y19" s="72"/>
    </row>
    <row r="20" spans="1:26" s="83" customFormat="1" ht="12.75">
      <c r="A20" s="44" t="s">
        <v>100</v>
      </c>
      <c r="B20" s="75">
        <v>0</v>
      </c>
      <c r="C20" s="70"/>
      <c r="D20" s="75"/>
      <c r="E20" s="71"/>
      <c r="F20" s="79">
        <v>0.08611111111111112</v>
      </c>
      <c r="G20" s="80">
        <v>642</v>
      </c>
      <c r="H20" s="79">
        <v>0.05694444444444444</v>
      </c>
      <c r="I20" s="81">
        <v>183</v>
      </c>
      <c r="J20" s="79">
        <v>0.05694444444444444</v>
      </c>
      <c r="K20" s="80">
        <v>1120</v>
      </c>
      <c r="L20" s="90">
        <v>0.06041666666666667</v>
      </c>
      <c r="M20" s="86">
        <v>974</v>
      </c>
      <c r="N20" s="79">
        <v>0.15625</v>
      </c>
      <c r="O20" s="80">
        <v>419</v>
      </c>
      <c r="P20" s="88">
        <f t="shared" si="2"/>
        <v>0.009027777777777787</v>
      </c>
      <c r="Q20" s="72">
        <f t="shared" si="3"/>
        <v>0.011805555555555555</v>
      </c>
      <c r="R20" s="72">
        <f t="shared" si="4"/>
        <v>0.009722222222222222</v>
      </c>
      <c r="S20" s="89">
        <f t="shared" si="5"/>
        <v>0.008333333333333331</v>
      </c>
      <c r="T20" s="89"/>
      <c r="U20" s="72">
        <f t="shared" si="8"/>
        <v>0.15902777777777777</v>
      </c>
      <c r="V20" s="79">
        <f t="shared" si="10"/>
        <v>0.126388888888889</v>
      </c>
      <c r="W20" s="91">
        <f t="shared" si="11"/>
        <v>0.12291666666666667</v>
      </c>
      <c r="X20" s="79">
        <f t="shared" si="9"/>
        <v>0.12291666666666667</v>
      </c>
      <c r="Y20" s="79">
        <f>N21</f>
        <v>0.2152777777777778</v>
      </c>
      <c r="Z20" s="82"/>
    </row>
    <row r="21" spans="1:26" s="58" customFormat="1" ht="12.75">
      <c r="A21" s="56" t="s">
        <v>95</v>
      </c>
      <c r="B21" s="57"/>
      <c r="D21" s="57"/>
      <c r="F21" s="59">
        <f>F20-F4+1</f>
        <v>0.15902777777777777</v>
      </c>
      <c r="G21" s="60">
        <f>G20-G4</f>
        <v>187</v>
      </c>
      <c r="H21" s="59">
        <f>H20-H4+1</f>
        <v>0.126388888888889</v>
      </c>
      <c r="I21" s="98">
        <v>183</v>
      </c>
      <c r="J21" s="97">
        <f>J20-J4+1</f>
        <v>0.12291666666666667</v>
      </c>
      <c r="K21" s="60">
        <f>K20-K4</f>
        <v>202</v>
      </c>
      <c r="L21" s="59">
        <f>L20-L4+1</f>
        <v>0.12291666666666667</v>
      </c>
      <c r="M21" s="87">
        <f>M20-M4</f>
        <v>199</v>
      </c>
      <c r="N21" s="59">
        <f>N20-N4+1</f>
        <v>0.2152777777777778</v>
      </c>
      <c r="O21" s="87">
        <f>O20-O4</f>
        <v>204</v>
      </c>
      <c r="P21" s="61"/>
      <c r="Q21" s="61"/>
      <c r="R21" s="61"/>
      <c r="S21" s="61"/>
      <c r="T21" s="61"/>
      <c r="U21" s="62"/>
      <c r="Z21" s="62"/>
    </row>
    <row r="22" spans="1:26" s="95" customFormat="1" ht="12.75">
      <c r="A22" s="93" t="s">
        <v>106</v>
      </c>
      <c r="B22" s="94"/>
      <c r="D22" s="94"/>
      <c r="F22" s="103">
        <f>G21/(MINUTE(F21)/60+HOUR(F21))</f>
        <v>48.99563318777293</v>
      </c>
      <c r="G22" s="104"/>
      <c r="H22" s="103">
        <f>I21/(MINUTE(H21)/60+HOUR(H21))</f>
        <v>60.32967032967033</v>
      </c>
      <c r="I22" s="104"/>
      <c r="J22" s="114">
        <f>K21/(MINUTE(J21)/60+HOUR(J21))</f>
        <v>68.47457627118644</v>
      </c>
      <c r="K22" s="115"/>
      <c r="L22" s="103">
        <f>M21/(MINUTE(L21)/60+HOUR(L21))</f>
        <v>67.45762711864407</v>
      </c>
      <c r="M22" s="104"/>
      <c r="N22" s="103">
        <f>O21/(MINUTE(N21)/60+HOUR(N21))</f>
        <v>39.483870967741936</v>
      </c>
      <c r="O22" s="104"/>
      <c r="P22" s="61"/>
      <c r="Q22" s="57"/>
      <c r="R22" s="57"/>
      <c r="S22" s="57"/>
      <c r="T22" s="57"/>
      <c r="U22" s="62"/>
      <c r="V22" s="58"/>
      <c r="W22" s="58"/>
      <c r="X22" s="58"/>
      <c r="Z22" s="96"/>
    </row>
    <row r="23" spans="1:26" s="54" customFormat="1" ht="15.75">
      <c r="A23" s="52" t="s">
        <v>97</v>
      </c>
      <c r="B23" s="53"/>
      <c r="D23" s="53"/>
      <c r="F23" s="109">
        <v>4</v>
      </c>
      <c r="G23" s="109"/>
      <c r="H23" s="110">
        <v>3</v>
      </c>
      <c r="I23" s="111"/>
      <c r="J23" s="112">
        <v>1</v>
      </c>
      <c r="K23" s="113"/>
      <c r="L23" s="110">
        <v>2</v>
      </c>
      <c r="M23" s="109"/>
      <c r="N23" s="110">
        <v>5</v>
      </c>
      <c r="O23" s="111"/>
      <c r="P23" s="118" t="s">
        <v>104</v>
      </c>
      <c r="Q23" s="119"/>
      <c r="R23" s="119"/>
      <c r="S23" s="119"/>
      <c r="T23" s="100"/>
      <c r="U23" s="118" t="s">
        <v>104</v>
      </c>
      <c r="V23" s="119"/>
      <c r="W23" s="119"/>
      <c r="X23" s="119"/>
      <c r="Y23" s="124"/>
      <c r="Z23" s="55"/>
    </row>
    <row r="24" spans="1:4" ht="12.75" hidden="1">
      <c r="A24" s="105" t="s">
        <v>80</v>
      </c>
      <c r="B24" s="105"/>
      <c r="C24" s="105"/>
      <c r="D24" s="105"/>
    </row>
    <row r="25" ht="12.75" hidden="1"/>
  </sheetData>
  <mergeCells count="22">
    <mergeCell ref="U1:X1"/>
    <mergeCell ref="U23:X23"/>
    <mergeCell ref="L23:M23"/>
    <mergeCell ref="F1:O1"/>
    <mergeCell ref="P1:S1"/>
    <mergeCell ref="P13:S13"/>
    <mergeCell ref="P23:S23"/>
    <mergeCell ref="N23:O23"/>
    <mergeCell ref="L2:M2"/>
    <mergeCell ref="N2:O2"/>
    <mergeCell ref="F2:G2"/>
    <mergeCell ref="H2:I2"/>
    <mergeCell ref="J2:K2"/>
    <mergeCell ref="F23:G23"/>
    <mergeCell ref="H23:I23"/>
    <mergeCell ref="J23:K23"/>
    <mergeCell ref="H22:I22"/>
    <mergeCell ref="J22:K22"/>
    <mergeCell ref="L22:M22"/>
    <mergeCell ref="N22:O22"/>
    <mergeCell ref="F22:G22"/>
    <mergeCell ref="A24:D2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4"/>
  <headerFooter alignWithMargins="0">
    <oddHeader>&amp;LSDR 2004&amp;R23.6.2004</oddHeader>
    <oddFooter>&amp;Lventilo</oddFooter>
  </headerFooter>
  <colBreaks count="1" manualBreakCount="1">
    <brk id="15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 Moerke/tmoerke</cp:lastModifiedBy>
  <cp:lastPrinted>2004-06-29T11:46:57Z</cp:lastPrinted>
  <dcterms:created xsi:type="dcterms:W3CDTF">1996-10-14T23:33:28Z</dcterms:created>
  <dcterms:modified xsi:type="dcterms:W3CDTF">2004-06-30T06:34:20Z</dcterms:modified>
  <cp:category/>
  <cp:version/>
  <cp:contentType/>
  <cp:contentStatus/>
</cp:coreProperties>
</file>