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180" windowHeight="8865" tabRatio="801" activeTab="0"/>
  </bookViews>
  <sheets>
    <sheet name="mix" sheetId="1" r:id="rId1"/>
    <sheet name="DCC" sheetId="2" r:id="rId2"/>
    <sheet name="DCCg" sheetId="3" r:id="rId3"/>
    <sheet name="TCB" sheetId="4" r:id="rId4"/>
    <sheet name="TCBg" sheetId="5" r:id="rId5"/>
    <sheet name="KDH" sheetId="6" r:id="rId6"/>
    <sheet name="KDHg" sheetId="7" r:id="rId7"/>
    <sheet name="PFW2" sheetId="8" r:id="rId8"/>
    <sheet name="PFW2g" sheetId="9" r:id="rId9"/>
    <sheet name="TIPCO" sheetId="10" r:id="rId10"/>
    <sheet name="TIPCOg" sheetId="11" r:id="rId11"/>
    <sheet name="KBANK" sheetId="12" r:id="rId12"/>
    <sheet name="KBANKg" sheetId="13" r:id="rId13"/>
    <sheet name="BGH" sheetId="14" r:id="rId14"/>
    <sheet name="BGHg" sheetId="15" r:id="rId15"/>
    <sheet name="PF" sheetId="16" r:id="rId16"/>
    <sheet name="PFg" sheetId="17" r:id="rId17"/>
  </sheets>
  <definedNames/>
  <calcPr fullCalcOnLoad="1"/>
</workbook>
</file>

<file path=xl/sharedStrings.xml><?xml version="1.0" encoding="utf-8"?>
<sst xmlns="http://schemas.openxmlformats.org/spreadsheetml/2006/main" count="49" uniqueCount="29">
  <si>
    <t>Date</t>
  </si>
  <si>
    <t>Close</t>
  </si>
  <si>
    <t>Change</t>
  </si>
  <si>
    <t>tipco</t>
  </si>
  <si>
    <t>%change</t>
  </si>
  <si>
    <t>^3</t>
  </si>
  <si>
    <t>^4</t>
  </si>
  <si>
    <t>ch</t>
  </si>
  <si>
    <t>r-x^2</t>
  </si>
  <si>
    <t>DCC&amp;TCB</t>
  </si>
  <si>
    <t>DCC&amp;KDH</t>
  </si>
  <si>
    <t>DCC&amp;PF-W2</t>
  </si>
  <si>
    <t>TCB&amp;KDH</t>
  </si>
  <si>
    <t>TCB&amp;PF-W2</t>
  </si>
  <si>
    <t>KDH&amp;PF-W2</t>
  </si>
  <si>
    <t>COV</t>
  </si>
  <si>
    <t>DCC</t>
  </si>
  <si>
    <t>KDH</t>
  </si>
  <si>
    <t>TCB</t>
  </si>
  <si>
    <t>PF-W2</t>
  </si>
  <si>
    <t>WEIGHT</t>
  </si>
  <si>
    <t>VAR</t>
  </si>
  <si>
    <t>(W^2)*(VAR)</t>
  </si>
  <si>
    <t>2WW(COV)</t>
  </si>
  <si>
    <t>STD</t>
  </si>
  <si>
    <t>MEAN</t>
  </si>
  <si>
    <t>w*E®</t>
  </si>
  <si>
    <t>RETURN</t>
  </si>
  <si>
    <t>MAX(LOSS)&lt;1%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</si>
</sst>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  <numFmt numFmtId="200" formatCode="0.00000E+00"/>
    <numFmt numFmtId="201" formatCode="0.000000E+00"/>
    <numFmt numFmtId="202" formatCode="0.0000E+00"/>
    <numFmt numFmtId="203" formatCode="0.0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0%"/>
    <numFmt numFmtId="218" formatCode="0.0000000000000000%"/>
    <numFmt numFmtId="219" formatCode="0.000000000000000000%"/>
    <numFmt numFmtId="220" formatCode="0.000000000000000%"/>
    <numFmt numFmtId="221" formatCode="0.00000000000000%"/>
    <numFmt numFmtId="222" formatCode="0.0000000000000%"/>
    <numFmt numFmtId="223" formatCode="0.000000000000%"/>
  </numFmts>
  <fonts count="9">
    <font>
      <sz val="14"/>
      <name val="Cordia New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8.75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1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0" fontId="0" fillId="5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DCC!$L$2:$L$246</c:f>
              <c:numCache>
                <c:ptCount val="245"/>
                <c:pt idx="0">
                  <c:v>0.058701204572665165</c:v>
                </c:pt>
                <c:pt idx="1">
                  <c:v>0.056665137091571505</c:v>
                </c:pt>
                <c:pt idx="2">
                  <c:v>0.056665137091571505</c:v>
                </c:pt>
                <c:pt idx="3">
                  <c:v>0.051614632041066456</c:v>
                </c:pt>
                <c:pt idx="4">
                  <c:v>0.04726342768986211</c:v>
                </c:pt>
                <c:pt idx="5">
                  <c:v>0.04656412699056141</c:v>
                </c:pt>
                <c:pt idx="6">
                  <c:v>0.044319458079225826</c:v>
                </c:pt>
                <c:pt idx="7">
                  <c:v>0.038743990138166484</c:v>
                </c:pt>
                <c:pt idx="8">
                  <c:v>0.03814661857305299</c:v>
                </c:pt>
                <c:pt idx="9">
                  <c:v>0.03780682924243797</c:v>
                </c:pt>
                <c:pt idx="10">
                  <c:v>0.0370377252485908</c:v>
                </c:pt>
                <c:pt idx="11">
                  <c:v>0.035297615724050144</c:v>
                </c:pt>
                <c:pt idx="12">
                  <c:v>0.03407661450304892</c:v>
                </c:pt>
                <c:pt idx="13">
                  <c:v>0.03216548215713396</c:v>
                </c:pt>
                <c:pt idx="14">
                  <c:v>0.031878812305246716</c:v>
                </c:pt>
                <c:pt idx="15">
                  <c:v>0.03178442816178282</c:v>
                </c:pt>
                <c:pt idx="16">
                  <c:v>0.028382308808743224</c:v>
                </c:pt>
                <c:pt idx="17">
                  <c:v>0.026319665569629395</c:v>
                </c:pt>
                <c:pt idx="18">
                  <c:v>0.026109581536015954</c:v>
                </c:pt>
                <c:pt idx="19">
                  <c:v>0.025619385457584583</c:v>
                </c:pt>
                <c:pt idx="20">
                  <c:v>0.025303129923112726</c:v>
                </c:pt>
                <c:pt idx="21">
                  <c:v>0.024098087283142392</c:v>
                </c:pt>
                <c:pt idx="22">
                  <c:v>0.023087603514037932</c:v>
                </c:pt>
                <c:pt idx="23">
                  <c:v>0.022967505033283712</c:v>
                </c:pt>
                <c:pt idx="24">
                  <c:v>0.021728138237046883</c:v>
                </c:pt>
                <c:pt idx="25">
                  <c:v>0.021622402048836465</c:v>
                </c:pt>
                <c:pt idx="26">
                  <c:v>0.02052705726417129</c:v>
                </c:pt>
                <c:pt idx="27">
                  <c:v>0.020157200583635</c:v>
                </c:pt>
                <c:pt idx="28">
                  <c:v>0.020157200583635</c:v>
                </c:pt>
                <c:pt idx="29">
                  <c:v>0.019977506064317842</c:v>
                </c:pt>
                <c:pt idx="30">
                  <c:v>0.01962810005453447</c:v>
                </c:pt>
                <c:pt idx="31">
                  <c:v>0.01962810005453447</c:v>
                </c:pt>
                <c:pt idx="32">
                  <c:v>0.019514489511476073</c:v>
                </c:pt>
                <c:pt idx="33">
                  <c:v>0.019291399717834133</c:v>
                </c:pt>
                <c:pt idx="34">
                  <c:v>0.01912759955403397</c:v>
                </c:pt>
                <c:pt idx="35">
                  <c:v>0.01912759955403397</c:v>
                </c:pt>
                <c:pt idx="36">
                  <c:v>0.018966724393158812</c:v>
                </c:pt>
                <c:pt idx="37">
                  <c:v>0.01880869658026374</c:v>
                </c:pt>
                <c:pt idx="38">
                  <c:v>0.018653441185138758</c:v>
                </c:pt>
                <c:pt idx="39">
                  <c:v>0.01835096084636078</c:v>
                </c:pt>
                <c:pt idx="40">
                  <c:v>0.018155036081470496</c:v>
                </c:pt>
                <c:pt idx="41">
                  <c:v>0.018058734078388834</c:v>
                </c:pt>
                <c:pt idx="42">
                  <c:v>0.018058734078388834</c:v>
                </c:pt>
                <c:pt idx="43">
                  <c:v>0.0178693580723288</c:v>
                </c:pt>
                <c:pt idx="44">
                  <c:v>0.0178693580723288</c:v>
                </c:pt>
                <c:pt idx="45">
                  <c:v>0.0178693580723288</c:v>
                </c:pt>
                <c:pt idx="46">
                  <c:v>0.0178693580723288</c:v>
                </c:pt>
                <c:pt idx="47">
                  <c:v>0.017638507155850663</c:v>
                </c:pt>
                <c:pt idx="48">
                  <c:v>0.013930094356528772</c:v>
                </c:pt>
                <c:pt idx="49">
                  <c:v>0.013014343440777855</c:v>
                </c:pt>
                <c:pt idx="50">
                  <c:v>0.012805487968764488</c:v>
                </c:pt>
                <c:pt idx="51">
                  <c:v>0.012473217899652314</c:v>
                </c:pt>
                <c:pt idx="52">
                  <c:v>0.012473217899652314</c:v>
                </c:pt>
                <c:pt idx="53">
                  <c:v>0.012159305292922027</c:v>
                </c:pt>
                <c:pt idx="54">
                  <c:v>0.011418859886531416</c:v>
                </c:pt>
                <c:pt idx="55">
                  <c:v>0.010913503104643403</c:v>
                </c:pt>
                <c:pt idx="56">
                  <c:v>0.01081831940009362</c:v>
                </c:pt>
                <c:pt idx="57">
                  <c:v>0.010724966151400566</c:v>
                </c:pt>
                <c:pt idx="58">
                  <c:v>0.010724966151400566</c:v>
                </c:pt>
                <c:pt idx="59">
                  <c:v>0.010724966151400566</c:v>
                </c:pt>
                <c:pt idx="60">
                  <c:v>0.010724966151400566</c:v>
                </c:pt>
                <c:pt idx="61">
                  <c:v>0.010633391059825475</c:v>
                </c:pt>
                <c:pt idx="62">
                  <c:v>0.010633391059825475</c:v>
                </c:pt>
                <c:pt idx="63">
                  <c:v>0.010633391059825475</c:v>
                </c:pt>
                <c:pt idx="64">
                  <c:v>0.010543543800166895</c:v>
                </c:pt>
                <c:pt idx="65">
                  <c:v>0.01036884079527521</c:v>
                </c:pt>
                <c:pt idx="66">
                  <c:v>0.010283893462621456</c:v>
                </c:pt>
                <c:pt idx="67">
                  <c:v>0.009959139058139844</c:v>
                </c:pt>
                <c:pt idx="68">
                  <c:v>0.009730271191188364</c:v>
                </c:pt>
                <c:pt idx="69">
                  <c:v>0.009584157807202391</c:v>
                </c:pt>
                <c:pt idx="70">
                  <c:v>0.009512942880553765</c:v>
                </c:pt>
                <c:pt idx="71">
                  <c:v>0.009512942880553765</c:v>
                </c:pt>
                <c:pt idx="72">
                  <c:v>0.00930630284749136</c:v>
                </c:pt>
                <c:pt idx="73">
                  <c:v>0.007603088029522444</c:v>
                </c:pt>
                <c:pt idx="74">
                  <c:v>0.007359581536015951</c:v>
                </c:pt>
                <c:pt idx="75">
                  <c:v>0.0073207616602395525</c:v>
                </c:pt>
                <c:pt idx="76">
                  <c:v>0.007244550861169325</c:v>
                </c:pt>
                <c:pt idx="77">
                  <c:v>0.007133677921558119</c:v>
                </c:pt>
                <c:pt idx="78">
                  <c:v>0.007133677921558119</c:v>
                </c:pt>
                <c:pt idx="79">
                  <c:v>0.0070619624883969025</c:v>
                </c:pt>
                <c:pt idx="80">
                  <c:v>0.007026741299329561</c:v>
                </c:pt>
                <c:pt idx="81">
                  <c:v>0.006957534752390219</c:v>
                </c:pt>
                <c:pt idx="82">
                  <c:v>0.0067913997178341325</c:v>
                </c:pt>
                <c:pt idx="83">
                  <c:v>0.006759299050140245</c:v>
                </c:pt>
                <c:pt idx="84">
                  <c:v>0.006665137091571506</c:v>
                </c:pt>
                <c:pt idx="85">
                  <c:v>0.006634443414468989</c:v>
                </c:pt>
                <c:pt idx="86">
                  <c:v>0.006604087030521445</c:v>
                </c:pt>
                <c:pt idx="87">
                  <c:v>0.006604087030521445</c:v>
                </c:pt>
                <c:pt idx="88">
                  <c:v>0.006290928686275018</c:v>
                </c:pt>
                <c:pt idx="89">
                  <c:v>0.006290928686275018</c:v>
                </c:pt>
                <c:pt idx="90">
                  <c:v>0.006264220711273683</c:v>
                </c:pt>
                <c:pt idx="91">
                  <c:v>0.0011095815360159507</c:v>
                </c:pt>
                <c:pt idx="92">
                  <c:v>0.0011095815360159507</c:v>
                </c:pt>
                <c:pt idx="93">
                  <c:v>0.0011095815360159507</c:v>
                </c:pt>
                <c:pt idx="94">
                  <c:v>0.0011095815360159507</c:v>
                </c:pt>
                <c:pt idx="95">
                  <c:v>0.0011095815360159507</c:v>
                </c:pt>
                <c:pt idx="96">
                  <c:v>0.0011095815360159507</c:v>
                </c:pt>
                <c:pt idx="97">
                  <c:v>0.0011095815360159507</c:v>
                </c:pt>
                <c:pt idx="98">
                  <c:v>0.0011095815360159507</c:v>
                </c:pt>
                <c:pt idx="99">
                  <c:v>0.0011095815360159507</c:v>
                </c:pt>
                <c:pt idx="100">
                  <c:v>0.0011095815360159507</c:v>
                </c:pt>
                <c:pt idx="101">
                  <c:v>0.0011095815360159507</c:v>
                </c:pt>
                <c:pt idx="102">
                  <c:v>0.0011095815360159507</c:v>
                </c:pt>
                <c:pt idx="103">
                  <c:v>0.0011095815360159507</c:v>
                </c:pt>
                <c:pt idx="104">
                  <c:v>0.0011095815360159507</c:v>
                </c:pt>
                <c:pt idx="105">
                  <c:v>0.0011095815360159507</c:v>
                </c:pt>
                <c:pt idx="106">
                  <c:v>0.0011095815360159507</c:v>
                </c:pt>
                <c:pt idx="107">
                  <c:v>0.0011095815360159507</c:v>
                </c:pt>
                <c:pt idx="108">
                  <c:v>0.0011095815360159507</c:v>
                </c:pt>
                <c:pt idx="109">
                  <c:v>0.0011095815360159507</c:v>
                </c:pt>
                <c:pt idx="110">
                  <c:v>0.0011095815360159507</c:v>
                </c:pt>
                <c:pt idx="111">
                  <c:v>0.0011095815360159507</c:v>
                </c:pt>
                <c:pt idx="112">
                  <c:v>0.0011095815360159507</c:v>
                </c:pt>
                <c:pt idx="113">
                  <c:v>0.0011095815360159507</c:v>
                </c:pt>
                <c:pt idx="114">
                  <c:v>0.0011095815360159507</c:v>
                </c:pt>
                <c:pt idx="115">
                  <c:v>0.0011095815360159507</c:v>
                </c:pt>
                <c:pt idx="116">
                  <c:v>0.0011095815360159507</c:v>
                </c:pt>
                <c:pt idx="117">
                  <c:v>0.0011095815360159507</c:v>
                </c:pt>
                <c:pt idx="118">
                  <c:v>0.0011095815360159507</c:v>
                </c:pt>
                <c:pt idx="119">
                  <c:v>0.0011095815360159507</c:v>
                </c:pt>
                <c:pt idx="120">
                  <c:v>0.0011095815360159507</c:v>
                </c:pt>
                <c:pt idx="121">
                  <c:v>0.0011095815360159507</c:v>
                </c:pt>
                <c:pt idx="122">
                  <c:v>0.0011095815360159507</c:v>
                </c:pt>
                <c:pt idx="123">
                  <c:v>0.0011095815360159507</c:v>
                </c:pt>
                <c:pt idx="124">
                  <c:v>0.0011095815360159507</c:v>
                </c:pt>
                <c:pt idx="125">
                  <c:v>0.0011095815360159507</c:v>
                </c:pt>
                <c:pt idx="126">
                  <c:v>0.0011095815360159507</c:v>
                </c:pt>
                <c:pt idx="127">
                  <c:v>0.0011095815360159507</c:v>
                </c:pt>
                <c:pt idx="128">
                  <c:v>0.0011095815360159507</c:v>
                </c:pt>
                <c:pt idx="129">
                  <c:v>0.0011095815360159507</c:v>
                </c:pt>
                <c:pt idx="130">
                  <c:v>0.0011095815360159507</c:v>
                </c:pt>
                <c:pt idx="131">
                  <c:v>0.0011095815360159507</c:v>
                </c:pt>
                <c:pt idx="132">
                  <c:v>0.0011095815360159507</c:v>
                </c:pt>
                <c:pt idx="133">
                  <c:v>0.0011095815360159507</c:v>
                </c:pt>
                <c:pt idx="134">
                  <c:v>0.0011095815360159507</c:v>
                </c:pt>
                <c:pt idx="135">
                  <c:v>0.0011095815360159507</c:v>
                </c:pt>
                <c:pt idx="136">
                  <c:v>0.0011095815360159507</c:v>
                </c:pt>
                <c:pt idx="137">
                  <c:v>0.0011095815360159507</c:v>
                </c:pt>
                <c:pt idx="138">
                  <c:v>0.0011095815360159507</c:v>
                </c:pt>
                <c:pt idx="139">
                  <c:v>0.003915544092124754</c:v>
                </c:pt>
                <c:pt idx="140">
                  <c:v>0.004045057639241782</c:v>
                </c:pt>
                <c:pt idx="141">
                  <c:v>0.004071765614243117</c:v>
                </c:pt>
                <c:pt idx="142">
                  <c:v>0.004098751797317383</c:v>
                </c:pt>
                <c:pt idx="143">
                  <c:v>0.0041535763587208915</c:v>
                </c:pt>
                <c:pt idx="144">
                  <c:v>0.004445974019539605</c:v>
                </c:pt>
                <c:pt idx="145">
                  <c:v>0.004445974019539605</c:v>
                </c:pt>
                <c:pt idx="146">
                  <c:v>0.004477010642755</c:v>
                </c:pt>
                <c:pt idx="147">
                  <c:v>0.004477010642755</c:v>
                </c:pt>
                <c:pt idx="148">
                  <c:v>0.004477010642755</c:v>
                </c:pt>
                <c:pt idx="149">
                  <c:v>0.004477010642755</c:v>
                </c:pt>
                <c:pt idx="150">
                  <c:v>0.004508395992073937</c:v>
                </c:pt>
                <c:pt idx="151">
                  <c:v>0.004540135978108344</c:v>
                </c:pt>
                <c:pt idx="152">
                  <c:v>0.0045722366458022315</c:v>
                </c:pt>
                <c:pt idx="153">
                  <c:v>0.0045722366458022315</c:v>
                </c:pt>
                <c:pt idx="154">
                  <c:v>0.0046375449007656595</c:v>
                </c:pt>
                <c:pt idx="155">
                  <c:v>0.00477277140516052</c:v>
                </c:pt>
                <c:pt idx="156">
                  <c:v>0.00495102452459011</c:v>
                </c:pt>
                <c:pt idx="157">
                  <c:v>0.00514041846398405</c:v>
                </c:pt>
                <c:pt idx="158">
                  <c:v>0.005179726640084679</c:v>
                </c:pt>
                <c:pt idx="159">
                  <c:v>0.005219532388034682</c:v>
                </c:pt>
                <c:pt idx="160">
                  <c:v>0.00542636617640235</c:v>
                </c:pt>
                <c:pt idx="161">
                  <c:v>0.007154881273901405</c:v>
                </c:pt>
                <c:pt idx="162">
                  <c:v>0.00736499473517049</c:v>
                </c:pt>
                <c:pt idx="163">
                  <c:v>0.00736499473517049</c:v>
                </c:pt>
                <c:pt idx="164">
                  <c:v>0.007437427010992597</c:v>
                </c:pt>
                <c:pt idx="165">
                  <c:v>0.007899427472993058</c:v>
                </c:pt>
                <c:pt idx="166">
                  <c:v>0.007981327554893142</c:v>
                </c:pt>
                <c:pt idx="167">
                  <c:v>0.007981327554893142</c:v>
                </c:pt>
                <c:pt idx="168">
                  <c:v>0.008064730390589555</c:v>
                </c:pt>
                <c:pt idx="169">
                  <c:v>0.008064730390589555</c:v>
                </c:pt>
                <c:pt idx="170">
                  <c:v>0.008149677723243308</c:v>
                </c:pt>
                <c:pt idx="171">
                  <c:v>0.008149677723243308</c:v>
                </c:pt>
                <c:pt idx="172">
                  <c:v>0.008236212856507415</c:v>
                </c:pt>
                <c:pt idx="173">
                  <c:v>0.008236212856507415</c:v>
                </c:pt>
                <c:pt idx="174">
                  <c:v>0.008236212856507415</c:v>
                </c:pt>
                <c:pt idx="175">
                  <c:v>0.008236212856507415</c:v>
                </c:pt>
                <c:pt idx="176">
                  <c:v>0.008324380728134994</c:v>
                </c:pt>
                <c:pt idx="177">
                  <c:v>0.008505803079368665</c:v>
                </c:pt>
                <c:pt idx="178">
                  <c:v>0.008505803079368665</c:v>
                </c:pt>
                <c:pt idx="179">
                  <c:v>0.008505803079368665</c:v>
                </c:pt>
                <c:pt idx="180">
                  <c:v>0.008505803079368665</c:v>
                </c:pt>
                <c:pt idx="181">
                  <c:v>0.008599156328061719</c:v>
                </c:pt>
                <c:pt idx="182">
                  <c:v>0.008599156328061719</c:v>
                </c:pt>
                <c:pt idx="183">
                  <c:v>0.00879140856299395</c:v>
                </c:pt>
                <c:pt idx="184">
                  <c:v>0.009307085130650717</c:v>
                </c:pt>
                <c:pt idx="185">
                  <c:v>0.009307085130650717</c:v>
                </c:pt>
                <c:pt idx="186">
                  <c:v>0.009528716336324475</c:v>
                </c:pt>
                <c:pt idx="187">
                  <c:v>0.00981938021261793</c:v>
                </c:pt>
                <c:pt idx="188">
                  <c:v>0.009940142220890126</c:v>
                </c:pt>
                <c:pt idx="189">
                  <c:v>0.009940142220890126</c:v>
                </c:pt>
                <c:pt idx="190">
                  <c:v>0.010001529575095161</c:v>
                </c:pt>
                <c:pt idx="191">
                  <c:v>0.010001529575095161</c:v>
                </c:pt>
                <c:pt idx="192">
                  <c:v>0.010001529575095161</c:v>
                </c:pt>
                <c:pt idx="193">
                  <c:v>0.010001529575095161</c:v>
                </c:pt>
                <c:pt idx="194">
                  <c:v>0.010126373520163824</c:v>
                </c:pt>
                <c:pt idx="195">
                  <c:v>0.010189853492232639</c:v>
                </c:pt>
                <c:pt idx="196">
                  <c:v>0.010318989892555478</c:v>
                </c:pt>
                <c:pt idx="197">
                  <c:v>0.01038467133754727</c:v>
                </c:pt>
                <c:pt idx="198">
                  <c:v>0.01065512434633699</c:v>
                </c:pt>
                <c:pt idx="199">
                  <c:v>0.010938611235068386</c:v>
                </c:pt>
                <c:pt idx="200">
                  <c:v>0.011312778712431254</c:v>
                </c:pt>
                <c:pt idx="201">
                  <c:v>0.011312778712431254</c:v>
                </c:pt>
                <c:pt idx="202">
                  <c:v>0.011469034816185308</c:v>
                </c:pt>
                <c:pt idx="203">
                  <c:v>0.014597224746706562</c:v>
                </c:pt>
                <c:pt idx="204">
                  <c:v>0.014679892148194576</c:v>
                </c:pt>
                <c:pt idx="205">
                  <c:v>0.015650195000296897</c:v>
                </c:pt>
                <c:pt idx="206">
                  <c:v>0.016281722811810135</c:v>
                </c:pt>
                <c:pt idx="207">
                  <c:v>0.016281722811810135</c:v>
                </c:pt>
                <c:pt idx="208">
                  <c:v>0.016747561321126907</c:v>
                </c:pt>
                <c:pt idx="209">
                  <c:v>0.016747561321126907</c:v>
                </c:pt>
                <c:pt idx="210">
                  <c:v>0.016908436482002066</c:v>
                </c:pt>
                <c:pt idx="211">
                  <c:v>0.017239042317195058</c:v>
                </c:pt>
                <c:pt idx="212">
                  <c:v>0.017239042317195058</c:v>
                </c:pt>
                <c:pt idx="213">
                  <c:v>0.017408936982502565</c:v>
                </c:pt>
                <c:pt idx="214">
                  <c:v>0.01758200724903078</c:v>
                </c:pt>
                <c:pt idx="215">
                  <c:v>0.01758200724903078</c:v>
                </c:pt>
                <c:pt idx="216">
                  <c:v>0.017877760236135944</c:v>
                </c:pt>
                <c:pt idx="217">
                  <c:v>0.017938037511603097</c:v>
                </c:pt>
                <c:pt idx="218">
                  <c:v>0.017938037511603097</c:v>
                </c:pt>
                <c:pt idx="219">
                  <c:v>0.018307894192139386</c:v>
                </c:pt>
                <c:pt idx="220">
                  <c:v>0.018498261601238953</c:v>
                </c:pt>
                <c:pt idx="221">
                  <c:v>0.01950897516501498</c:v>
                </c:pt>
                <c:pt idx="222">
                  <c:v>0.020868440442006028</c:v>
                </c:pt>
                <c:pt idx="223">
                  <c:v>0.021617691191256776</c:v>
                </c:pt>
                <c:pt idx="224">
                  <c:v>0.021747561321126905</c:v>
                </c:pt>
                <c:pt idx="225">
                  <c:v>0.021747561321126905</c:v>
                </c:pt>
                <c:pt idx="226">
                  <c:v>0.02201180574722104</c:v>
                </c:pt>
                <c:pt idx="227">
                  <c:v>0.024864444438010024</c:v>
                </c:pt>
                <c:pt idx="228">
                  <c:v>0.025345444919010505</c:v>
                </c:pt>
                <c:pt idx="229">
                  <c:v>0.02746184703541262</c:v>
                </c:pt>
                <c:pt idx="230">
                  <c:v>0.027736572310137892</c:v>
                </c:pt>
                <c:pt idx="231">
                  <c:v>0.028016632056217055</c:v>
                </c:pt>
                <c:pt idx="232">
                  <c:v>0.02859338876101375</c:v>
                </c:pt>
                <c:pt idx="233">
                  <c:v>0.034926454500020084</c:v>
                </c:pt>
                <c:pt idx="234">
                  <c:v>0.036390418463984046</c:v>
                </c:pt>
                <c:pt idx="235">
                  <c:v>0.039588092882588695</c:v>
                </c:pt>
                <c:pt idx="236">
                  <c:v>0.04006688905221934</c:v>
                </c:pt>
                <c:pt idx="237">
                  <c:v>0.04055708513065071</c:v>
                </c:pt>
                <c:pt idx="238">
                  <c:v>0.0505033216897905</c:v>
                </c:pt>
                <c:pt idx="239">
                  <c:v>0.05549419204888971</c:v>
                </c:pt>
                <c:pt idx="240">
                  <c:v>0.05867302715963623</c:v>
                </c:pt>
                <c:pt idx="241">
                  <c:v>0.05871947829304388</c:v>
                </c:pt>
                <c:pt idx="242">
                  <c:v>0.07415923566828511</c:v>
                </c:pt>
                <c:pt idx="243">
                  <c:v>0.07889041846398405</c:v>
                </c:pt>
                <c:pt idx="244">
                  <c:v>0.14483636440993</c:v>
                </c:pt>
              </c:numCache>
            </c:numRef>
          </c:yVal>
          <c:smooth val="0"/>
        </c:ser>
        <c:axId val="37061743"/>
        <c:axId val="65120232"/>
      </c:scatterChart>
      <c:valAx>
        <c:axId val="370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20232"/>
        <c:crosses val="autoZero"/>
        <c:crossBetween val="midCat"/>
        <c:dispUnits/>
      </c:valAx>
      <c:valAx>
        <c:axId val="6512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1743"/>
        <c:crosses val="autoZero"/>
        <c:crossBetween val="midCat"/>
        <c:dispUnits/>
        <c:majorUnit val="0.01"/>
        <c:minorUnit val="0.0003041563652608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TCB!$M$2:$M$246</c:f>
              <c:numCache>
                <c:ptCount val="245"/>
                <c:pt idx="0">
                  <c:v>0.2961247317965268</c:v>
                </c:pt>
                <c:pt idx="1">
                  <c:v>0.06934905473980738</c:v>
                </c:pt>
                <c:pt idx="2">
                  <c:v>0.058530746834120836</c:v>
                </c:pt>
                <c:pt idx="3">
                  <c:v>0.05565145558273656</c:v>
                </c:pt>
                <c:pt idx="4">
                  <c:v>0.042038296195328735</c:v>
                </c:pt>
                <c:pt idx="5">
                  <c:v>0.041387889691263696</c:v>
                </c:pt>
                <c:pt idx="6">
                  <c:v>0.0406035759657735</c:v>
                </c:pt>
                <c:pt idx="7">
                  <c:v>0.0406035759657735</c:v>
                </c:pt>
                <c:pt idx="8">
                  <c:v>0.034174774937165336</c:v>
                </c:pt>
                <c:pt idx="9">
                  <c:v>0.034174774937165336</c:v>
                </c:pt>
                <c:pt idx="10">
                  <c:v>0.03296683705968475</c:v>
                </c:pt>
                <c:pt idx="11">
                  <c:v>0.03200013458922288</c:v>
                </c:pt>
                <c:pt idx="12">
                  <c:v>0.031387889691263694</c:v>
                </c:pt>
                <c:pt idx="13">
                  <c:v>0.031387889691263694</c:v>
                </c:pt>
                <c:pt idx="14">
                  <c:v>0.02676860035116217</c:v>
                </c:pt>
                <c:pt idx="15">
                  <c:v>0.0251974135007875</c:v>
                </c:pt>
                <c:pt idx="16">
                  <c:v>0.0251974135007875</c:v>
                </c:pt>
                <c:pt idx="17">
                  <c:v>0.02437639543839013</c:v>
                </c:pt>
                <c:pt idx="18">
                  <c:v>0.021796052956569813</c:v>
                </c:pt>
                <c:pt idx="19">
                  <c:v>0.021387889691263692</c:v>
                </c:pt>
                <c:pt idx="20">
                  <c:v>0.021387889691263692</c:v>
                </c:pt>
                <c:pt idx="21">
                  <c:v>0.018931749340386498</c:v>
                </c:pt>
                <c:pt idx="22">
                  <c:v>0.01805455635793036</c:v>
                </c:pt>
                <c:pt idx="23">
                  <c:v>0.017781332314214512</c:v>
                </c:pt>
                <c:pt idx="24">
                  <c:v>0.017781332314214512</c:v>
                </c:pt>
                <c:pt idx="25">
                  <c:v>0.01764805229288971</c:v>
                </c:pt>
                <c:pt idx="26">
                  <c:v>0.01764805229288971</c:v>
                </c:pt>
                <c:pt idx="27">
                  <c:v>0.017387889691263692</c:v>
                </c:pt>
                <c:pt idx="28">
                  <c:v>0.017260905564279564</c:v>
                </c:pt>
                <c:pt idx="29">
                  <c:v>0.017012889691263692</c:v>
                </c:pt>
                <c:pt idx="30">
                  <c:v>0.016694012140243283</c:v>
                </c:pt>
                <c:pt idx="31">
                  <c:v>0.016463266575685802</c:v>
                </c:pt>
                <c:pt idx="32">
                  <c:v>0.011914205480737378</c:v>
                </c:pt>
                <c:pt idx="33">
                  <c:v>0.01180455635793036</c:v>
                </c:pt>
                <c:pt idx="34">
                  <c:v>0.01180455635793036</c:v>
                </c:pt>
                <c:pt idx="35">
                  <c:v>0.011288879790273595</c:v>
                </c:pt>
                <c:pt idx="36">
                  <c:v>0.010911699215073217</c:v>
                </c:pt>
                <c:pt idx="37">
                  <c:v>0.01064714895052295</c:v>
                </c:pt>
                <c:pt idx="38">
                  <c:v>0.01031646111983512</c:v>
                </c:pt>
                <c:pt idx="39">
                  <c:v>0.009862465962450134</c:v>
                </c:pt>
                <c:pt idx="40">
                  <c:v>0.009791251035801508</c:v>
                </c:pt>
                <c:pt idx="41">
                  <c:v>0.009791251035801508</c:v>
                </c:pt>
                <c:pt idx="42">
                  <c:v>0.009791251035801508</c:v>
                </c:pt>
                <c:pt idx="43">
                  <c:v>0.009721223024597027</c:v>
                </c:pt>
                <c:pt idx="44">
                  <c:v>0.009517970992076703</c:v>
                </c:pt>
                <c:pt idx="45">
                  <c:v>0.006516094819468821</c:v>
                </c:pt>
                <c:pt idx="46">
                  <c:v>0.006489930507590223</c:v>
                </c:pt>
                <c:pt idx="47">
                  <c:v>0.0013878896912636928</c:v>
                </c:pt>
                <c:pt idx="48">
                  <c:v>0.0013878896912636928</c:v>
                </c:pt>
                <c:pt idx="49">
                  <c:v>0.0013878896912636928</c:v>
                </c:pt>
                <c:pt idx="50">
                  <c:v>0.0013878896912636928</c:v>
                </c:pt>
                <c:pt idx="51">
                  <c:v>0.0013878896912636928</c:v>
                </c:pt>
                <c:pt idx="52">
                  <c:v>0.0013878896912636928</c:v>
                </c:pt>
                <c:pt idx="53">
                  <c:v>0.0013878896912636928</c:v>
                </c:pt>
                <c:pt idx="54">
                  <c:v>0.0013878896912636928</c:v>
                </c:pt>
                <c:pt idx="55">
                  <c:v>0.0013878896912636928</c:v>
                </c:pt>
                <c:pt idx="56">
                  <c:v>0.0013878896912636928</c:v>
                </c:pt>
                <c:pt idx="57">
                  <c:v>0.0013878896912636928</c:v>
                </c:pt>
                <c:pt idx="58">
                  <c:v>0.0013878896912636928</c:v>
                </c:pt>
                <c:pt idx="59">
                  <c:v>0.0013878896912636928</c:v>
                </c:pt>
                <c:pt idx="60">
                  <c:v>0.0013878896912636928</c:v>
                </c:pt>
                <c:pt idx="61">
                  <c:v>0.0013878896912636928</c:v>
                </c:pt>
                <c:pt idx="62">
                  <c:v>0.0013878896912636928</c:v>
                </c:pt>
                <c:pt idx="63">
                  <c:v>0.0013878896912636928</c:v>
                </c:pt>
                <c:pt idx="64">
                  <c:v>0.0013878896912636928</c:v>
                </c:pt>
                <c:pt idx="65">
                  <c:v>0.0013878896912636928</c:v>
                </c:pt>
                <c:pt idx="66">
                  <c:v>0.0013878896912636928</c:v>
                </c:pt>
                <c:pt idx="67">
                  <c:v>0.0013878896912636928</c:v>
                </c:pt>
                <c:pt idx="68">
                  <c:v>0.0013878896912636928</c:v>
                </c:pt>
                <c:pt idx="69">
                  <c:v>0.0013878896912636928</c:v>
                </c:pt>
                <c:pt idx="70">
                  <c:v>0.0013878896912636928</c:v>
                </c:pt>
                <c:pt idx="71">
                  <c:v>0.0013878896912636928</c:v>
                </c:pt>
                <c:pt idx="72">
                  <c:v>0.0013878896912636928</c:v>
                </c:pt>
                <c:pt idx="73">
                  <c:v>0.0013878896912636928</c:v>
                </c:pt>
                <c:pt idx="74">
                  <c:v>0.0013878896912636928</c:v>
                </c:pt>
                <c:pt idx="75">
                  <c:v>0.0013878896912636928</c:v>
                </c:pt>
                <c:pt idx="76">
                  <c:v>0.0013878896912636928</c:v>
                </c:pt>
                <c:pt idx="77">
                  <c:v>0.0013878896912636928</c:v>
                </c:pt>
                <c:pt idx="78">
                  <c:v>0.0013878896912636928</c:v>
                </c:pt>
                <c:pt idx="79">
                  <c:v>0.0013878896912636928</c:v>
                </c:pt>
                <c:pt idx="80">
                  <c:v>0.0013878896912636928</c:v>
                </c:pt>
                <c:pt idx="81">
                  <c:v>0.0013878896912636928</c:v>
                </c:pt>
                <c:pt idx="82">
                  <c:v>0.0013878896912636928</c:v>
                </c:pt>
                <c:pt idx="83">
                  <c:v>0.0013878896912636928</c:v>
                </c:pt>
                <c:pt idx="84">
                  <c:v>0.0013878896912636928</c:v>
                </c:pt>
                <c:pt idx="85">
                  <c:v>0.0013878896912636928</c:v>
                </c:pt>
                <c:pt idx="86">
                  <c:v>0.0013878896912636928</c:v>
                </c:pt>
                <c:pt idx="87">
                  <c:v>0.0013878896912636928</c:v>
                </c:pt>
                <c:pt idx="88">
                  <c:v>0.0013878896912636928</c:v>
                </c:pt>
                <c:pt idx="89">
                  <c:v>0.0013878896912636928</c:v>
                </c:pt>
                <c:pt idx="90">
                  <c:v>0.0013878896912636928</c:v>
                </c:pt>
                <c:pt idx="91">
                  <c:v>0.0013878896912636928</c:v>
                </c:pt>
                <c:pt idx="92">
                  <c:v>0.0013878896912636928</c:v>
                </c:pt>
                <c:pt idx="93">
                  <c:v>0.0013878896912636928</c:v>
                </c:pt>
                <c:pt idx="94">
                  <c:v>0.0013878896912636928</c:v>
                </c:pt>
                <c:pt idx="95">
                  <c:v>0.0013878896912636928</c:v>
                </c:pt>
                <c:pt idx="96">
                  <c:v>0.0013878896912636928</c:v>
                </c:pt>
                <c:pt idx="97">
                  <c:v>0.0013878896912636928</c:v>
                </c:pt>
                <c:pt idx="98">
                  <c:v>0.0013878896912636928</c:v>
                </c:pt>
                <c:pt idx="99">
                  <c:v>0.0013878896912636928</c:v>
                </c:pt>
                <c:pt idx="100">
                  <c:v>0.0013878896912636928</c:v>
                </c:pt>
                <c:pt idx="101">
                  <c:v>0.0013878896912636928</c:v>
                </c:pt>
                <c:pt idx="102">
                  <c:v>0.0013878896912636928</c:v>
                </c:pt>
                <c:pt idx="103">
                  <c:v>0.0013878896912636928</c:v>
                </c:pt>
                <c:pt idx="104">
                  <c:v>0.0013878896912636928</c:v>
                </c:pt>
                <c:pt idx="105">
                  <c:v>0.0013878896912636928</c:v>
                </c:pt>
                <c:pt idx="106">
                  <c:v>0.0013878896912636928</c:v>
                </c:pt>
                <c:pt idx="107">
                  <c:v>0.0013878896912636928</c:v>
                </c:pt>
                <c:pt idx="108">
                  <c:v>0.0013878896912636928</c:v>
                </c:pt>
                <c:pt idx="109">
                  <c:v>0.0013878896912636928</c:v>
                </c:pt>
                <c:pt idx="110">
                  <c:v>0.0013878896912636928</c:v>
                </c:pt>
                <c:pt idx="111">
                  <c:v>0.0013878896912636928</c:v>
                </c:pt>
                <c:pt idx="112">
                  <c:v>0.0013878896912636928</c:v>
                </c:pt>
                <c:pt idx="113">
                  <c:v>0.0013878896912636928</c:v>
                </c:pt>
                <c:pt idx="114">
                  <c:v>0.0013878896912636928</c:v>
                </c:pt>
                <c:pt idx="115">
                  <c:v>0.0013878896912636928</c:v>
                </c:pt>
                <c:pt idx="116">
                  <c:v>0.0013878896912636928</c:v>
                </c:pt>
                <c:pt idx="117">
                  <c:v>0.0013878896912636928</c:v>
                </c:pt>
                <c:pt idx="118">
                  <c:v>0.0013878896912636928</c:v>
                </c:pt>
                <c:pt idx="119">
                  <c:v>0.0013878896912636928</c:v>
                </c:pt>
                <c:pt idx="120">
                  <c:v>0.0013878896912636928</c:v>
                </c:pt>
                <c:pt idx="121">
                  <c:v>0.0013878896912636928</c:v>
                </c:pt>
                <c:pt idx="122">
                  <c:v>0.0013878896912636928</c:v>
                </c:pt>
                <c:pt idx="123">
                  <c:v>0.0013878896912636928</c:v>
                </c:pt>
                <c:pt idx="124">
                  <c:v>0.0013878896912636928</c:v>
                </c:pt>
                <c:pt idx="125">
                  <c:v>0.0013878896912636928</c:v>
                </c:pt>
                <c:pt idx="126">
                  <c:v>0.0013878896912636928</c:v>
                </c:pt>
                <c:pt idx="127">
                  <c:v>0.0013878896912636928</c:v>
                </c:pt>
                <c:pt idx="128">
                  <c:v>0.0013878896912636928</c:v>
                </c:pt>
                <c:pt idx="129">
                  <c:v>0.0013878896912636928</c:v>
                </c:pt>
                <c:pt idx="130">
                  <c:v>0.0013878896912636928</c:v>
                </c:pt>
                <c:pt idx="131">
                  <c:v>0.0013878896912636928</c:v>
                </c:pt>
                <c:pt idx="132">
                  <c:v>0.0013878896912636928</c:v>
                </c:pt>
                <c:pt idx="133">
                  <c:v>0.0013878896912636928</c:v>
                </c:pt>
                <c:pt idx="134">
                  <c:v>0.0013878896912636928</c:v>
                </c:pt>
                <c:pt idx="135">
                  <c:v>0.0013878896912636928</c:v>
                </c:pt>
                <c:pt idx="136">
                  <c:v>0.0013878896912636928</c:v>
                </c:pt>
                <c:pt idx="137">
                  <c:v>0.0013878896912636928</c:v>
                </c:pt>
                <c:pt idx="138">
                  <c:v>0.0013878896912636928</c:v>
                </c:pt>
                <c:pt idx="139">
                  <c:v>0.0013878896912636928</c:v>
                </c:pt>
                <c:pt idx="140">
                  <c:v>0.0013878896912636928</c:v>
                </c:pt>
                <c:pt idx="141">
                  <c:v>0.0013878896912636928</c:v>
                </c:pt>
                <c:pt idx="142">
                  <c:v>0.0013878896912636928</c:v>
                </c:pt>
                <c:pt idx="143">
                  <c:v>0.0013878896912636928</c:v>
                </c:pt>
                <c:pt idx="144">
                  <c:v>0.0013878896912636928</c:v>
                </c:pt>
                <c:pt idx="145">
                  <c:v>0.0013878896912636928</c:v>
                </c:pt>
                <c:pt idx="146">
                  <c:v>0.0013878896912636928</c:v>
                </c:pt>
                <c:pt idx="147">
                  <c:v>0.0013878896912636928</c:v>
                </c:pt>
                <c:pt idx="148">
                  <c:v>0.0013878896912636928</c:v>
                </c:pt>
                <c:pt idx="149">
                  <c:v>0.0013878896912636928</c:v>
                </c:pt>
                <c:pt idx="150">
                  <c:v>0.0013878896912636928</c:v>
                </c:pt>
                <c:pt idx="151">
                  <c:v>0.0013878896912636928</c:v>
                </c:pt>
                <c:pt idx="152">
                  <c:v>0.0013878896912636928</c:v>
                </c:pt>
                <c:pt idx="153">
                  <c:v>0.0013878896912636928</c:v>
                </c:pt>
                <c:pt idx="154">
                  <c:v>0.0013878896912636928</c:v>
                </c:pt>
                <c:pt idx="155">
                  <c:v>0.0013878896912636928</c:v>
                </c:pt>
                <c:pt idx="156">
                  <c:v>0.0013878896912636928</c:v>
                </c:pt>
                <c:pt idx="157">
                  <c:v>0.0013878896912636928</c:v>
                </c:pt>
                <c:pt idx="158">
                  <c:v>0.0013878896912636928</c:v>
                </c:pt>
                <c:pt idx="159">
                  <c:v>0.0013878896912636928</c:v>
                </c:pt>
                <c:pt idx="160">
                  <c:v>0.0013878896912636928</c:v>
                </c:pt>
                <c:pt idx="161">
                  <c:v>0.0013878896912636928</c:v>
                </c:pt>
                <c:pt idx="162">
                  <c:v>0.0013878896912636928</c:v>
                </c:pt>
                <c:pt idx="163">
                  <c:v>0.0013878896912636928</c:v>
                </c:pt>
                <c:pt idx="164">
                  <c:v>0.0013878896912636928</c:v>
                </c:pt>
                <c:pt idx="165">
                  <c:v>0.0013878896912636928</c:v>
                </c:pt>
                <c:pt idx="166">
                  <c:v>0.0013878896912636928</c:v>
                </c:pt>
                <c:pt idx="167">
                  <c:v>0.0013878896912636928</c:v>
                </c:pt>
                <c:pt idx="168">
                  <c:v>0.0013878896912636928</c:v>
                </c:pt>
                <c:pt idx="169">
                  <c:v>0.0013878896912636928</c:v>
                </c:pt>
                <c:pt idx="170">
                  <c:v>0.0013878896912636928</c:v>
                </c:pt>
                <c:pt idx="171">
                  <c:v>0.0013878896912636928</c:v>
                </c:pt>
                <c:pt idx="172">
                  <c:v>0.0013878896912636928</c:v>
                </c:pt>
                <c:pt idx="173">
                  <c:v>0.0013878896912636928</c:v>
                </c:pt>
                <c:pt idx="174">
                  <c:v>0.0013878896912636928</c:v>
                </c:pt>
                <c:pt idx="175">
                  <c:v>0.0013878896912636928</c:v>
                </c:pt>
                <c:pt idx="176">
                  <c:v>0.0013878896912636928</c:v>
                </c:pt>
                <c:pt idx="177">
                  <c:v>0.0013878896912636928</c:v>
                </c:pt>
                <c:pt idx="178">
                  <c:v>0.0013878896912636928</c:v>
                </c:pt>
                <c:pt idx="179">
                  <c:v>0.0013878896912636928</c:v>
                </c:pt>
                <c:pt idx="180">
                  <c:v>0.0013878896912636928</c:v>
                </c:pt>
                <c:pt idx="181">
                  <c:v>0.0013878896912636928</c:v>
                </c:pt>
                <c:pt idx="182">
                  <c:v>0.0013878896912636928</c:v>
                </c:pt>
                <c:pt idx="183">
                  <c:v>0.0013878896912636928</c:v>
                </c:pt>
                <c:pt idx="184">
                  <c:v>0.0013878896912636928</c:v>
                </c:pt>
                <c:pt idx="185">
                  <c:v>0.0013878896912636928</c:v>
                </c:pt>
                <c:pt idx="186">
                  <c:v>0.003637235936877011</c:v>
                </c:pt>
                <c:pt idx="187">
                  <c:v>0.003662615359241358</c:v>
                </c:pt>
                <c:pt idx="188">
                  <c:v>0.0037141511250628374</c:v>
                </c:pt>
                <c:pt idx="189">
                  <c:v>0.0037403154369414354</c:v>
                </c:pt>
                <c:pt idx="190">
                  <c:v>0.0037403154369414354</c:v>
                </c:pt>
                <c:pt idx="191">
                  <c:v>0.003766749483994039</c:v>
                </c:pt>
                <c:pt idx="192">
                  <c:v>0.003766749483994039</c:v>
                </c:pt>
                <c:pt idx="193">
                  <c:v>0.0038477124029771452</c:v>
                </c:pt>
                <c:pt idx="194">
                  <c:v>0.003875268203473149</c:v>
                </c:pt>
                <c:pt idx="195">
                  <c:v>0.0068088316202117175</c:v>
                </c:pt>
                <c:pt idx="196">
                  <c:v>0.006876573118653663</c:v>
                </c:pt>
                <c:pt idx="197">
                  <c:v>0.006876573118653663</c:v>
                </c:pt>
                <c:pt idx="198">
                  <c:v>0.0069454436420696404</c:v>
                </c:pt>
                <c:pt idx="199">
                  <c:v>0.007015471653274122</c:v>
                </c:pt>
                <c:pt idx="200">
                  <c:v>0.007015471653274122</c:v>
                </c:pt>
                <c:pt idx="201">
                  <c:v>0.007015471653274122</c:v>
                </c:pt>
                <c:pt idx="202">
                  <c:v>0.007086686579922748</c:v>
                </c:pt>
                <c:pt idx="203">
                  <c:v>0.007086686579922748</c:v>
                </c:pt>
                <c:pt idx="204">
                  <c:v>0.007086686579922748</c:v>
                </c:pt>
                <c:pt idx="205">
                  <c:v>0.007086686579922748</c:v>
                </c:pt>
                <c:pt idx="206">
                  <c:v>0.007086686579922748</c:v>
                </c:pt>
                <c:pt idx="207">
                  <c:v>0.007159118855744855</c:v>
                </c:pt>
                <c:pt idx="208">
                  <c:v>0.007540681737307735</c:v>
                </c:pt>
                <c:pt idx="209">
                  <c:v>0.007621119317745316</c:v>
                </c:pt>
                <c:pt idx="210">
                  <c:v>0.008227494924120924</c:v>
                </c:pt>
                <c:pt idx="211">
                  <c:v>0.008416031877363759</c:v>
                </c:pt>
                <c:pt idx="212">
                  <c:v>0.008612110308736307</c:v>
                </c:pt>
                <c:pt idx="213">
                  <c:v>0.009250408181076732</c:v>
                </c:pt>
                <c:pt idx="214">
                  <c:v>0.00936479848077932</c:v>
                </c:pt>
                <c:pt idx="215">
                  <c:v>0.009481675526127612</c:v>
                </c:pt>
                <c:pt idx="216">
                  <c:v>0.0139182327577159</c:v>
                </c:pt>
                <c:pt idx="217">
                  <c:v>0.01415615175951351</c:v>
                </c:pt>
                <c:pt idx="218">
                  <c:v>0.014237110308736308</c:v>
                </c:pt>
                <c:pt idx="219">
                  <c:v>0.014741142566800824</c:v>
                </c:pt>
                <c:pt idx="220">
                  <c:v>0.015278776975402975</c:v>
                </c:pt>
                <c:pt idx="221">
                  <c:v>0.015278776975402975</c:v>
                </c:pt>
                <c:pt idx="222">
                  <c:v>0.01902027357404243</c:v>
                </c:pt>
                <c:pt idx="223">
                  <c:v>0.01902027357404243</c:v>
                </c:pt>
                <c:pt idx="224">
                  <c:v>0.01902027357404243</c:v>
                </c:pt>
                <c:pt idx="225">
                  <c:v>0.01944544364206964</c:v>
                </c:pt>
                <c:pt idx="226">
                  <c:v>0.01988870605341716</c:v>
                </c:pt>
                <c:pt idx="227">
                  <c:v>0.023002354211175333</c:v>
                </c:pt>
                <c:pt idx="228">
                  <c:v>0.023202274243162537</c:v>
                </c:pt>
                <c:pt idx="229">
                  <c:v>0.023405498738488375</c:v>
                </c:pt>
                <c:pt idx="230">
                  <c:v>0.024253135949761948</c:v>
                </c:pt>
                <c:pt idx="231">
                  <c:v>0.02718353888016488</c:v>
                </c:pt>
                <c:pt idx="232">
                  <c:v>0.030191057677157362</c:v>
                </c:pt>
                <c:pt idx="233">
                  <c:v>0.03251041539348207</c:v>
                </c:pt>
                <c:pt idx="234">
                  <c:v>0.039428436839348546</c:v>
                </c:pt>
                <c:pt idx="235">
                  <c:v>0.04027877697540297</c:v>
                </c:pt>
                <c:pt idx="236">
                  <c:v>0.040984991664668506</c:v>
                </c:pt>
                <c:pt idx="237">
                  <c:v>0.04861211030873631</c:v>
                </c:pt>
                <c:pt idx="238">
                  <c:v>0.04861211030873631</c:v>
                </c:pt>
                <c:pt idx="239">
                  <c:v>0.05015850206131362</c:v>
                </c:pt>
                <c:pt idx="240">
                  <c:v>0.06403267105639986</c:v>
                </c:pt>
                <c:pt idx="241">
                  <c:v>0.0953863038571234</c:v>
                </c:pt>
                <c:pt idx="242">
                  <c:v>0.11625916913226572</c:v>
                </c:pt>
                <c:pt idx="243">
                  <c:v>0.1402050306627186</c:v>
                </c:pt>
                <c:pt idx="244">
                  <c:v>0.29711957299530345</c:v>
                </c:pt>
              </c:numCache>
            </c:numRef>
          </c:yVal>
          <c:smooth val="0"/>
        </c:ser>
        <c:axId val="49211177"/>
        <c:axId val="40247410"/>
      </c:scatterChart>
      <c:valAx>
        <c:axId val="4921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47410"/>
        <c:crosses val="autoZero"/>
        <c:crossBetween val="midCat"/>
        <c:dispUnits/>
      </c:valAx>
      <c:valAx>
        <c:axId val="40247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1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24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KDH!$K$2:$K$247</c:f>
              <c:numCache>
                <c:ptCount val="246"/>
                <c:pt idx="0">
                  <c:v>0.2925420097820697</c:v>
                </c:pt>
                <c:pt idx="1">
                  <c:v>0.1504073907614609</c:v>
                </c:pt>
                <c:pt idx="2">
                  <c:v>0.13511122351407412</c:v>
                </c:pt>
                <c:pt idx="3">
                  <c:v>0.10981047163437486</c:v>
                </c:pt>
                <c:pt idx="4">
                  <c:v>0.0804425931753407</c:v>
                </c:pt>
                <c:pt idx="5">
                  <c:v>0.07296836637121697</c:v>
                </c:pt>
                <c:pt idx="6">
                  <c:v>0.06283323123608184</c:v>
                </c:pt>
                <c:pt idx="7">
                  <c:v>0.057290400269522056</c:v>
                </c:pt>
                <c:pt idx="8">
                  <c:v>0.046512055691605325</c:v>
                </c:pt>
                <c:pt idx="9">
                  <c:v>0.03963503303788364</c:v>
                </c:pt>
                <c:pt idx="10">
                  <c:v>0.03552705181722637</c:v>
                </c:pt>
                <c:pt idx="11">
                  <c:v>0.0332624840182758</c:v>
                </c:pt>
                <c:pt idx="12">
                  <c:v>0.03245112499190663</c:v>
                </c:pt>
                <c:pt idx="13">
                  <c:v>0.031487919443842674</c:v>
                </c:pt>
                <c:pt idx="14">
                  <c:v>0.0310262176108864</c:v>
                </c:pt>
                <c:pt idx="15">
                  <c:v>0.029218366371216976</c:v>
                </c:pt>
                <c:pt idx="16">
                  <c:v>0.029218366371216976</c:v>
                </c:pt>
                <c:pt idx="17">
                  <c:v>0.02880537077650332</c:v>
                </c:pt>
                <c:pt idx="18">
                  <c:v>0.02738013107709933</c:v>
                </c:pt>
                <c:pt idx="19">
                  <c:v>0.02487419596762953</c:v>
                </c:pt>
                <c:pt idx="20">
                  <c:v>0.023609392012242617</c:v>
                </c:pt>
                <c:pt idx="21">
                  <c:v>0.022968366371216978</c:v>
                </c:pt>
                <c:pt idx="22">
                  <c:v>0.02221079061364122</c:v>
                </c:pt>
                <c:pt idx="23">
                  <c:v>0.02206475191338565</c:v>
                </c:pt>
                <c:pt idx="24">
                  <c:v>0.021777890180740785</c:v>
                </c:pt>
                <c:pt idx="25">
                  <c:v>0.02136017923671405</c:v>
                </c:pt>
                <c:pt idx="26">
                  <c:v>0.01777034656923678</c:v>
                </c:pt>
                <c:pt idx="27">
                  <c:v>0.017015985418836026</c:v>
                </c:pt>
                <c:pt idx="28">
                  <c:v>0.01590558610215868</c:v>
                </c:pt>
                <c:pt idx="29">
                  <c:v>0.015410226836333255</c:v>
                </c:pt>
                <c:pt idx="30">
                  <c:v>0.015410226836333255</c:v>
                </c:pt>
                <c:pt idx="31">
                  <c:v>0.01501382091667152</c:v>
                </c:pt>
                <c:pt idx="32">
                  <c:v>0.013968366371216977</c:v>
                </c:pt>
                <c:pt idx="33">
                  <c:v>0.010468366371216977</c:v>
                </c:pt>
                <c:pt idx="34">
                  <c:v>0.010238305021523723</c:v>
                </c:pt>
                <c:pt idx="35">
                  <c:v>0.007968366371216975</c:v>
                </c:pt>
                <c:pt idx="36">
                  <c:v>0.0074921758950265</c:v>
                </c:pt>
                <c:pt idx="37">
                  <c:v>0.007018140126873083</c:v>
                </c:pt>
                <c:pt idx="38">
                  <c:v>0.006515374918225523</c:v>
                </c:pt>
                <c:pt idx="39">
                  <c:v>0.006301699704550309</c:v>
                </c:pt>
                <c:pt idx="40">
                  <c:v>0.005968366371216976</c:v>
                </c:pt>
                <c:pt idx="41">
                  <c:v>0.0041412058773898155</c:v>
                </c:pt>
                <c:pt idx="42">
                  <c:v>0.0041412058773898155</c:v>
                </c:pt>
                <c:pt idx="43">
                  <c:v>0.004028972431823036</c:v>
                </c:pt>
                <c:pt idx="44">
                  <c:v>0.00368265208550269</c:v>
                </c:pt>
                <c:pt idx="45">
                  <c:v>0.00368265208550269</c:v>
                </c:pt>
                <c:pt idx="46">
                  <c:v>0.003586343899306863</c:v>
                </c:pt>
                <c:pt idx="47">
                  <c:v>0.002730271133121738</c:v>
                </c:pt>
                <c:pt idx="48">
                  <c:v>0.002685347503292448</c:v>
                </c:pt>
                <c:pt idx="49">
                  <c:v>0.0024932532490450294</c:v>
                </c:pt>
                <c:pt idx="50">
                  <c:v>0.0020316336287830245</c:v>
                </c:pt>
                <c:pt idx="51">
                  <c:v>0.0020316336287830245</c:v>
                </c:pt>
                <c:pt idx="52">
                  <c:v>0.0020316336287830245</c:v>
                </c:pt>
                <c:pt idx="53">
                  <c:v>0.0020316336287830245</c:v>
                </c:pt>
                <c:pt idx="54">
                  <c:v>0.0020316336287830245</c:v>
                </c:pt>
                <c:pt idx="55">
                  <c:v>0.0020316336287830245</c:v>
                </c:pt>
                <c:pt idx="56">
                  <c:v>0.0020316336287830245</c:v>
                </c:pt>
                <c:pt idx="57">
                  <c:v>0.0020316336287830245</c:v>
                </c:pt>
                <c:pt idx="58">
                  <c:v>0.0020316336287830245</c:v>
                </c:pt>
                <c:pt idx="59">
                  <c:v>0.0020316336287830245</c:v>
                </c:pt>
                <c:pt idx="60">
                  <c:v>0.0020316336287830245</c:v>
                </c:pt>
                <c:pt idx="61">
                  <c:v>0.0020316336287830245</c:v>
                </c:pt>
                <c:pt idx="62">
                  <c:v>0.0020316336287830245</c:v>
                </c:pt>
                <c:pt idx="63">
                  <c:v>0.0020316336287830245</c:v>
                </c:pt>
                <c:pt idx="64">
                  <c:v>0.0020316336287830245</c:v>
                </c:pt>
                <c:pt idx="65">
                  <c:v>0.0020316336287830245</c:v>
                </c:pt>
                <c:pt idx="66">
                  <c:v>0.0020316336287830245</c:v>
                </c:pt>
                <c:pt idx="67">
                  <c:v>0.0020316336287830245</c:v>
                </c:pt>
                <c:pt idx="68">
                  <c:v>0.0020316336287830245</c:v>
                </c:pt>
                <c:pt idx="69">
                  <c:v>0.0020316336287830245</c:v>
                </c:pt>
                <c:pt idx="70">
                  <c:v>0.0020316336287830245</c:v>
                </c:pt>
                <c:pt idx="71">
                  <c:v>0.0020316336287830245</c:v>
                </c:pt>
                <c:pt idx="72">
                  <c:v>0.0020316336287830245</c:v>
                </c:pt>
                <c:pt idx="73">
                  <c:v>0.0020316336287830245</c:v>
                </c:pt>
                <c:pt idx="74">
                  <c:v>0.0020316336287830245</c:v>
                </c:pt>
                <c:pt idx="75">
                  <c:v>0.0020316336287830245</c:v>
                </c:pt>
                <c:pt idx="76">
                  <c:v>0.0020316336287830245</c:v>
                </c:pt>
                <c:pt idx="77">
                  <c:v>0.0020316336287830245</c:v>
                </c:pt>
                <c:pt idx="78">
                  <c:v>0.0020316336287830245</c:v>
                </c:pt>
                <c:pt idx="79">
                  <c:v>0.0020316336287830245</c:v>
                </c:pt>
                <c:pt idx="80">
                  <c:v>0.0020316336287830245</c:v>
                </c:pt>
                <c:pt idx="81">
                  <c:v>0.0020316336287830245</c:v>
                </c:pt>
                <c:pt idx="82">
                  <c:v>0.0020316336287830245</c:v>
                </c:pt>
                <c:pt idx="83">
                  <c:v>0.0020316336287830245</c:v>
                </c:pt>
                <c:pt idx="84">
                  <c:v>0.0020316336287830245</c:v>
                </c:pt>
                <c:pt idx="85">
                  <c:v>0.0020316336287830245</c:v>
                </c:pt>
                <c:pt idx="86">
                  <c:v>0.0020316336287830245</c:v>
                </c:pt>
                <c:pt idx="87">
                  <c:v>0.0020316336287830245</c:v>
                </c:pt>
                <c:pt idx="88">
                  <c:v>0.0020316336287830245</c:v>
                </c:pt>
                <c:pt idx="89">
                  <c:v>0.0020316336287830245</c:v>
                </c:pt>
                <c:pt idx="90">
                  <c:v>0.0020316336287830245</c:v>
                </c:pt>
                <c:pt idx="91">
                  <c:v>0.0020316336287830245</c:v>
                </c:pt>
                <c:pt idx="92">
                  <c:v>0.0020316336287830245</c:v>
                </c:pt>
                <c:pt idx="93">
                  <c:v>0.0020316336287830245</c:v>
                </c:pt>
                <c:pt idx="94">
                  <c:v>0.0020316336287830245</c:v>
                </c:pt>
                <c:pt idx="95">
                  <c:v>0.0020316336287830245</c:v>
                </c:pt>
                <c:pt idx="96">
                  <c:v>0.0020316336287830245</c:v>
                </c:pt>
                <c:pt idx="97">
                  <c:v>0.0020316336287830245</c:v>
                </c:pt>
                <c:pt idx="98">
                  <c:v>0.0020316336287830245</c:v>
                </c:pt>
                <c:pt idx="99">
                  <c:v>0.0020316336287830245</c:v>
                </c:pt>
                <c:pt idx="100">
                  <c:v>0.0020316336287830245</c:v>
                </c:pt>
                <c:pt idx="101">
                  <c:v>0.0020316336287830245</c:v>
                </c:pt>
                <c:pt idx="102">
                  <c:v>0.0020316336287830245</c:v>
                </c:pt>
                <c:pt idx="103">
                  <c:v>0.0020316336287830245</c:v>
                </c:pt>
                <c:pt idx="104">
                  <c:v>0.0020316336287830245</c:v>
                </c:pt>
                <c:pt idx="105">
                  <c:v>0.0020316336287830245</c:v>
                </c:pt>
                <c:pt idx="106">
                  <c:v>0.0020316336287830245</c:v>
                </c:pt>
                <c:pt idx="107">
                  <c:v>0.0020316336287830245</c:v>
                </c:pt>
                <c:pt idx="108">
                  <c:v>0.0020316336287830245</c:v>
                </c:pt>
                <c:pt idx="109">
                  <c:v>0.0020316336287830245</c:v>
                </c:pt>
                <c:pt idx="110">
                  <c:v>0.0020316336287830245</c:v>
                </c:pt>
                <c:pt idx="111">
                  <c:v>0.0020316336287830245</c:v>
                </c:pt>
                <c:pt idx="112">
                  <c:v>0.0020316336287830245</c:v>
                </c:pt>
                <c:pt idx="113">
                  <c:v>0.0020316336287830245</c:v>
                </c:pt>
                <c:pt idx="114">
                  <c:v>0.0020316336287830245</c:v>
                </c:pt>
                <c:pt idx="115">
                  <c:v>0.0020316336287830245</c:v>
                </c:pt>
                <c:pt idx="116">
                  <c:v>0.0020316336287830245</c:v>
                </c:pt>
                <c:pt idx="117">
                  <c:v>0.0020316336287830245</c:v>
                </c:pt>
                <c:pt idx="118">
                  <c:v>0.0020316336287830245</c:v>
                </c:pt>
                <c:pt idx="119">
                  <c:v>0.0020316336287830245</c:v>
                </c:pt>
                <c:pt idx="120">
                  <c:v>0.0020316336287830245</c:v>
                </c:pt>
                <c:pt idx="121">
                  <c:v>0.0020316336287830245</c:v>
                </c:pt>
                <c:pt idx="122">
                  <c:v>0.0020316336287830245</c:v>
                </c:pt>
                <c:pt idx="123">
                  <c:v>0.0020316336287830245</c:v>
                </c:pt>
                <c:pt idx="124">
                  <c:v>0.0020316336287830245</c:v>
                </c:pt>
                <c:pt idx="125">
                  <c:v>0.0020316336287830245</c:v>
                </c:pt>
                <c:pt idx="126">
                  <c:v>0.0020316336287830245</c:v>
                </c:pt>
                <c:pt idx="127">
                  <c:v>0.0020316336287830245</c:v>
                </c:pt>
                <c:pt idx="128">
                  <c:v>0.0020316336287830245</c:v>
                </c:pt>
                <c:pt idx="129">
                  <c:v>0.0020316336287830245</c:v>
                </c:pt>
                <c:pt idx="130">
                  <c:v>0.0020316336287830245</c:v>
                </c:pt>
                <c:pt idx="131">
                  <c:v>0.0020316336287830245</c:v>
                </c:pt>
                <c:pt idx="132">
                  <c:v>0.0020316336287830245</c:v>
                </c:pt>
                <c:pt idx="133">
                  <c:v>0.0020316336287830245</c:v>
                </c:pt>
                <c:pt idx="134">
                  <c:v>0.0020316336287830245</c:v>
                </c:pt>
                <c:pt idx="135">
                  <c:v>0.0020316336287830245</c:v>
                </c:pt>
                <c:pt idx="136">
                  <c:v>0.0020316336287830245</c:v>
                </c:pt>
                <c:pt idx="137">
                  <c:v>0.0020316336287830245</c:v>
                </c:pt>
                <c:pt idx="138">
                  <c:v>0.0020316336287830245</c:v>
                </c:pt>
                <c:pt idx="139">
                  <c:v>0.0020316336287830245</c:v>
                </c:pt>
                <c:pt idx="140">
                  <c:v>0.0020316336287830245</c:v>
                </c:pt>
                <c:pt idx="141">
                  <c:v>0.0020316336287830245</c:v>
                </c:pt>
                <c:pt idx="142">
                  <c:v>0.0020316336287830245</c:v>
                </c:pt>
                <c:pt idx="143">
                  <c:v>0.0020316336287830245</c:v>
                </c:pt>
                <c:pt idx="144">
                  <c:v>0.0020316336287830245</c:v>
                </c:pt>
                <c:pt idx="145">
                  <c:v>0.0020316336287830245</c:v>
                </c:pt>
                <c:pt idx="146">
                  <c:v>0.0020316336287830245</c:v>
                </c:pt>
                <c:pt idx="147">
                  <c:v>0.0020316336287830245</c:v>
                </c:pt>
                <c:pt idx="148">
                  <c:v>0.0020316336287830245</c:v>
                </c:pt>
                <c:pt idx="149">
                  <c:v>0.0020316336287830245</c:v>
                </c:pt>
                <c:pt idx="150">
                  <c:v>0.0020316336287830245</c:v>
                </c:pt>
                <c:pt idx="151">
                  <c:v>0.0020316336287830245</c:v>
                </c:pt>
                <c:pt idx="152">
                  <c:v>0.0020316336287830245</c:v>
                </c:pt>
                <c:pt idx="153">
                  <c:v>0.0020316336287830245</c:v>
                </c:pt>
                <c:pt idx="154">
                  <c:v>0.0020316336287830245</c:v>
                </c:pt>
                <c:pt idx="155">
                  <c:v>0.0020316336287830245</c:v>
                </c:pt>
                <c:pt idx="156">
                  <c:v>0.0020316336287830245</c:v>
                </c:pt>
                <c:pt idx="157">
                  <c:v>0.0020316336287830245</c:v>
                </c:pt>
                <c:pt idx="158">
                  <c:v>0.0020316336287830245</c:v>
                </c:pt>
                <c:pt idx="159">
                  <c:v>0.0020316336287830245</c:v>
                </c:pt>
                <c:pt idx="160">
                  <c:v>0.0020316336287830245</c:v>
                </c:pt>
                <c:pt idx="161">
                  <c:v>0.0020316336287830245</c:v>
                </c:pt>
                <c:pt idx="162">
                  <c:v>0.0020316336287830245</c:v>
                </c:pt>
                <c:pt idx="163">
                  <c:v>0.0020316336287830245</c:v>
                </c:pt>
                <c:pt idx="164">
                  <c:v>0.0020316336287830245</c:v>
                </c:pt>
                <c:pt idx="165">
                  <c:v>0.0020316336287830245</c:v>
                </c:pt>
                <c:pt idx="166">
                  <c:v>0.0020316336287830245</c:v>
                </c:pt>
                <c:pt idx="167">
                  <c:v>0.0020316336287830245</c:v>
                </c:pt>
                <c:pt idx="168">
                  <c:v>0.0020316336287830245</c:v>
                </c:pt>
                <c:pt idx="169">
                  <c:v>0.0020316336287830245</c:v>
                </c:pt>
                <c:pt idx="170">
                  <c:v>0.0020316336287830245</c:v>
                </c:pt>
                <c:pt idx="171">
                  <c:v>0.0020316336287830245</c:v>
                </c:pt>
                <c:pt idx="172">
                  <c:v>0.0020316336287830245</c:v>
                </c:pt>
                <c:pt idx="173">
                  <c:v>0.0020316336287830245</c:v>
                </c:pt>
                <c:pt idx="174">
                  <c:v>0.0020316336287830245</c:v>
                </c:pt>
                <c:pt idx="175">
                  <c:v>0.0020316336287830245</c:v>
                </c:pt>
                <c:pt idx="176">
                  <c:v>0.0020316336287830245</c:v>
                </c:pt>
                <c:pt idx="177">
                  <c:v>0.0020316336287830245</c:v>
                </c:pt>
                <c:pt idx="178">
                  <c:v>0.0020316336287830245</c:v>
                </c:pt>
                <c:pt idx="179">
                  <c:v>0.0020316336287830245</c:v>
                </c:pt>
                <c:pt idx="180">
                  <c:v>0.0020316336287830245</c:v>
                </c:pt>
                <c:pt idx="181">
                  <c:v>0.0020316336287830245</c:v>
                </c:pt>
                <c:pt idx="182">
                  <c:v>0.0020316336287830245</c:v>
                </c:pt>
                <c:pt idx="183">
                  <c:v>0.0020316336287830245</c:v>
                </c:pt>
                <c:pt idx="184">
                  <c:v>0.0020316336287830245</c:v>
                </c:pt>
                <c:pt idx="185">
                  <c:v>0.0020316336287830245</c:v>
                </c:pt>
                <c:pt idx="186">
                  <c:v>0.0020316336287830245</c:v>
                </c:pt>
                <c:pt idx="187">
                  <c:v>0.0020316336287830245</c:v>
                </c:pt>
                <c:pt idx="188">
                  <c:v>0.0020316336287830245</c:v>
                </c:pt>
                <c:pt idx="189">
                  <c:v>0.0020316336287830245</c:v>
                </c:pt>
                <c:pt idx="190">
                  <c:v>0.0020316336287830245</c:v>
                </c:pt>
                <c:pt idx="191">
                  <c:v>0.0020316336287830245</c:v>
                </c:pt>
                <c:pt idx="192">
                  <c:v>0.0020316336287830245</c:v>
                </c:pt>
                <c:pt idx="193">
                  <c:v>0.0020316336287830245</c:v>
                </c:pt>
                <c:pt idx="194">
                  <c:v>0.0020316336287830245</c:v>
                </c:pt>
                <c:pt idx="195">
                  <c:v>0.0020316336287830245</c:v>
                </c:pt>
                <c:pt idx="196">
                  <c:v>0.0020316336287830245</c:v>
                </c:pt>
                <c:pt idx="197">
                  <c:v>0.0020316336287830245</c:v>
                </c:pt>
                <c:pt idx="198">
                  <c:v>0.0020316336287830245</c:v>
                </c:pt>
                <c:pt idx="199">
                  <c:v>0.0020316336287830245</c:v>
                </c:pt>
                <c:pt idx="200">
                  <c:v>0.0020316336287830245</c:v>
                </c:pt>
                <c:pt idx="201">
                  <c:v>0.006577088174237571</c:v>
                </c:pt>
                <c:pt idx="202">
                  <c:v>0.006682796419480699</c:v>
                </c:pt>
                <c:pt idx="203">
                  <c:v>0.00677097012167402</c:v>
                </c:pt>
                <c:pt idx="204">
                  <c:v>0.007159838756988153</c:v>
                </c:pt>
                <c:pt idx="205">
                  <c:v>0.007618225807553975</c:v>
                </c:pt>
                <c:pt idx="206">
                  <c:v>0.008166602953936399</c:v>
                </c:pt>
                <c:pt idx="207">
                  <c:v>0.008242813753006627</c:v>
                </c:pt>
                <c:pt idx="208">
                  <c:v>0.009968141565290963</c:v>
                </c:pt>
                <c:pt idx="209">
                  <c:v>0.01029609643870038</c:v>
                </c:pt>
                <c:pt idx="210">
                  <c:v>0.011040642637792034</c:v>
                </c:pt>
                <c:pt idx="211">
                  <c:v>0.01137742802130639</c:v>
                </c:pt>
                <c:pt idx="212">
                  <c:v>0.011465595892933968</c:v>
                </c:pt>
                <c:pt idx="213">
                  <c:v>0.012183917892742417</c:v>
                </c:pt>
                <c:pt idx="214">
                  <c:v>0.013395269992419388</c:v>
                </c:pt>
                <c:pt idx="215">
                  <c:v>0.013525886502346245</c:v>
                </c:pt>
                <c:pt idx="216">
                  <c:v>0.014301572279089774</c:v>
                </c:pt>
                <c:pt idx="217">
                  <c:v>0.014377312641128705</c:v>
                </c:pt>
                <c:pt idx="218">
                  <c:v>0.015424490771640167</c:v>
                </c:pt>
                <c:pt idx="219">
                  <c:v>0.01659474042489953</c:v>
                </c:pt>
                <c:pt idx="220">
                  <c:v>0.019174490771640167</c:v>
                </c:pt>
                <c:pt idx="221">
                  <c:v>0.020213451810601205</c:v>
                </c:pt>
                <c:pt idx="222">
                  <c:v>0.020723222413829755</c:v>
                </c:pt>
                <c:pt idx="223">
                  <c:v>0.021079252676402073</c:v>
                </c:pt>
                <c:pt idx="224">
                  <c:v>0.02213213614134584</c:v>
                </c:pt>
                <c:pt idx="225">
                  <c:v>0.023865694764154205</c:v>
                </c:pt>
                <c:pt idx="226">
                  <c:v>0.024862683857093528</c:v>
                </c:pt>
                <c:pt idx="227">
                  <c:v>0.02488877648592588</c:v>
                </c:pt>
                <c:pt idx="228">
                  <c:v>0.025700272682037464</c:v>
                </c:pt>
                <c:pt idx="229">
                  <c:v>0.027031633628783025</c:v>
                </c:pt>
                <c:pt idx="230">
                  <c:v>0.027672659269808664</c:v>
                </c:pt>
                <c:pt idx="231">
                  <c:v>0.028347423102467233</c:v>
                </c:pt>
                <c:pt idx="232">
                  <c:v>0.0298094114065608</c:v>
                </c:pt>
                <c:pt idx="233">
                  <c:v>0.031443398334665376</c:v>
                </c:pt>
                <c:pt idx="234">
                  <c:v>0.03233466393181333</c:v>
                </c:pt>
                <c:pt idx="235">
                  <c:v>0.03753459220866468</c:v>
                </c:pt>
                <c:pt idx="236">
                  <c:v>0.042031633628783024</c:v>
                </c:pt>
                <c:pt idx="237">
                  <c:v>0.04394780129345368</c:v>
                </c:pt>
                <c:pt idx="238">
                  <c:v>0.046975453853502123</c:v>
                </c:pt>
                <c:pt idx="239">
                  <c:v>0.05015997587477233</c:v>
                </c:pt>
                <c:pt idx="240">
                  <c:v>0.05608568768283708</c:v>
                </c:pt>
                <c:pt idx="241">
                  <c:v>0.057149743865003495</c:v>
                </c:pt>
                <c:pt idx="242">
                  <c:v>0.08081951241666183</c:v>
                </c:pt>
                <c:pt idx="243">
                  <c:v>0.10256073415788357</c:v>
                </c:pt>
                <c:pt idx="244">
                  <c:v>0.11155544315259254</c:v>
                </c:pt>
                <c:pt idx="245">
                  <c:v>0.16838677381569891</c:v>
                </c:pt>
              </c:numCache>
            </c:numRef>
          </c:yVal>
          <c:smooth val="0"/>
        </c:ser>
        <c:axId val="26682371"/>
        <c:axId val="38814748"/>
      </c:scatterChart>
      <c:valAx>
        <c:axId val="2668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4748"/>
        <c:crosses val="autoZero"/>
        <c:crossBetween val="midCat"/>
        <c:dispUnits/>
      </c:valAx>
      <c:valAx>
        <c:axId val="38814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82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1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PFW2!$L$2:$L$121</c:f>
              <c:numCache>
                <c:ptCount val="120"/>
                <c:pt idx="0">
                  <c:v>0.07828577895297628</c:v>
                </c:pt>
                <c:pt idx="1">
                  <c:v>0.0624314043199757</c:v>
                </c:pt>
                <c:pt idx="2">
                  <c:v>0.051362702029899364</c:v>
                </c:pt>
                <c:pt idx="3">
                  <c:v>0.04930790750935141</c:v>
                </c:pt>
                <c:pt idx="4">
                  <c:v>0.04716422874745661</c:v>
                </c:pt>
                <c:pt idx="5">
                  <c:v>0.04647548398478658</c:v>
                </c:pt>
                <c:pt idx="6">
                  <c:v>0.04104524171243904</c:v>
                </c:pt>
                <c:pt idx="7">
                  <c:v>0.04032374099093832</c:v>
                </c:pt>
                <c:pt idx="8">
                  <c:v>0.036656819676958184</c:v>
                </c:pt>
                <c:pt idx="9">
                  <c:v>0.036656819676958184</c:v>
                </c:pt>
                <c:pt idx="10">
                  <c:v>0.036656819676958184</c:v>
                </c:pt>
                <c:pt idx="11">
                  <c:v>0.030098334213807407</c:v>
                </c:pt>
                <c:pt idx="12">
                  <c:v>0.029934130601327928</c:v>
                </c:pt>
                <c:pt idx="13">
                  <c:v>0.024618515983387733</c:v>
                </c:pt>
                <c:pt idx="14">
                  <c:v>0.022945435842848996</c:v>
                </c:pt>
                <c:pt idx="15">
                  <c:v>0.021632972300169626</c:v>
                </c:pt>
                <c:pt idx="16">
                  <c:v>0.019114181319840187</c:v>
                </c:pt>
                <c:pt idx="17">
                  <c:v>0.018604081340244185</c:v>
                </c:pt>
                <c:pt idx="18">
                  <c:v>0.018408156575353902</c:v>
                </c:pt>
                <c:pt idx="19">
                  <c:v>0.018408156575353902</c:v>
                </c:pt>
                <c:pt idx="20">
                  <c:v>0.015648416315613645</c:v>
                </c:pt>
                <c:pt idx="21">
                  <c:v>0.015447209072152883</c:v>
                </c:pt>
                <c:pt idx="22">
                  <c:v>0.01525159091878825</c:v>
                </c:pt>
                <c:pt idx="23">
                  <c:v>0.015061332166885662</c:v>
                </c:pt>
                <c:pt idx="24">
                  <c:v>0.014876215543412874</c:v>
                </c:pt>
                <c:pt idx="25">
                  <c:v>0.01386270202989936</c:v>
                </c:pt>
                <c:pt idx="26">
                  <c:v>0.013785062278346564</c:v>
                </c:pt>
                <c:pt idx="27">
                  <c:v>0.012990609006643547</c:v>
                </c:pt>
                <c:pt idx="28">
                  <c:v>0.01285695490346258</c:v>
                </c:pt>
                <c:pt idx="29">
                  <c:v>0.012726338393535723</c:v>
                </c:pt>
                <c:pt idx="30">
                  <c:v>0.008609078841493562</c:v>
                </c:pt>
                <c:pt idx="31">
                  <c:v>0.008556946634215907</c:v>
                </c:pt>
                <c:pt idx="32">
                  <c:v>0.008556946634215907</c:v>
                </c:pt>
                <c:pt idx="33">
                  <c:v>0.008404955551026121</c:v>
                </c:pt>
                <c:pt idx="34">
                  <c:v>0.007985218586190751</c:v>
                </c:pt>
                <c:pt idx="35">
                  <c:v>0.007941649398320412</c:v>
                </c:pt>
                <c:pt idx="36">
                  <c:v>0.007941649398320412</c:v>
                </c:pt>
                <c:pt idx="37">
                  <c:v>0.00789864974231766</c:v>
                </c:pt>
                <c:pt idx="38">
                  <c:v>0.0073150829822803114</c:v>
                </c:pt>
                <c:pt idx="39">
                  <c:v>0.007076987744185074</c:v>
                </c:pt>
                <c:pt idx="40">
                  <c:v>0.0013627020298993592</c:v>
                </c:pt>
                <c:pt idx="41">
                  <c:v>0.0013627020298993592</c:v>
                </c:pt>
                <c:pt idx="42">
                  <c:v>0.0013627020298993592</c:v>
                </c:pt>
                <c:pt idx="43">
                  <c:v>0.0013627020298993592</c:v>
                </c:pt>
                <c:pt idx="44">
                  <c:v>0.0013627020298993592</c:v>
                </c:pt>
                <c:pt idx="45">
                  <c:v>0.0013627020298993592</c:v>
                </c:pt>
                <c:pt idx="46">
                  <c:v>0.0013627020298993592</c:v>
                </c:pt>
                <c:pt idx="47">
                  <c:v>0.0013627020298993592</c:v>
                </c:pt>
                <c:pt idx="48">
                  <c:v>0.0013627020298993592</c:v>
                </c:pt>
                <c:pt idx="49">
                  <c:v>0.0013627020298993592</c:v>
                </c:pt>
                <c:pt idx="50">
                  <c:v>0.0013627020298993592</c:v>
                </c:pt>
                <c:pt idx="51">
                  <c:v>0.0013627020298993592</c:v>
                </c:pt>
                <c:pt idx="52">
                  <c:v>0.0013627020298993592</c:v>
                </c:pt>
                <c:pt idx="53">
                  <c:v>0.0013627020298993592</c:v>
                </c:pt>
                <c:pt idx="54">
                  <c:v>0.0013627020298993592</c:v>
                </c:pt>
                <c:pt idx="55">
                  <c:v>0.0013627020298993592</c:v>
                </c:pt>
                <c:pt idx="56">
                  <c:v>0.0013627020298993592</c:v>
                </c:pt>
                <c:pt idx="57">
                  <c:v>0.0013627020298993592</c:v>
                </c:pt>
                <c:pt idx="58">
                  <c:v>0.0013627020298993592</c:v>
                </c:pt>
                <c:pt idx="59">
                  <c:v>0.0013627020298993592</c:v>
                </c:pt>
                <c:pt idx="60">
                  <c:v>0.0013627020298993592</c:v>
                </c:pt>
                <c:pt idx="61">
                  <c:v>0.0013627020298993592</c:v>
                </c:pt>
                <c:pt idx="62">
                  <c:v>0.0013627020298993592</c:v>
                </c:pt>
                <c:pt idx="63">
                  <c:v>0.0013627020298993592</c:v>
                </c:pt>
                <c:pt idx="64">
                  <c:v>0.0013627020298993592</c:v>
                </c:pt>
                <c:pt idx="65">
                  <c:v>0.0013627020298993592</c:v>
                </c:pt>
                <c:pt idx="66">
                  <c:v>0.0013627020298993592</c:v>
                </c:pt>
                <c:pt idx="67">
                  <c:v>0.0013627020298993592</c:v>
                </c:pt>
                <c:pt idx="68">
                  <c:v>0.0013627020298993592</c:v>
                </c:pt>
                <c:pt idx="69">
                  <c:v>0.0013627020298993592</c:v>
                </c:pt>
                <c:pt idx="70">
                  <c:v>0.0013627020298993592</c:v>
                </c:pt>
                <c:pt idx="71">
                  <c:v>0.0013627020298993592</c:v>
                </c:pt>
                <c:pt idx="72">
                  <c:v>0.0013627020298993592</c:v>
                </c:pt>
                <c:pt idx="73">
                  <c:v>0.0013627020298993592</c:v>
                </c:pt>
                <c:pt idx="74">
                  <c:v>0.0013627020298993592</c:v>
                </c:pt>
                <c:pt idx="75">
                  <c:v>0.0013627020298993592</c:v>
                </c:pt>
                <c:pt idx="76">
                  <c:v>0.0013627020298993592</c:v>
                </c:pt>
                <c:pt idx="77">
                  <c:v>0.0013627020298993592</c:v>
                </c:pt>
                <c:pt idx="78">
                  <c:v>0.003818645120359708</c:v>
                </c:pt>
                <c:pt idx="79">
                  <c:v>0.004319116151918823</c:v>
                </c:pt>
                <c:pt idx="80">
                  <c:v>0.004485251186474909</c:v>
                </c:pt>
                <c:pt idx="81">
                  <c:v>0.004519650911277111</c:v>
                </c:pt>
                <c:pt idx="82">
                  <c:v>0.004554457733414251</c:v>
                </c:pt>
                <c:pt idx="83">
                  <c:v>0.004810137476273481</c:v>
                </c:pt>
                <c:pt idx="84">
                  <c:v>0.0051732456825189415</c:v>
                </c:pt>
                <c:pt idx="85">
                  <c:v>0.005630304963107634</c:v>
                </c:pt>
                <c:pt idx="86">
                  <c:v>0.005780155112957784</c:v>
                </c:pt>
                <c:pt idx="87">
                  <c:v>0.005936568043093342</c:v>
                </c:pt>
                <c:pt idx="88">
                  <c:v>0.009873253026280416</c:v>
                </c:pt>
                <c:pt idx="89">
                  <c:v>0.00993673299834923</c:v>
                </c:pt>
                <c:pt idx="90">
                  <c:v>0.010000934333737005</c:v>
                </c:pt>
                <c:pt idx="91">
                  <c:v>0.010197991611719137</c:v>
                </c:pt>
                <c:pt idx="92">
                  <c:v>0.011970631303433975</c:v>
                </c:pt>
                <c:pt idx="93">
                  <c:v>0.012150811483614155</c:v>
                </c:pt>
                <c:pt idx="94">
                  <c:v>0.012923012255814928</c:v>
                </c:pt>
                <c:pt idx="95">
                  <c:v>0.01426229797010064</c:v>
                </c:pt>
                <c:pt idx="96">
                  <c:v>0.01539707450641349</c:v>
                </c:pt>
                <c:pt idx="97">
                  <c:v>0.015682752515555187</c:v>
                </c:pt>
                <c:pt idx="98">
                  <c:v>0.018941866498019426</c:v>
                </c:pt>
                <c:pt idx="99">
                  <c:v>0.01980131913412181</c:v>
                </c:pt>
                <c:pt idx="100">
                  <c:v>0.02022003178305028</c:v>
                </c:pt>
                <c:pt idx="101">
                  <c:v>0.02069612149951241</c:v>
                </c:pt>
                <c:pt idx="102">
                  <c:v>0.02136457069737337</c:v>
                </c:pt>
                <c:pt idx="103">
                  <c:v>0.021625803717227082</c:v>
                </c:pt>
                <c:pt idx="104">
                  <c:v>0.021893111923589018</c:v>
                </c:pt>
                <c:pt idx="105">
                  <c:v>0.026570258863955393</c:v>
                </c:pt>
                <c:pt idx="106">
                  <c:v>0.028266927599730273</c:v>
                </c:pt>
                <c:pt idx="107">
                  <c:v>0.031069730402533077</c:v>
                </c:pt>
                <c:pt idx="108">
                  <c:v>0.031317036532192144</c:v>
                </c:pt>
                <c:pt idx="109">
                  <c:v>0.03197063130343397</c:v>
                </c:pt>
                <c:pt idx="110">
                  <c:v>0.03272820706100973</c:v>
                </c:pt>
                <c:pt idx="111">
                  <c:v>0.03774344322149729</c:v>
                </c:pt>
                <c:pt idx="112">
                  <c:v>0.04158208324617425</c:v>
                </c:pt>
                <c:pt idx="113">
                  <c:v>0.042326618358450155</c:v>
                </c:pt>
                <c:pt idx="114">
                  <c:v>0.046256345589148255</c:v>
                </c:pt>
                <c:pt idx="115">
                  <c:v>0.046256345589148255</c:v>
                </c:pt>
                <c:pt idx="116">
                  <c:v>0.04793307261798796</c:v>
                </c:pt>
                <c:pt idx="117">
                  <c:v>0.04891662757903919</c:v>
                </c:pt>
                <c:pt idx="118">
                  <c:v>0.07216670973480653</c:v>
                </c:pt>
                <c:pt idx="119">
                  <c:v>0.12363729797010065</c:v>
                </c:pt>
              </c:numCache>
            </c:numRef>
          </c:yVal>
          <c:smooth val="0"/>
        </c:ser>
        <c:axId val="13788413"/>
        <c:axId val="56986854"/>
      </c:scatterChart>
      <c:valAx>
        <c:axId val="1378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6854"/>
        <c:crosses val="autoZero"/>
        <c:crossBetween val="midCat"/>
        <c:dispUnits/>
      </c:valAx>
      <c:valAx>
        <c:axId val="56986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8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TIPCO!$M$39:$M$250</c:f>
              <c:numCache>
                <c:ptCount val="212"/>
                <c:pt idx="0">
                  <c:v>0.017925919119132546</c:v>
                </c:pt>
                <c:pt idx="1">
                  <c:v>0.017925919119132546</c:v>
                </c:pt>
                <c:pt idx="2">
                  <c:v>0.017784683661971026</c:v>
                </c:pt>
                <c:pt idx="3">
                  <c:v>0.017441724611281677</c:v>
                </c:pt>
                <c:pt idx="4">
                  <c:v>0.014909668126944716</c:v>
                </c:pt>
                <c:pt idx="5">
                  <c:v>0.014909668126944716</c:v>
                </c:pt>
                <c:pt idx="6">
                  <c:v>0.014035294975343842</c:v>
                </c:pt>
                <c:pt idx="7">
                  <c:v>0.013923818469017551</c:v>
                </c:pt>
                <c:pt idx="8">
                  <c:v>0.013760146395110516</c:v>
                </c:pt>
                <c:pt idx="9">
                  <c:v>0.013706509836432122</c:v>
                </c:pt>
                <c:pt idx="10">
                  <c:v>0.013548281988330857</c:v>
                </c:pt>
                <c:pt idx="11">
                  <c:v>0.01344497620320689</c:v>
                </c:pt>
                <c:pt idx="12">
                  <c:v>0.013293179947514529</c:v>
                </c:pt>
                <c:pt idx="13">
                  <c:v>0.013048281988330857</c:v>
                </c:pt>
                <c:pt idx="14">
                  <c:v>0.010949272087340757</c:v>
                </c:pt>
                <c:pt idx="15">
                  <c:v>0.010949272087340757</c:v>
                </c:pt>
                <c:pt idx="16">
                  <c:v>0.010949272087340757</c:v>
                </c:pt>
                <c:pt idx="17">
                  <c:v>0.010949272087340757</c:v>
                </c:pt>
                <c:pt idx="18">
                  <c:v>0.010949272087340757</c:v>
                </c:pt>
                <c:pt idx="19">
                  <c:v>0.010852203556958307</c:v>
                </c:pt>
                <c:pt idx="20">
                  <c:v>0.010852203556958307</c:v>
                </c:pt>
                <c:pt idx="21">
                  <c:v>0.010757019852408525</c:v>
                </c:pt>
                <c:pt idx="22">
                  <c:v>0.010572091512140381</c:v>
                </c:pt>
                <c:pt idx="23">
                  <c:v>0.010572091512140381</c:v>
                </c:pt>
                <c:pt idx="24">
                  <c:v>0.0104822442524818</c:v>
                </c:pt>
                <c:pt idx="25">
                  <c:v>0.0104822442524818</c:v>
                </c:pt>
                <c:pt idx="26">
                  <c:v>0.0104822442524818</c:v>
                </c:pt>
                <c:pt idx="27">
                  <c:v>0.01039407638085422</c:v>
                </c:pt>
                <c:pt idx="28">
                  <c:v>0.01039407638085422</c:v>
                </c:pt>
                <c:pt idx="29">
                  <c:v>0.010307541247590115</c:v>
                </c:pt>
                <c:pt idx="30">
                  <c:v>0.009937170877219745</c:v>
                </c:pt>
                <c:pt idx="31">
                  <c:v>0.00982021181289226</c:v>
                </c:pt>
                <c:pt idx="32">
                  <c:v>0.00966897164350327</c:v>
                </c:pt>
                <c:pt idx="33">
                  <c:v>0.009558920286203197</c:v>
                </c:pt>
                <c:pt idx="34">
                  <c:v>0.009487100553731701</c:v>
                </c:pt>
                <c:pt idx="35">
                  <c:v>0.009487100553731701</c:v>
                </c:pt>
                <c:pt idx="36">
                  <c:v>0.009416482825150941</c:v>
                </c:pt>
                <c:pt idx="37">
                  <c:v>0.009416482825150941</c:v>
                </c:pt>
                <c:pt idx="38">
                  <c:v>0.00938161532166419</c:v>
                </c:pt>
                <c:pt idx="39">
                  <c:v>0.009312744798248212</c:v>
                </c:pt>
                <c:pt idx="40">
                  <c:v>0.009245003299806267</c:v>
                </c:pt>
                <c:pt idx="41">
                  <c:v>0.009245003299806267</c:v>
                </c:pt>
                <c:pt idx="42">
                  <c:v>0.009211547294453306</c:v>
                </c:pt>
                <c:pt idx="43">
                  <c:v>0.009112798117363114</c:v>
                </c:pt>
                <c:pt idx="44">
                  <c:v>0.009048281988330856</c:v>
                </c:pt>
                <c:pt idx="45">
                  <c:v>0.009048281988330856</c:v>
                </c:pt>
                <c:pt idx="46">
                  <c:v>0.005635437951633609</c:v>
                </c:pt>
                <c:pt idx="47">
                  <c:v>0.005614492033992957</c:v>
                </c:pt>
                <c:pt idx="48">
                  <c:v>0.005415094215405093</c:v>
                </c:pt>
                <c:pt idx="49">
                  <c:v>0.005415094215405093</c:v>
                </c:pt>
                <c:pt idx="50">
                  <c:v>0.005396108075287378</c:v>
                </c:pt>
                <c:pt idx="51">
                  <c:v>0.005267691271031279</c:v>
                </c:pt>
                <c:pt idx="52">
                  <c:v>0.005249962660599764</c:v>
                </c:pt>
                <c:pt idx="53">
                  <c:v>0.005249962660599764</c:v>
                </c:pt>
                <c:pt idx="54">
                  <c:v>0.005232382406740899</c:v>
                </c:pt>
                <c:pt idx="55">
                  <c:v>0.005232382406740899</c:v>
                </c:pt>
                <c:pt idx="56">
                  <c:v>0.005214948654997523</c:v>
                </c:pt>
                <c:pt idx="57">
                  <c:v>0.005197659581691852</c:v>
                </c:pt>
                <c:pt idx="58">
                  <c:v>0.005064346245358969</c:v>
                </c:pt>
                <c:pt idx="59">
                  <c:v>0.005048281988330856</c:v>
                </c:pt>
                <c:pt idx="60">
                  <c:v>0.005048281988330856</c:v>
                </c:pt>
                <c:pt idx="61">
                  <c:v>0.005048281988330856</c:v>
                </c:pt>
                <c:pt idx="62">
                  <c:v>0.005048281988330856</c:v>
                </c:pt>
                <c:pt idx="63">
                  <c:v>0.0010482819883308563</c:v>
                </c:pt>
                <c:pt idx="64">
                  <c:v>0.0010482819883308563</c:v>
                </c:pt>
                <c:pt idx="65">
                  <c:v>0.0010482819883308563</c:v>
                </c:pt>
                <c:pt idx="66">
                  <c:v>0.0010482819883308563</c:v>
                </c:pt>
                <c:pt idx="67">
                  <c:v>0.0010482819883308563</c:v>
                </c:pt>
                <c:pt idx="68">
                  <c:v>0.0010482819883308563</c:v>
                </c:pt>
                <c:pt idx="69">
                  <c:v>0.0010482819883308563</c:v>
                </c:pt>
                <c:pt idx="70">
                  <c:v>0.0010482819883308563</c:v>
                </c:pt>
                <c:pt idx="71">
                  <c:v>0.0010482819883308563</c:v>
                </c:pt>
                <c:pt idx="72">
                  <c:v>0.0010482819883308563</c:v>
                </c:pt>
                <c:pt idx="73">
                  <c:v>0.0010482819883308563</c:v>
                </c:pt>
                <c:pt idx="74">
                  <c:v>0.0010482819883308563</c:v>
                </c:pt>
                <c:pt idx="75">
                  <c:v>0.0010482819883308563</c:v>
                </c:pt>
                <c:pt idx="76">
                  <c:v>0.0010482819883308563</c:v>
                </c:pt>
                <c:pt idx="77">
                  <c:v>0.0010482819883308563</c:v>
                </c:pt>
                <c:pt idx="78">
                  <c:v>0.0010482819883308563</c:v>
                </c:pt>
                <c:pt idx="79">
                  <c:v>0.0010482819883308563</c:v>
                </c:pt>
                <c:pt idx="80">
                  <c:v>0.0010482819883308563</c:v>
                </c:pt>
                <c:pt idx="81">
                  <c:v>0.0010482819883308563</c:v>
                </c:pt>
                <c:pt idx="82">
                  <c:v>0.0010482819883308563</c:v>
                </c:pt>
                <c:pt idx="83">
                  <c:v>0.0010482819883308563</c:v>
                </c:pt>
                <c:pt idx="84">
                  <c:v>0.0010482819883308563</c:v>
                </c:pt>
                <c:pt idx="85">
                  <c:v>0.0010482819883308563</c:v>
                </c:pt>
                <c:pt idx="86">
                  <c:v>0.0010482819883308563</c:v>
                </c:pt>
                <c:pt idx="87">
                  <c:v>0.0010482819883308563</c:v>
                </c:pt>
                <c:pt idx="88">
                  <c:v>0.0010482819883308563</c:v>
                </c:pt>
                <c:pt idx="89">
                  <c:v>0.0010482819883308563</c:v>
                </c:pt>
                <c:pt idx="90">
                  <c:v>0.0010482819883308563</c:v>
                </c:pt>
                <c:pt idx="91">
                  <c:v>0.0010482819883308563</c:v>
                </c:pt>
                <c:pt idx="92">
                  <c:v>0.0010482819883308563</c:v>
                </c:pt>
                <c:pt idx="93">
                  <c:v>0.0010482819883308563</c:v>
                </c:pt>
                <c:pt idx="94">
                  <c:v>0.0010482819883308563</c:v>
                </c:pt>
                <c:pt idx="95">
                  <c:v>0.0010482819883308563</c:v>
                </c:pt>
                <c:pt idx="96">
                  <c:v>0.0010482819883308563</c:v>
                </c:pt>
                <c:pt idx="97">
                  <c:v>0.0010482819883308563</c:v>
                </c:pt>
                <c:pt idx="98">
                  <c:v>0.0010482819883308563</c:v>
                </c:pt>
                <c:pt idx="99">
                  <c:v>0.0010482819883308563</c:v>
                </c:pt>
                <c:pt idx="100">
                  <c:v>0.0010482819883308563</c:v>
                </c:pt>
                <c:pt idx="101">
                  <c:v>0.0010482819883308563</c:v>
                </c:pt>
                <c:pt idx="102">
                  <c:v>0.0010482819883308563</c:v>
                </c:pt>
                <c:pt idx="103">
                  <c:v>0.0010482819883308563</c:v>
                </c:pt>
                <c:pt idx="104">
                  <c:v>0.0010482819883308563</c:v>
                </c:pt>
                <c:pt idx="105">
                  <c:v>0.0010482819883308563</c:v>
                </c:pt>
                <c:pt idx="106">
                  <c:v>0.0010482819883308563</c:v>
                </c:pt>
                <c:pt idx="107">
                  <c:v>0.0010482819883308563</c:v>
                </c:pt>
                <c:pt idx="108">
                  <c:v>0.0010482819883308563</c:v>
                </c:pt>
                <c:pt idx="109">
                  <c:v>0.0010482819883308563</c:v>
                </c:pt>
                <c:pt idx="110">
                  <c:v>0.0010482819883308563</c:v>
                </c:pt>
                <c:pt idx="111">
                  <c:v>0.0010482819883308563</c:v>
                </c:pt>
                <c:pt idx="112">
                  <c:v>0.0010482819883308563</c:v>
                </c:pt>
                <c:pt idx="113">
                  <c:v>0.0010482819883308563</c:v>
                </c:pt>
                <c:pt idx="114">
                  <c:v>0.0010482819883308563</c:v>
                </c:pt>
                <c:pt idx="115">
                  <c:v>0.0010482819883308563</c:v>
                </c:pt>
                <c:pt idx="116">
                  <c:v>0.0029677822686972567</c:v>
                </c:pt>
                <c:pt idx="117">
                  <c:v>0.0029677822686972567</c:v>
                </c:pt>
                <c:pt idx="118">
                  <c:v>0.0029677822686972567</c:v>
                </c:pt>
                <c:pt idx="119">
                  <c:v>0.0029677822686972567</c:v>
                </c:pt>
                <c:pt idx="120">
                  <c:v>0.0029677822686972567</c:v>
                </c:pt>
                <c:pt idx="121">
                  <c:v>0.0029677822686972567</c:v>
                </c:pt>
                <c:pt idx="122">
                  <c:v>0.0029839760761852727</c:v>
                </c:pt>
                <c:pt idx="123">
                  <c:v>0.003050078667406849</c:v>
                </c:pt>
                <c:pt idx="124">
                  <c:v>0.003050078667406849</c:v>
                </c:pt>
                <c:pt idx="125">
                  <c:v>0.0030669443491177038</c:v>
                </c:pt>
                <c:pt idx="126">
                  <c:v>0.0031010956050301396</c:v>
                </c:pt>
                <c:pt idx="127">
                  <c:v>0.0031183846783358104</c:v>
                </c:pt>
                <c:pt idx="128">
                  <c:v>0.003135818430079186</c:v>
                </c:pt>
                <c:pt idx="129">
                  <c:v>0.003135818430079186</c:v>
                </c:pt>
                <c:pt idx="130">
                  <c:v>0.003153398683938051</c:v>
                </c:pt>
                <c:pt idx="131">
                  <c:v>0.003207037160605314</c:v>
                </c:pt>
                <c:pt idx="132">
                  <c:v>0.0032252222851734177</c:v>
                </c:pt>
                <c:pt idx="133">
                  <c:v>0.0032995440986256655</c:v>
                </c:pt>
                <c:pt idx="134">
                  <c:v>0.0033376829239498453</c:v>
                </c:pt>
                <c:pt idx="135">
                  <c:v>0.0033764967727310906</c:v>
                </c:pt>
                <c:pt idx="136">
                  <c:v>0.003396162456113588</c:v>
                </c:pt>
                <c:pt idx="137">
                  <c:v>0.007016234140701402</c:v>
                </c:pt>
                <c:pt idx="138">
                  <c:v>0.007016234140701402</c:v>
                </c:pt>
                <c:pt idx="139">
                  <c:v>0.0071149833177915935</c:v>
                </c:pt>
                <c:pt idx="140">
                  <c:v>0.007216180821586499</c:v>
                </c:pt>
                <c:pt idx="141">
                  <c:v>0.0073550793562069585</c:v>
                </c:pt>
                <c:pt idx="142">
                  <c:v>0.0073550793562069585</c:v>
                </c:pt>
                <c:pt idx="143">
                  <c:v>0.0073550793562069585</c:v>
                </c:pt>
                <c:pt idx="144">
                  <c:v>0.007462356309541484</c:v>
                </c:pt>
                <c:pt idx="145">
                  <c:v>0.007572407666841557</c:v>
                </c:pt>
                <c:pt idx="146">
                  <c:v>0.007647370185582187</c:v>
                </c:pt>
                <c:pt idx="147">
                  <c:v>0.007723647836230547</c:v>
                </c:pt>
                <c:pt idx="148">
                  <c:v>0.007920327877139996</c:v>
                </c:pt>
                <c:pt idx="149">
                  <c:v>0.008475527535478668</c:v>
                </c:pt>
                <c:pt idx="150">
                  <c:v>0.008475527535478668</c:v>
                </c:pt>
                <c:pt idx="151">
                  <c:v>0.00856710262705376</c:v>
                </c:pt>
                <c:pt idx="152">
                  <c:v>0.00856710262705376</c:v>
                </c:pt>
                <c:pt idx="153">
                  <c:v>0.008755639580296595</c:v>
                </c:pt>
                <c:pt idx="154">
                  <c:v>0.008852708110679045</c:v>
                </c:pt>
                <c:pt idx="155">
                  <c:v>0.008951718011669144</c:v>
                </c:pt>
                <c:pt idx="156">
                  <c:v>0.008951718011669144</c:v>
                </c:pt>
                <c:pt idx="157">
                  <c:v>0.008951718011669144</c:v>
                </c:pt>
                <c:pt idx="158">
                  <c:v>0.008951718011669144</c:v>
                </c:pt>
                <c:pt idx="159">
                  <c:v>0.008951718011669144</c:v>
                </c:pt>
                <c:pt idx="160">
                  <c:v>0.011196615970852817</c:v>
                </c:pt>
                <c:pt idx="161">
                  <c:v>0.011348412226545177</c:v>
                </c:pt>
                <c:pt idx="162">
                  <c:v>0.011451718011669144</c:v>
                </c:pt>
                <c:pt idx="163">
                  <c:v>0.011995196272538708</c:v>
                </c:pt>
                <c:pt idx="164">
                  <c:v>0.015480643631503855</c:v>
                </c:pt>
                <c:pt idx="165">
                  <c:v>0.01561838467833581</c:v>
                </c:pt>
                <c:pt idx="166">
                  <c:v>0.01561838467833581</c:v>
                </c:pt>
                <c:pt idx="167">
                  <c:v>0.015972994607413825</c:v>
                </c:pt>
                <c:pt idx="168">
                  <c:v>0.017096879301991726</c:v>
                </c:pt>
                <c:pt idx="169">
                  <c:v>0.017999337059288193</c:v>
                </c:pt>
                <c:pt idx="170">
                  <c:v>0.018951718011669144</c:v>
                </c:pt>
                <c:pt idx="171">
                  <c:v>0.018951718011669144</c:v>
                </c:pt>
                <c:pt idx="172">
                  <c:v>0.018951718011669144</c:v>
                </c:pt>
                <c:pt idx="173">
                  <c:v>0.019359881276975265</c:v>
                </c:pt>
                <c:pt idx="174">
                  <c:v>0.019527849698911942</c:v>
                </c:pt>
                <c:pt idx="175">
                  <c:v>0.020410945479480302</c:v>
                </c:pt>
                <c:pt idx="176">
                  <c:v>0.020690848446451752</c:v>
                </c:pt>
                <c:pt idx="177">
                  <c:v>0.020690848446451752</c:v>
                </c:pt>
                <c:pt idx="178">
                  <c:v>0.02097814972973082</c:v>
                </c:pt>
                <c:pt idx="179">
                  <c:v>0.021075611816978878</c:v>
                </c:pt>
                <c:pt idx="180">
                  <c:v>0.02121892448940194</c:v>
                </c:pt>
                <c:pt idx="181">
                  <c:v>0.024592743652694784</c:v>
                </c:pt>
                <c:pt idx="182">
                  <c:v>0.024702790973042534</c:v>
                </c:pt>
                <c:pt idx="183">
                  <c:v>0.024702790973042534</c:v>
                </c:pt>
                <c:pt idx="184">
                  <c:v>0.024702790973042534</c:v>
                </c:pt>
                <c:pt idx="185">
                  <c:v>0.025038674533408273</c:v>
                </c:pt>
                <c:pt idx="186">
                  <c:v>0.02647465379148566</c:v>
                </c:pt>
                <c:pt idx="187">
                  <c:v>0.028077931603902154</c:v>
                </c:pt>
                <c:pt idx="188">
                  <c:v>0.028363482717551496</c:v>
                </c:pt>
                <c:pt idx="189">
                  <c:v>0.028487582990572097</c:v>
                </c:pt>
                <c:pt idx="190">
                  <c:v>0.02886624792619906</c:v>
                </c:pt>
                <c:pt idx="191">
                  <c:v>0.028951718011669143</c:v>
                </c:pt>
                <c:pt idx="192">
                  <c:v>0.029386500620364794</c:v>
                </c:pt>
                <c:pt idx="193">
                  <c:v>0.03228505134500248</c:v>
                </c:pt>
                <c:pt idx="194">
                  <c:v>0.03313975219970333</c:v>
                </c:pt>
                <c:pt idx="195">
                  <c:v>0.03358375264370378</c:v>
                </c:pt>
                <c:pt idx="196">
                  <c:v>0.03373432670732132</c:v>
                </c:pt>
                <c:pt idx="197">
                  <c:v>0.03498775404770518</c:v>
                </c:pt>
                <c:pt idx="198">
                  <c:v>0.037786669467979817</c:v>
                </c:pt>
                <c:pt idx="199">
                  <c:v>0.03855567840770875</c:v>
                </c:pt>
                <c:pt idx="200">
                  <c:v>0.03895171801166915</c:v>
                </c:pt>
                <c:pt idx="201">
                  <c:v>0.03976804454228139</c:v>
                </c:pt>
                <c:pt idx="202">
                  <c:v>0.04061838467833581</c:v>
                </c:pt>
                <c:pt idx="203">
                  <c:v>0.04895171801166914</c:v>
                </c:pt>
                <c:pt idx="204">
                  <c:v>0.04958462940407421</c:v>
                </c:pt>
                <c:pt idx="205">
                  <c:v>0.057419459947153015</c:v>
                </c:pt>
                <c:pt idx="206">
                  <c:v>0.0634678470439272</c:v>
                </c:pt>
                <c:pt idx="207">
                  <c:v>0.07222758008063465</c:v>
                </c:pt>
                <c:pt idx="208">
                  <c:v>0.08302251447184612</c:v>
                </c:pt>
                <c:pt idx="209">
                  <c:v>0.09329134065317858</c:v>
                </c:pt>
                <c:pt idx="210">
                  <c:v>0.10175545632942615</c:v>
                </c:pt>
                <c:pt idx="211">
                  <c:v>0.10219058440843026</c:v>
                </c:pt>
              </c:numCache>
            </c:numRef>
          </c:yVal>
          <c:smooth val="0"/>
        </c:ser>
        <c:axId val="43119639"/>
        <c:axId val="52532432"/>
      </c:scatterChart>
      <c:valAx>
        <c:axId val="4311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32432"/>
        <c:crosses val="autoZero"/>
        <c:crossBetween val="midCat"/>
        <c:dispUnits/>
      </c:valAx>
      <c:valAx>
        <c:axId val="52532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19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yVal>
            <c:numRef>
              <c:f>KBANK!$O$2:$O$246</c:f>
              <c:numCache>
                <c:ptCount val="245"/>
                <c:pt idx="0">
                  <c:v>0.05639954927278759</c:v>
                </c:pt>
                <c:pt idx="1">
                  <c:v>0.05596210395345251</c:v>
                </c:pt>
                <c:pt idx="2">
                  <c:v>0.05538944826268658</c:v>
                </c:pt>
                <c:pt idx="3">
                  <c:v>0.051691451344350686</c:v>
                </c:pt>
                <c:pt idx="4">
                  <c:v>0.0479028172466438</c:v>
                </c:pt>
                <c:pt idx="5">
                  <c:v>0.04394744199309411</c:v>
                </c:pt>
                <c:pt idx="6">
                  <c:v>0.0425106603838987</c:v>
                </c:pt>
                <c:pt idx="7">
                  <c:v>0.04216630776681882</c:v>
                </c:pt>
                <c:pt idx="8">
                  <c:v>0.0393055321787705</c:v>
                </c:pt>
                <c:pt idx="9">
                  <c:v>0.037881030754269074</c:v>
                </c:pt>
                <c:pt idx="10">
                  <c:v>0.03503202790526623</c:v>
                </c:pt>
                <c:pt idx="11">
                  <c:v>0.03417732705056537</c:v>
                </c:pt>
                <c:pt idx="12">
                  <c:v>0.03310205823336107</c:v>
                </c:pt>
                <c:pt idx="13">
                  <c:v>0.03234005670935802</c:v>
                </c:pt>
                <c:pt idx="14">
                  <c:v>0.031851745655216535</c:v>
                </c:pt>
                <c:pt idx="15">
                  <c:v>0.0313783448622702</c:v>
                </c:pt>
                <c:pt idx="16">
                  <c:v>0.030010660383898703</c:v>
                </c:pt>
                <c:pt idx="17">
                  <c:v>0.02997020730946505</c:v>
                </c:pt>
                <c:pt idx="18">
                  <c:v>0.02914588050968487</c:v>
                </c:pt>
                <c:pt idx="19">
                  <c:v>0.028881376894802132</c:v>
                </c:pt>
                <c:pt idx="20">
                  <c:v>0.028621771495009815</c:v>
                </c:pt>
                <c:pt idx="21">
                  <c:v>0.02739266628360372</c:v>
                </c:pt>
                <c:pt idx="22">
                  <c:v>0.02670606268274928</c:v>
                </c:pt>
                <c:pt idx="23">
                  <c:v>0.026586567974657783</c:v>
                </c:pt>
                <c:pt idx="24">
                  <c:v>0.02637590861084906</c:v>
                </c:pt>
                <c:pt idx="25">
                  <c:v>0.025234237619671064</c:v>
                </c:pt>
                <c:pt idx="26">
                  <c:v>0.02428149371723204</c:v>
                </c:pt>
                <c:pt idx="27">
                  <c:v>0.023232053418724575</c:v>
                </c:pt>
                <c:pt idx="28">
                  <c:v>0.023066215939454262</c:v>
                </c:pt>
                <c:pt idx="29">
                  <c:v>0.02084399371723204</c:v>
                </c:pt>
                <c:pt idx="30">
                  <c:v>0.02084399371723204</c:v>
                </c:pt>
                <c:pt idx="31">
                  <c:v>0.02045183685448694</c:v>
                </c:pt>
                <c:pt idx="32">
                  <c:v>0.02045183685448694</c:v>
                </c:pt>
                <c:pt idx="33">
                  <c:v>0.020261469445387377</c:v>
                </c:pt>
                <c:pt idx="34">
                  <c:v>0.02007476294800127</c:v>
                </c:pt>
                <c:pt idx="35">
                  <c:v>0.02007476294800127</c:v>
                </c:pt>
                <c:pt idx="36">
                  <c:v>0.019891612764851088</c:v>
                </c:pt>
                <c:pt idx="37">
                  <c:v>0.019891612764851088</c:v>
                </c:pt>
                <c:pt idx="38">
                  <c:v>0.019891612764851088</c:v>
                </c:pt>
                <c:pt idx="39">
                  <c:v>0.019535582502278766</c:v>
                </c:pt>
                <c:pt idx="40">
                  <c:v>0.01919261757044305</c:v>
                </c:pt>
                <c:pt idx="41">
                  <c:v>0.01919261757044305</c:v>
                </c:pt>
                <c:pt idx="42">
                  <c:v>0.01902581189905022</c:v>
                </c:pt>
                <c:pt idx="43">
                  <c:v>0.018665775895449863</c:v>
                </c:pt>
                <c:pt idx="44">
                  <c:v>0.018235298065058126</c:v>
                </c:pt>
                <c:pt idx="45">
                  <c:v>0.018235298065058126</c:v>
                </c:pt>
                <c:pt idx="46">
                  <c:v>0.017938010811249135</c:v>
                </c:pt>
                <c:pt idx="47">
                  <c:v>0.017938010811249135</c:v>
                </c:pt>
                <c:pt idx="48">
                  <c:v>0.01765071640630767</c:v>
                </c:pt>
                <c:pt idx="49">
                  <c:v>0.01765071640630767</c:v>
                </c:pt>
                <c:pt idx="50">
                  <c:v>0.01737291933706675</c:v>
                </c:pt>
                <c:pt idx="51">
                  <c:v>0.017104156318858057</c:v>
                </c:pt>
                <c:pt idx="52">
                  <c:v>0.017104156318858057</c:v>
                </c:pt>
                <c:pt idx="53">
                  <c:v>0.017104156318858057</c:v>
                </c:pt>
                <c:pt idx="54">
                  <c:v>0.017104156318858057</c:v>
                </c:pt>
                <c:pt idx="55">
                  <c:v>0.01684399371723204</c:v>
                </c:pt>
                <c:pt idx="56">
                  <c:v>0.01684399371723204</c:v>
                </c:pt>
                <c:pt idx="57">
                  <c:v>0.01684399371723204</c:v>
                </c:pt>
                <c:pt idx="58">
                  <c:v>0.01684399371723204</c:v>
                </c:pt>
                <c:pt idx="59">
                  <c:v>0.01684399371723204</c:v>
                </c:pt>
                <c:pt idx="60">
                  <c:v>0.01684399371723204</c:v>
                </c:pt>
                <c:pt idx="61">
                  <c:v>0.01684399371723204</c:v>
                </c:pt>
                <c:pt idx="62">
                  <c:v>0.01659202521329503</c:v>
                </c:pt>
                <c:pt idx="63">
                  <c:v>0.01646899371723204</c:v>
                </c:pt>
                <c:pt idx="64">
                  <c:v>0.016347869686224287</c:v>
                </c:pt>
                <c:pt idx="65">
                  <c:v>0.015658808532046854</c:v>
                </c:pt>
                <c:pt idx="66">
                  <c:v>0.01064791528585949</c:v>
                </c:pt>
                <c:pt idx="67">
                  <c:v>0.010552731581309708</c:v>
                </c:pt>
                <c:pt idx="68">
                  <c:v>0.010552731581309708</c:v>
                </c:pt>
                <c:pt idx="69">
                  <c:v>0.010459378332616655</c:v>
                </c:pt>
                <c:pt idx="70">
                  <c:v>0.010459378332616655</c:v>
                </c:pt>
                <c:pt idx="71">
                  <c:v>0.010459378332616655</c:v>
                </c:pt>
                <c:pt idx="72">
                  <c:v>0.010367803241041564</c:v>
                </c:pt>
                <c:pt idx="73">
                  <c:v>0.010277955981382982</c:v>
                </c:pt>
                <c:pt idx="74">
                  <c:v>0.010277955981382982</c:v>
                </c:pt>
                <c:pt idx="75">
                  <c:v>0.010018305643837544</c:v>
                </c:pt>
                <c:pt idx="76">
                  <c:v>0.010018305643837544</c:v>
                </c:pt>
                <c:pt idx="77">
                  <c:v>0.00993490280814113</c:v>
                </c:pt>
                <c:pt idx="78">
                  <c:v>0.00993490280814113</c:v>
                </c:pt>
                <c:pt idx="79">
                  <c:v>0.009853002726241048</c:v>
                </c:pt>
                <c:pt idx="80">
                  <c:v>0.009853002726241048</c:v>
                </c:pt>
                <c:pt idx="81">
                  <c:v>0.009772565145803467</c:v>
                </c:pt>
                <c:pt idx="82">
                  <c:v>0.009693551239355933</c:v>
                </c:pt>
                <c:pt idx="83">
                  <c:v>0.009539645891145082</c:v>
                </c:pt>
                <c:pt idx="84">
                  <c:v>0.009539645891145082</c:v>
                </c:pt>
                <c:pt idx="85">
                  <c:v>0.009464683372404453</c:v>
                </c:pt>
                <c:pt idx="86">
                  <c:v>0.00931856998841848</c:v>
                </c:pt>
                <c:pt idx="87">
                  <c:v>0.008941159709134873</c:v>
                </c:pt>
                <c:pt idx="88">
                  <c:v>0.008843993717232039</c:v>
                </c:pt>
                <c:pt idx="89">
                  <c:v>0.008780501653739975</c:v>
                </c:pt>
                <c:pt idx="90">
                  <c:v>0.008595931701728163</c:v>
                </c:pt>
                <c:pt idx="91">
                  <c:v>0.008362790709713241</c:v>
                </c:pt>
                <c:pt idx="92">
                  <c:v>0.008251401124639447</c:v>
                </c:pt>
                <c:pt idx="93">
                  <c:v>0.008196934893702627</c:v>
                </c:pt>
                <c:pt idx="94">
                  <c:v>0.008196934893702627</c:v>
                </c:pt>
                <c:pt idx="95">
                  <c:v>0.005389448262686584</c:v>
                </c:pt>
                <c:pt idx="96">
                  <c:v>0.004876251781748167</c:v>
                </c:pt>
                <c:pt idx="97">
                  <c:v>0.0008439937172320383</c:v>
                </c:pt>
                <c:pt idx="98">
                  <c:v>0.0008439937172320383</c:v>
                </c:pt>
                <c:pt idx="99">
                  <c:v>0.0008439937172320383</c:v>
                </c:pt>
                <c:pt idx="100">
                  <c:v>0.0008439937172320383</c:v>
                </c:pt>
                <c:pt idx="101">
                  <c:v>0.0008439937172320383</c:v>
                </c:pt>
                <c:pt idx="102">
                  <c:v>0.0008439937172320383</c:v>
                </c:pt>
                <c:pt idx="103">
                  <c:v>0.0008439937172320383</c:v>
                </c:pt>
                <c:pt idx="104">
                  <c:v>0.0008439937172320383</c:v>
                </c:pt>
                <c:pt idx="105">
                  <c:v>0.0008439937172320383</c:v>
                </c:pt>
                <c:pt idx="106">
                  <c:v>0.0008439937172320383</c:v>
                </c:pt>
                <c:pt idx="107">
                  <c:v>0.0008439937172320383</c:v>
                </c:pt>
                <c:pt idx="108">
                  <c:v>0.0008439937172320383</c:v>
                </c:pt>
                <c:pt idx="109">
                  <c:v>0.0008439937172320383</c:v>
                </c:pt>
                <c:pt idx="110">
                  <c:v>0.0008439937172320383</c:v>
                </c:pt>
                <c:pt idx="111">
                  <c:v>0.0008439937172320383</c:v>
                </c:pt>
                <c:pt idx="112">
                  <c:v>0.0008439937172320383</c:v>
                </c:pt>
                <c:pt idx="113">
                  <c:v>0.0008439937172320383</c:v>
                </c:pt>
                <c:pt idx="114">
                  <c:v>0.0008439937172320383</c:v>
                </c:pt>
                <c:pt idx="115">
                  <c:v>0.0008439937172320383</c:v>
                </c:pt>
                <c:pt idx="116">
                  <c:v>0.0008439937172320383</c:v>
                </c:pt>
                <c:pt idx="117">
                  <c:v>0.0008439937172320383</c:v>
                </c:pt>
                <c:pt idx="118">
                  <c:v>0.0008439937172320383</c:v>
                </c:pt>
                <c:pt idx="119">
                  <c:v>0.0008439937172320383</c:v>
                </c:pt>
                <c:pt idx="120">
                  <c:v>0.0008439937172320383</c:v>
                </c:pt>
                <c:pt idx="121">
                  <c:v>0.0008439937172320383</c:v>
                </c:pt>
                <c:pt idx="122">
                  <c:v>0.0008439937172320383</c:v>
                </c:pt>
                <c:pt idx="123">
                  <c:v>0.0008439937172320383</c:v>
                </c:pt>
                <c:pt idx="124">
                  <c:v>0.0008439937172320383</c:v>
                </c:pt>
                <c:pt idx="125">
                  <c:v>0.0008439937172320383</c:v>
                </c:pt>
                <c:pt idx="126">
                  <c:v>0.0008439937172320383</c:v>
                </c:pt>
                <c:pt idx="127">
                  <c:v>0.0008439937172320383</c:v>
                </c:pt>
                <c:pt idx="128">
                  <c:v>0.0008439937172320383</c:v>
                </c:pt>
                <c:pt idx="129">
                  <c:v>0.0008439937172320383</c:v>
                </c:pt>
                <c:pt idx="130">
                  <c:v>0.0008439937172320383</c:v>
                </c:pt>
                <c:pt idx="131">
                  <c:v>0.0008439937172320383</c:v>
                </c:pt>
                <c:pt idx="132">
                  <c:v>0.0008439937172320383</c:v>
                </c:pt>
                <c:pt idx="133">
                  <c:v>0.0008439937172320383</c:v>
                </c:pt>
                <c:pt idx="134">
                  <c:v>0.0008439937172320383</c:v>
                </c:pt>
                <c:pt idx="135">
                  <c:v>0.0008439937172320383</c:v>
                </c:pt>
                <c:pt idx="136">
                  <c:v>0.0008439937172320383</c:v>
                </c:pt>
                <c:pt idx="137">
                  <c:v>0.0008439937172320383</c:v>
                </c:pt>
                <c:pt idx="138">
                  <c:v>0.0008439937172320383</c:v>
                </c:pt>
                <c:pt idx="139">
                  <c:v>0.0008439937172320383</c:v>
                </c:pt>
                <c:pt idx="140">
                  <c:v>0.0008439937172320383</c:v>
                </c:pt>
                <c:pt idx="141">
                  <c:v>0.0008439937172320383</c:v>
                </c:pt>
                <c:pt idx="142">
                  <c:v>0.0008439937172320383</c:v>
                </c:pt>
                <c:pt idx="143">
                  <c:v>0.0008439937172320383</c:v>
                </c:pt>
                <c:pt idx="144">
                  <c:v>0.0032045892787193786</c:v>
                </c:pt>
                <c:pt idx="145">
                  <c:v>0.003375415565468384</c:v>
                </c:pt>
                <c:pt idx="146">
                  <c:v>0.0034295105562722355</c:v>
                </c:pt>
                <c:pt idx="147">
                  <c:v>0.0034478517763301933</c:v>
                </c:pt>
                <c:pt idx="148">
                  <c:v>0.006402383094362165</c:v>
                </c:pt>
                <c:pt idx="149">
                  <c:v>0.00656341369017537</c:v>
                </c:pt>
                <c:pt idx="150">
                  <c:v>0.006618692849932141</c:v>
                </c:pt>
                <c:pt idx="151">
                  <c:v>0.006674803275249165</c:v>
                </c:pt>
                <c:pt idx="152">
                  <c:v>0.006731763858525538</c:v>
                </c:pt>
                <c:pt idx="153">
                  <c:v>0.006968506282767962</c:v>
                </c:pt>
                <c:pt idx="154">
                  <c:v>0.006968506282767962</c:v>
                </c:pt>
                <c:pt idx="155">
                  <c:v>0.007030022030799458</c:v>
                </c:pt>
                <c:pt idx="156">
                  <c:v>0.007030022030799458</c:v>
                </c:pt>
                <c:pt idx="157">
                  <c:v>0.007092514219275898</c:v>
                </c:pt>
                <c:pt idx="158">
                  <c:v>0.007286087583580971</c:v>
                </c:pt>
                <c:pt idx="159">
                  <c:v>0.007286087583580971</c:v>
                </c:pt>
                <c:pt idx="160">
                  <c:v>0.007319271588890412</c:v>
                </c:pt>
                <c:pt idx="161">
                  <c:v>0.007352727594243372</c:v>
                </c:pt>
                <c:pt idx="162">
                  <c:v>0.007420469092685318</c:v>
                </c:pt>
                <c:pt idx="163">
                  <c:v>0.007489339616101295</c:v>
                </c:pt>
                <c:pt idx="164">
                  <c:v>0.007559367627305777</c:v>
                </c:pt>
                <c:pt idx="165">
                  <c:v>0.007851658456681005</c:v>
                </c:pt>
                <c:pt idx="166">
                  <c:v>0.007889630736916434</c:v>
                </c:pt>
                <c:pt idx="167">
                  <c:v>0.007927936107329364</c:v>
                </c:pt>
                <c:pt idx="168">
                  <c:v>0.008005563804891855</c:v>
                </c:pt>
                <c:pt idx="169">
                  <c:v>0.008005563804891855</c:v>
                </c:pt>
                <c:pt idx="170">
                  <c:v>0.00808457771133939</c:v>
                </c:pt>
                <c:pt idx="171">
                  <c:v>0.00808457771133939</c:v>
                </c:pt>
                <c:pt idx="172">
                  <c:v>0.00816501529177697</c:v>
                </c:pt>
                <c:pt idx="173">
                  <c:v>0.00816501529177697</c:v>
                </c:pt>
                <c:pt idx="174">
                  <c:v>0.008246915373677052</c:v>
                </c:pt>
                <c:pt idx="175">
                  <c:v>0.008330318209373466</c:v>
                </c:pt>
                <c:pt idx="176">
                  <c:v>0.008330318209373466</c:v>
                </c:pt>
                <c:pt idx="177">
                  <c:v>0.00841526554202722</c:v>
                </c:pt>
                <c:pt idx="178">
                  <c:v>0.00841526554202722</c:v>
                </c:pt>
                <c:pt idx="179">
                  <c:v>0.00841526554202722</c:v>
                </c:pt>
                <c:pt idx="180">
                  <c:v>0.00841526554202722</c:v>
                </c:pt>
                <c:pt idx="181">
                  <c:v>0.008679815806577486</c:v>
                </c:pt>
                <c:pt idx="182">
                  <c:v>0.008679815806577486</c:v>
                </c:pt>
                <c:pt idx="183">
                  <c:v>0.008679815806577486</c:v>
                </c:pt>
                <c:pt idx="184">
                  <c:v>0.00886474414684563</c:v>
                </c:pt>
                <c:pt idx="185">
                  <c:v>0.00886474414684563</c:v>
                </c:pt>
                <c:pt idx="186">
                  <c:v>0.00886474414684563</c:v>
                </c:pt>
                <c:pt idx="187">
                  <c:v>0.008959927851395412</c:v>
                </c:pt>
                <c:pt idx="188">
                  <c:v>0.014307521434283113</c:v>
                </c:pt>
                <c:pt idx="189">
                  <c:v>0.014904037778830953</c:v>
                </c:pt>
                <c:pt idx="190">
                  <c:v>0.015156006282767961</c:v>
                </c:pt>
                <c:pt idx="191">
                  <c:v>0.015156006282767961</c:v>
                </c:pt>
                <c:pt idx="192">
                  <c:v>0.015285038540832477</c:v>
                </c:pt>
                <c:pt idx="193">
                  <c:v>0.015416168884393979</c:v>
                </c:pt>
                <c:pt idx="194">
                  <c:v>0.015416168884393979</c:v>
                </c:pt>
                <c:pt idx="195">
                  <c:v>0.015684931902602672</c:v>
                </c:pt>
                <c:pt idx="196">
                  <c:v>0.01596272897184359</c:v>
                </c:pt>
                <c:pt idx="197">
                  <c:v>0.016250023376785057</c:v>
                </c:pt>
                <c:pt idx="198">
                  <c:v>0.016250023376785057</c:v>
                </c:pt>
                <c:pt idx="199">
                  <c:v>0.016250023376785057</c:v>
                </c:pt>
                <c:pt idx="200">
                  <c:v>0.01639738559311279</c:v>
                </c:pt>
                <c:pt idx="201">
                  <c:v>0.01654731063059405</c:v>
                </c:pt>
                <c:pt idx="202">
                  <c:v>0.01685512132701575</c:v>
                </c:pt>
                <c:pt idx="203">
                  <c:v>0.01750463013597897</c:v>
                </c:pt>
                <c:pt idx="204">
                  <c:v>0.0185734820109233</c:v>
                </c:pt>
                <c:pt idx="205">
                  <c:v>0.018957986480787763</c:v>
                </c:pt>
                <c:pt idx="206">
                  <c:v>0.019564169548074082</c:v>
                </c:pt>
                <c:pt idx="207">
                  <c:v>0.02315600628276796</c:v>
                </c:pt>
                <c:pt idx="208">
                  <c:v>0.023349554669864735</c:v>
                </c:pt>
                <c:pt idx="209">
                  <c:v>0.02374617021719419</c:v>
                </c:pt>
                <c:pt idx="210">
                  <c:v>0.023949394712520028</c:v>
                </c:pt>
                <c:pt idx="211">
                  <c:v>0.024366090316381407</c:v>
                </c:pt>
                <c:pt idx="212">
                  <c:v>0.025018075248285202</c:v>
                </c:pt>
                <c:pt idx="213">
                  <c:v>0.025130032256793933</c:v>
                </c:pt>
                <c:pt idx="214">
                  <c:v>0.02547179575645217</c:v>
                </c:pt>
                <c:pt idx="215">
                  <c:v>0.025578770510410236</c:v>
                </c:pt>
                <c:pt idx="216">
                  <c:v>0.025704678849139642</c:v>
                </c:pt>
                <c:pt idx="217">
                  <c:v>0.02772743485419653</c:v>
                </c:pt>
                <c:pt idx="218">
                  <c:v>0.029006752551424677</c:v>
                </c:pt>
                <c:pt idx="219">
                  <c:v>0.029459036585798265</c:v>
                </c:pt>
                <c:pt idx="220">
                  <c:v>0.029768251180727144</c:v>
                </c:pt>
                <c:pt idx="221">
                  <c:v>0.029993010688054305</c:v>
                </c:pt>
                <c:pt idx="222">
                  <c:v>0.03040600628276796</c:v>
                </c:pt>
                <c:pt idx="223">
                  <c:v>0.03141407079889699</c:v>
                </c:pt>
                <c:pt idx="224">
                  <c:v>0.032213857522437384</c:v>
                </c:pt>
                <c:pt idx="225">
                  <c:v>0.03424372558101357</c:v>
                </c:pt>
                <c:pt idx="226">
                  <c:v>0.03568568664806477</c:v>
                </c:pt>
                <c:pt idx="227">
                  <c:v>0.036539183852861416</c:v>
                </c:pt>
                <c:pt idx="228">
                  <c:v>0.03746245789567118</c:v>
                </c:pt>
                <c:pt idx="229">
                  <c:v>0.037617544744306425</c:v>
                </c:pt>
                <c:pt idx="230">
                  <c:v>0.037617544744306425</c:v>
                </c:pt>
                <c:pt idx="231">
                  <c:v>0.03799095773907864</c:v>
                </c:pt>
                <c:pt idx="232">
                  <c:v>0.038250656488529274</c:v>
                </c:pt>
                <c:pt idx="233">
                  <c:v>0.038759966678807566</c:v>
                </c:pt>
                <c:pt idx="234">
                  <c:v>0.038759966678807566</c:v>
                </c:pt>
                <c:pt idx="235">
                  <c:v>0.03915600628276796</c:v>
                </c:pt>
                <c:pt idx="236">
                  <c:v>0.040822672949434625</c:v>
                </c:pt>
                <c:pt idx="237">
                  <c:v>0.043015655405574976</c:v>
                </c:pt>
                <c:pt idx="238">
                  <c:v>0.043798863425625105</c:v>
                </c:pt>
                <c:pt idx="239">
                  <c:v>0.044201051327813004</c:v>
                </c:pt>
                <c:pt idx="240">
                  <c:v>0.04723292935969104</c:v>
                </c:pt>
                <c:pt idx="241">
                  <c:v>0.04769969560315631</c:v>
                </c:pt>
                <c:pt idx="242">
                  <c:v>0.04957617434999485</c:v>
                </c:pt>
                <c:pt idx="243">
                  <c:v>0.07232673799008503</c:v>
                </c:pt>
                <c:pt idx="244">
                  <c:v>0.1020971827533562</c:v>
                </c:pt>
              </c:numCache>
            </c:numRef>
          </c:yVal>
          <c:smooth val="0"/>
        </c:ser>
        <c:axId val="3029841"/>
        <c:axId val="27268570"/>
      </c:scatterChart>
      <c:valAx>
        <c:axId val="302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68570"/>
        <c:crosses val="autoZero"/>
        <c:crossBetween val="midCat"/>
        <c:dispUnits/>
      </c:valAx>
      <c:valAx>
        <c:axId val="27268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BGH!$K$2:$K$247</c:f>
              <c:numCache>
                <c:ptCount val="246"/>
                <c:pt idx="0">
                  <c:v>0.10785192595344131</c:v>
                </c:pt>
                <c:pt idx="1">
                  <c:v>0.09428340492223372</c:v>
                </c:pt>
                <c:pt idx="2">
                  <c:v>0.09198190894985167</c:v>
                </c:pt>
                <c:pt idx="3">
                  <c:v>0.08908859972742852</c:v>
                </c:pt>
                <c:pt idx="4">
                  <c:v>0.08908859972742852</c:v>
                </c:pt>
                <c:pt idx="5">
                  <c:v>0.07814066915332972</c:v>
                </c:pt>
                <c:pt idx="6">
                  <c:v>0.07480288544171423</c:v>
                </c:pt>
                <c:pt idx="7">
                  <c:v>0.06398037461920342</c:v>
                </c:pt>
                <c:pt idx="8">
                  <c:v>0.06162674119760884</c:v>
                </c:pt>
                <c:pt idx="9">
                  <c:v>0.06051717115599996</c:v>
                </c:pt>
                <c:pt idx="10">
                  <c:v>0.06051717115599996</c:v>
                </c:pt>
                <c:pt idx="11">
                  <c:v>0.05997808759804848</c:v>
                </c:pt>
                <c:pt idx="12">
                  <c:v>0.056005892960511235</c:v>
                </c:pt>
                <c:pt idx="13">
                  <c:v>0.05061840850133179</c:v>
                </c:pt>
                <c:pt idx="14">
                  <c:v>0.04504098067980948</c:v>
                </c:pt>
                <c:pt idx="15">
                  <c:v>0.040874314013142815</c:v>
                </c:pt>
                <c:pt idx="16">
                  <c:v>0.040874314013142815</c:v>
                </c:pt>
                <c:pt idx="17">
                  <c:v>0.04007156171956484</c:v>
                </c:pt>
                <c:pt idx="18">
                  <c:v>0.03973795037677918</c:v>
                </c:pt>
                <c:pt idx="19">
                  <c:v>0.03785707263383247</c:v>
                </c:pt>
                <c:pt idx="20">
                  <c:v>0.03727261909788858</c:v>
                </c:pt>
                <c:pt idx="21">
                  <c:v>0.035425596064424865</c:v>
                </c:pt>
                <c:pt idx="22">
                  <c:v>0.034624314013142816</c:v>
                </c:pt>
                <c:pt idx="23">
                  <c:v>0.03390866515818098</c:v>
                </c:pt>
                <c:pt idx="24">
                  <c:v>0.03257139430511362</c:v>
                </c:pt>
                <c:pt idx="25">
                  <c:v>0.031945742584571384</c:v>
                </c:pt>
                <c:pt idx="26">
                  <c:v>0.03089724979295933</c:v>
                </c:pt>
                <c:pt idx="27">
                  <c:v>0.03040134104016984</c:v>
                </c:pt>
                <c:pt idx="28">
                  <c:v>0.029690103486827022</c:v>
                </c:pt>
                <c:pt idx="29">
                  <c:v>0.028690769709345344</c:v>
                </c:pt>
                <c:pt idx="30">
                  <c:v>0.027567862400239587</c:v>
                </c:pt>
                <c:pt idx="31">
                  <c:v>0.022421933060761862</c:v>
                </c:pt>
                <c:pt idx="32">
                  <c:v>0.02139233203116083</c:v>
                </c:pt>
                <c:pt idx="33">
                  <c:v>0.02123145687028567</c:v>
                </c:pt>
                <c:pt idx="34">
                  <c:v>0.02004098067980948</c:v>
                </c:pt>
                <c:pt idx="35">
                  <c:v>0.02004098067980948</c:v>
                </c:pt>
                <c:pt idx="36">
                  <c:v>0.018411907998105218</c:v>
                </c:pt>
                <c:pt idx="37">
                  <c:v>0.01670764734647615</c:v>
                </c:pt>
                <c:pt idx="38">
                  <c:v>0.0163613270001558</c:v>
                </c:pt>
                <c:pt idx="39">
                  <c:v>0.0163613270001558</c:v>
                </c:pt>
                <c:pt idx="40">
                  <c:v>0.015874314013142814</c:v>
                </c:pt>
                <c:pt idx="41">
                  <c:v>0.012808276277293758</c:v>
                </c:pt>
                <c:pt idx="42">
                  <c:v>0.012808276277293758</c:v>
                </c:pt>
                <c:pt idx="43">
                  <c:v>0.012465223104051903</c:v>
                </c:pt>
                <c:pt idx="44">
                  <c:v>0.012383323022151824</c:v>
                </c:pt>
                <c:pt idx="45">
                  <c:v>0.012383323022151824</c:v>
                </c:pt>
                <c:pt idx="46">
                  <c:v>0.012302885441714241</c:v>
                </c:pt>
                <c:pt idx="47">
                  <c:v>0.012302885441714241</c:v>
                </c:pt>
                <c:pt idx="48">
                  <c:v>0.012302885441714241</c:v>
                </c:pt>
                <c:pt idx="49">
                  <c:v>0.012223871535266707</c:v>
                </c:pt>
                <c:pt idx="50">
                  <c:v>0.012223871535266707</c:v>
                </c:pt>
                <c:pt idx="51">
                  <c:v>0.012223871535266707</c:v>
                </c:pt>
                <c:pt idx="52">
                  <c:v>0.012069966187055858</c:v>
                </c:pt>
                <c:pt idx="53">
                  <c:v>0.012069966187055858</c:v>
                </c:pt>
                <c:pt idx="54">
                  <c:v>0.011571035324618225</c:v>
                </c:pt>
                <c:pt idx="55">
                  <c:v>0.009996830569434205</c:v>
                </c:pt>
                <c:pt idx="56">
                  <c:v>0.009743740764735172</c:v>
                </c:pt>
                <c:pt idx="57">
                  <c:v>0.00875065809916432</c:v>
                </c:pt>
                <c:pt idx="58">
                  <c:v>0.003374314013142814</c:v>
                </c:pt>
                <c:pt idx="59">
                  <c:v>0.003374314013142814</c:v>
                </c:pt>
                <c:pt idx="60">
                  <c:v>0.003374314013142814</c:v>
                </c:pt>
                <c:pt idx="61">
                  <c:v>0.003374314013142814</c:v>
                </c:pt>
                <c:pt idx="62">
                  <c:v>0.003374314013142814</c:v>
                </c:pt>
                <c:pt idx="63">
                  <c:v>0.003374314013142814</c:v>
                </c:pt>
                <c:pt idx="64">
                  <c:v>0.003374314013142814</c:v>
                </c:pt>
                <c:pt idx="65">
                  <c:v>0.003374314013142814</c:v>
                </c:pt>
                <c:pt idx="66">
                  <c:v>0.003374314013142814</c:v>
                </c:pt>
                <c:pt idx="67">
                  <c:v>0.003374314013142814</c:v>
                </c:pt>
                <c:pt idx="68">
                  <c:v>0.003374314013142814</c:v>
                </c:pt>
                <c:pt idx="69">
                  <c:v>0.003374314013142814</c:v>
                </c:pt>
                <c:pt idx="70">
                  <c:v>0.003374314013142814</c:v>
                </c:pt>
                <c:pt idx="71">
                  <c:v>0.003374314013142814</c:v>
                </c:pt>
                <c:pt idx="72">
                  <c:v>0.003374314013142814</c:v>
                </c:pt>
                <c:pt idx="73">
                  <c:v>0.003374314013142814</c:v>
                </c:pt>
                <c:pt idx="74">
                  <c:v>0.003374314013142814</c:v>
                </c:pt>
                <c:pt idx="75">
                  <c:v>0.003374314013142814</c:v>
                </c:pt>
                <c:pt idx="76">
                  <c:v>0.003374314013142814</c:v>
                </c:pt>
                <c:pt idx="77">
                  <c:v>0.003374314013142814</c:v>
                </c:pt>
                <c:pt idx="78">
                  <c:v>0.003374314013142814</c:v>
                </c:pt>
                <c:pt idx="79">
                  <c:v>0.003374314013142814</c:v>
                </c:pt>
                <c:pt idx="80">
                  <c:v>0.003374314013142814</c:v>
                </c:pt>
                <c:pt idx="81">
                  <c:v>0.003374314013142814</c:v>
                </c:pt>
                <c:pt idx="82">
                  <c:v>0.003374314013142814</c:v>
                </c:pt>
                <c:pt idx="83">
                  <c:v>0.003374314013142814</c:v>
                </c:pt>
                <c:pt idx="84">
                  <c:v>0.003374314013142814</c:v>
                </c:pt>
                <c:pt idx="85">
                  <c:v>0.003374314013142814</c:v>
                </c:pt>
                <c:pt idx="86">
                  <c:v>0.003374314013142814</c:v>
                </c:pt>
                <c:pt idx="87">
                  <c:v>0.003374314013142814</c:v>
                </c:pt>
                <c:pt idx="88">
                  <c:v>0.003374314013142814</c:v>
                </c:pt>
                <c:pt idx="89">
                  <c:v>0.003374314013142814</c:v>
                </c:pt>
                <c:pt idx="90">
                  <c:v>0.003374314013142814</c:v>
                </c:pt>
                <c:pt idx="91">
                  <c:v>0.003374314013142814</c:v>
                </c:pt>
                <c:pt idx="92">
                  <c:v>0.003374314013142814</c:v>
                </c:pt>
                <c:pt idx="93">
                  <c:v>0.003374314013142814</c:v>
                </c:pt>
                <c:pt idx="94">
                  <c:v>0.003374314013142814</c:v>
                </c:pt>
                <c:pt idx="95">
                  <c:v>0.003374314013142814</c:v>
                </c:pt>
                <c:pt idx="96">
                  <c:v>0.003374314013142814</c:v>
                </c:pt>
                <c:pt idx="97">
                  <c:v>0.003374314013142814</c:v>
                </c:pt>
                <c:pt idx="98">
                  <c:v>0.003374314013142814</c:v>
                </c:pt>
                <c:pt idx="99">
                  <c:v>0.003374314013142814</c:v>
                </c:pt>
                <c:pt idx="100">
                  <c:v>0.003374314013142814</c:v>
                </c:pt>
                <c:pt idx="101">
                  <c:v>0.003374314013142814</c:v>
                </c:pt>
                <c:pt idx="102">
                  <c:v>0.003374314013142814</c:v>
                </c:pt>
                <c:pt idx="103">
                  <c:v>0.003374314013142814</c:v>
                </c:pt>
                <c:pt idx="104">
                  <c:v>0.003374314013142814</c:v>
                </c:pt>
                <c:pt idx="105">
                  <c:v>0.003374314013142814</c:v>
                </c:pt>
                <c:pt idx="106">
                  <c:v>0.003374314013142814</c:v>
                </c:pt>
                <c:pt idx="107">
                  <c:v>0.003374314013142814</c:v>
                </c:pt>
                <c:pt idx="108">
                  <c:v>0.003374314013142814</c:v>
                </c:pt>
                <c:pt idx="109">
                  <c:v>0.003374314013142814</c:v>
                </c:pt>
                <c:pt idx="110">
                  <c:v>0.003374314013142814</c:v>
                </c:pt>
                <c:pt idx="111">
                  <c:v>0.003374314013142814</c:v>
                </c:pt>
                <c:pt idx="112">
                  <c:v>0.003374314013142814</c:v>
                </c:pt>
                <c:pt idx="113">
                  <c:v>0.003374314013142814</c:v>
                </c:pt>
                <c:pt idx="114">
                  <c:v>0.003374314013142814</c:v>
                </c:pt>
                <c:pt idx="115">
                  <c:v>0.003374314013142814</c:v>
                </c:pt>
                <c:pt idx="116">
                  <c:v>0.003374314013142814</c:v>
                </c:pt>
                <c:pt idx="117">
                  <c:v>0.003374314013142814</c:v>
                </c:pt>
                <c:pt idx="118">
                  <c:v>0.003374314013142814</c:v>
                </c:pt>
                <c:pt idx="119">
                  <c:v>0.003374314013142814</c:v>
                </c:pt>
                <c:pt idx="120">
                  <c:v>0.003374314013142814</c:v>
                </c:pt>
                <c:pt idx="121">
                  <c:v>0.003374314013142814</c:v>
                </c:pt>
                <c:pt idx="122">
                  <c:v>0.003374314013142814</c:v>
                </c:pt>
                <c:pt idx="123">
                  <c:v>0.003374314013142814</c:v>
                </c:pt>
                <c:pt idx="124">
                  <c:v>0.003374314013142814</c:v>
                </c:pt>
                <c:pt idx="125">
                  <c:v>0.003374314013142814</c:v>
                </c:pt>
                <c:pt idx="126">
                  <c:v>0.003374314013142814</c:v>
                </c:pt>
                <c:pt idx="127">
                  <c:v>0.003374314013142814</c:v>
                </c:pt>
                <c:pt idx="128">
                  <c:v>0.003374314013142814</c:v>
                </c:pt>
                <c:pt idx="129">
                  <c:v>0.003374314013142814</c:v>
                </c:pt>
                <c:pt idx="130">
                  <c:v>0.003374314013142814</c:v>
                </c:pt>
                <c:pt idx="131">
                  <c:v>0.003374314013142814</c:v>
                </c:pt>
                <c:pt idx="132">
                  <c:v>0.003374314013142814</c:v>
                </c:pt>
                <c:pt idx="133">
                  <c:v>0.003374314013142814</c:v>
                </c:pt>
                <c:pt idx="134">
                  <c:v>0.003374314013142814</c:v>
                </c:pt>
                <c:pt idx="135">
                  <c:v>0.003374314013142814</c:v>
                </c:pt>
                <c:pt idx="136">
                  <c:v>0.003374314013142814</c:v>
                </c:pt>
                <c:pt idx="137">
                  <c:v>0.003374314013142814</c:v>
                </c:pt>
                <c:pt idx="138">
                  <c:v>0.003374314013142814</c:v>
                </c:pt>
                <c:pt idx="139">
                  <c:v>0.003374314013142814</c:v>
                </c:pt>
                <c:pt idx="140">
                  <c:v>0.003374314013142814</c:v>
                </c:pt>
                <c:pt idx="141">
                  <c:v>0.003374314013142814</c:v>
                </c:pt>
                <c:pt idx="142">
                  <c:v>0.003374314013142814</c:v>
                </c:pt>
                <c:pt idx="143">
                  <c:v>0.003374314013142814</c:v>
                </c:pt>
                <c:pt idx="144">
                  <c:v>0.003374314013142814</c:v>
                </c:pt>
                <c:pt idx="145">
                  <c:v>0.003374314013142814</c:v>
                </c:pt>
                <c:pt idx="146">
                  <c:v>0.003374314013142814</c:v>
                </c:pt>
                <c:pt idx="147">
                  <c:v>0.003374314013142814</c:v>
                </c:pt>
                <c:pt idx="148">
                  <c:v>0.003374314013142814</c:v>
                </c:pt>
                <c:pt idx="149">
                  <c:v>0.003374314013142814</c:v>
                </c:pt>
                <c:pt idx="150">
                  <c:v>0.003374314013142814</c:v>
                </c:pt>
                <c:pt idx="151">
                  <c:v>0.003374314013142814</c:v>
                </c:pt>
                <c:pt idx="152">
                  <c:v>0.003374314013142814</c:v>
                </c:pt>
                <c:pt idx="153">
                  <c:v>0.003374314013142814</c:v>
                </c:pt>
                <c:pt idx="154">
                  <c:v>0.003374314013142814</c:v>
                </c:pt>
                <c:pt idx="155">
                  <c:v>0.003374314013142814</c:v>
                </c:pt>
                <c:pt idx="156">
                  <c:v>0.003374314013142814</c:v>
                </c:pt>
                <c:pt idx="157">
                  <c:v>0.003374314013142814</c:v>
                </c:pt>
                <c:pt idx="158">
                  <c:v>0.003374314013142814</c:v>
                </c:pt>
                <c:pt idx="159">
                  <c:v>0.003374314013142814</c:v>
                </c:pt>
                <c:pt idx="160">
                  <c:v>0.003374314013142814</c:v>
                </c:pt>
                <c:pt idx="161">
                  <c:v>0.003374314013142814</c:v>
                </c:pt>
                <c:pt idx="162">
                  <c:v>0.003374314013142814</c:v>
                </c:pt>
                <c:pt idx="163">
                  <c:v>0.003374314013142814</c:v>
                </c:pt>
                <c:pt idx="164">
                  <c:v>0.003374314013142814</c:v>
                </c:pt>
                <c:pt idx="165">
                  <c:v>0.003374314013142814</c:v>
                </c:pt>
                <c:pt idx="166">
                  <c:v>0.003374314013142814</c:v>
                </c:pt>
                <c:pt idx="167">
                  <c:v>0.003374314013142814</c:v>
                </c:pt>
                <c:pt idx="168">
                  <c:v>0.003374314013142814</c:v>
                </c:pt>
                <c:pt idx="169">
                  <c:v>0.003374314013142814</c:v>
                </c:pt>
                <c:pt idx="170">
                  <c:v>0.003374314013142814</c:v>
                </c:pt>
                <c:pt idx="171">
                  <c:v>0.003374314013142814</c:v>
                </c:pt>
                <c:pt idx="172">
                  <c:v>0.003374314013142814</c:v>
                </c:pt>
                <c:pt idx="173">
                  <c:v>0.003374314013142814</c:v>
                </c:pt>
                <c:pt idx="174">
                  <c:v>0.003374314013142814</c:v>
                </c:pt>
                <c:pt idx="175">
                  <c:v>0.003374314013142814</c:v>
                </c:pt>
                <c:pt idx="176">
                  <c:v>0.003374314013142814</c:v>
                </c:pt>
                <c:pt idx="177">
                  <c:v>0.003374314013142814</c:v>
                </c:pt>
                <c:pt idx="178">
                  <c:v>0.003374314013142814</c:v>
                </c:pt>
                <c:pt idx="179">
                  <c:v>0.003374314013142814</c:v>
                </c:pt>
                <c:pt idx="180">
                  <c:v>0.003374314013142814</c:v>
                </c:pt>
                <c:pt idx="181">
                  <c:v>0.003374314013142814</c:v>
                </c:pt>
                <c:pt idx="182">
                  <c:v>0.003374314013142814</c:v>
                </c:pt>
                <c:pt idx="183">
                  <c:v>0.003374314013142814</c:v>
                </c:pt>
                <c:pt idx="184">
                  <c:v>0.003374314013142814</c:v>
                </c:pt>
                <c:pt idx="185">
                  <c:v>0.0029149941629578154</c:v>
                </c:pt>
                <c:pt idx="186">
                  <c:v>0.003035942397113596</c:v>
                </c:pt>
                <c:pt idx="187">
                  <c:v>0.0033824427436139433</c:v>
                </c:pt>
                <c:pt idx="188">
                  <c:v>0.005397615811418589</c:v>
                </c:pt>
                <c:pt idx="189">
                  <c:v>0.005554257415428614</c:v>
                </c:pt>
                <c:pt idx="190">
                  <c:v>0.005554257415428614</c:v>
                </c:pt>
                <c:pt idx="191">
                  <c:v>0.005554257415428614</c:v>
                </c:pt>
                <c:pt idx="192">
                  <c:v>0.005634694995866195</c:v>
                </c:pt>
                <c:pt idx="193">
                  <c:v>0.005634694995866195</c:v>
                </c:pt>
                <c:pt idx="194">
                  <c:v>0.005716595077766277</c:v>
                </c:pt>
                <c:pt idx="195">
                  <c:v>0.005884945246116445</c:v>
                </c:pt>
                <c:pt idx="196">
                  <c:v>0.006059648251008129</c:v>
                </c:pt>
                <c:pt idx="197">
                  <c:v>0.006149495510666711</c:v>
                </c:pt>
                <c:pt idx="198">
                  <c:v>0.00693496433737265</c:v>
                </c:pt>
                <c:pt idx="199">
                  <c:v>0.007989322350493551</c:v>
                </c:pt>
                <c:pt idx="200">
                  <c:v>0.011118439610045591</c:v>
                </c:pt>
                <c:pt idx="201">
                  <c:v>0.011777201138372339</c:v>
                </c:pt>
                <c:pt idx="202">
                  <c:v>0.012010301371472572</c:v>
                </c:pt>
                <c:pt idx="203">
                  <c:v>0.012250685986857187</c:v>
                </c:pt>
                <c:pt idx="204">
                  <c:v>0.013574838529230068</c:v>
                </c:pt>
                <c:pt idx="205">
                  <c:v>0.014807504168675368</c:v>
                </c:pt>
                <c:pt idx="206">
                  <c:v>0.015144204505375704</c:v>
                </c:pt>
                <c:pt idx="207">
                  <c:v>0.015493610515159073</c:v>
                </c:pt>
                <c:pt idx="208">
                  <c:v>0.017033849252163308</c:v>
                </c:pt>
                <c:pt idx="209">
                  <c:v>0.01988149994034556</c:v>
                </c:pt>
                <c:pt idx="210">
                  <c:v>0.021419074416609254</c:v>
                </c:pt>
                <c:pt idx="211">
                  <c:v>0.022941475460541396</c:v>
                </c:pt>
                <c:pt idx="212">
                  <c:v>0.023292352653523855</c:v>
                </c:pt>
                <c:pt idx="213">
                  <c:v>0.024148621766673702</c:v>
                </c:pt>
                <c:pt idx="214">
                  <c:v>0.024403463764634963</c:v>
                </c:pt>
                <c:pt idx="215">
                  <c:v>0.025197114558285758</c:v>
                </c:pt>
                <c:pt idx="216">
                  <c:v>0.025197114558285758</c:v>
                </c:pt>
                <c:pt idx="217">
                  <c:v>0.02603745069273954</c:v>
                </c:pt>
                <c:pt idx="218">
                  <c:v>0.02603745069273954</c:v>
                </c:pt>
                <c:pt idx="219">
                  <c:v>0.02909321845438965</c:v>
                </c:pt>
                <c:pt idx="220">
                  <c:v>0.035586724947896144</c:v>
                </c:pt>
                <c:pt idx="221">
                  <c:v>0.0360993701973835</c:v>
                </c:pt>
                <c:pt idx="222">
                  <c:v>0.04208023144140264</c:v>
                </c:pt>
                <c:pt idx="223">
                  <c:v>0.04718748373966617</c:v>
                </c:pt>
                <c:pt idx="224">
                  <c:v>0.0492572649342256</c:v>
                </c:pt>
                <c:pt idx="225">
                  <c:v>0.0492572649342256</c:v>
                </c:pt>
                <c:pt idx="226">
                  <c:v>0.0492572649342256</c:v>
                </c:pt>
                <c:pt idx="227">
                  <c:v>0.052181241542412736</c:v>
                </c:pt>
                <c:pt idx="228">
                  <c:v>0.052181241542412736</c:v>
                </c:pt>
                <c:pt idx="229">
                  <c:v>0.05723174659291779</c:v>
                </c:pt>
                <c:pt idx="230">
                  <c:v>0.05723174659291779</c:v>
                </c:pt>
                <c:pt idx="231">
                  <c:v>0.06373977994658873</c:v>
                </c:pt>
                <c:pt idx="232">
                  <c:v>0.07162568598685719</c:v>
                </c:pt>
                <c:pt idx="233">
                  <c:v>0.07200257040896774</c:v>
                </c:pt>
                <c:pt idx="234">
                  <c:v>0.07230136166253287</c:v>
                </c:pt>
                <c:pt idx="235">
                  <c:v>0.07354876290993412</c:v>
                </c:pt>
                <c:pt idx="236">
                  <c:v>0.07354876290993412</c:v>
                </c:pt>
                <c:pt idx="237">
                  <c:v>0.07995901932019052</c:v>
                </c:pt>
                <c:pt idx="238">
                  <c:v>0.08591140027257148</c:v>
                </c:pt>
                <c:pt idx="239">
                  <c:v>0.0875347768959481</c:v>
                </c:pt>
                <c:pt idx="240">
                  <c:v>0.09339987953524428</c:v>
                </c:pt>
                <c:pt idx="241">
                  <c:v>0.10146439566427655</c:v>
                </c:pt>
                <c:pt idx="242">
                  <c:v>0.1303155255590497</c:v>
                </c:pt>
                <c:pt idx="243">
                  <c:v>0.1451405374720057</c:v>
                </c:pt>
                <c:pt idx="244">
                  <c:v>0.1481408375020087</c:v>
                </c:pt>
                <c:pt idx="245">
                  <c:v>0.15550419065975438</c:v>
                </c:pt>
              </c:numCache>
            </c:numRef>
          </c:yVal>
          <c:smooth val="0"/>
        </c:ser>
        <c:axId val="44090539"/>
        <c:axId val="61270532"/>
      </c:scatterChart>
      <c:valAx>
        <c:axId val="440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70532"/>
        <c:crosses val="autoZero"/>
        <c:crossBetween val="midCat"/>
        <c:dispUnits/>
      </c:valAx>
      <c:valAx>
        <c:axId val="6127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90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PF!$K$2:$K$247</c:f>
              <c:numCache>
                <c:ptCount val="246"/>
                <c:pt idx="0">
                  <c:v>0.1557394324270183</c:v>
                </c:pt>
                <c:pt idx="1">
                  <c:v>0.10635966143465188</c:v>
                </c:pt>
                <c:pt idx="2">
                  <c:v>0.07335306879065465</c:v>
                </c:pt>
                <c:pt idx="3">
                  <c:v>0.06958289037094353</c:v>
                </c:pt>
                <c:pt idx="4">
                  <c:v>0.06905464981832264</c:v>
                </c:pt>
                <c:pt idx="5">
                  <c:v>0.06578777496845475</c:v>
                </c:pt>
                <c:pt idx="6">
                  <c:v>0.06248155841127028</c:v>
                </c:pt>
                <c:pt idx="7">
                  <c:v>0.0619894324270183</c:v>
                </c:pt>
                <c:pt idx="8">
                  <c:v>0.05681427319134951</c:v>
                </c:pt>
                <c:pt idx="9">
                  <c:v>0.055669207707917175</c:v>
                </c:pt>
                <c:pt idx="10">
                  <c:v>0.055489432427018294</c:v>
                </c:pt>
                <c:pt idx="11">
                  <c:v>0.05333558627317214</c:v>
                </c:pt>
                <c:pt idx="12">
                  <c:v>0.04899438292206781</c:v>
                </c:pt>
                <c:pt idx="13">
                  <c:v>0.04899438292206781</c:v>
                </c:pt>
                <c:pt idx="14">
                  <c:v>0.04866976029587076</c:v>
                </c:pt>
                <c:pt idx="15">
                  <c:v>0.047108480046065916</c:v>
                </c:pt>
                <c:pt idx="16">
                  <c:v>0.04665924374777302</c:v>
                </c:pt>
                <c:pt idx="17">
                  <c:v>0.045643278580864456</c:v>
                </c:pt>
                <c:pt idx="18">
                  <c:v>0.044132289569875444</c:v>
                </c:pt>
                <c:pt idx="19">
                  <c:v>0.044132289569875444</c:v>
                </c:pt>
                <c:pt idx="20">
                  <c:v>0.04259288070288037</c:v>
                </c:pt>
                <c:pt idx="21">
                  <c:v>0.042224475162061036</c:v>
                </c:pt>
                <c:pt idx="22">
                  <c:v>0.04150623914970737</c:v>
                </c:pt>
                <c:pt idx="23">
                  <c:v>0.04066590301525359</c:v>
                </c:pt>
                <c:pt idx="24">
                  <c:v>0.0394894324270183</c:v>
                </c:pt>
                <c:pt idx="25">
                  <c:v>0.039093392823057904</c:v>
                </c:pt>
                <c:pt idx="26">
                  <c:v>0.0375846705222564</c:v>
                </c:pt>
                <c:pt idx="27">
                  <c:v>0.03753291068788787</c:v>
                </c:pt>
                <c:pt idx="28">
                  <c:v>0.03732727026485613</c:v>
                </c:pt>
                <c:pt idx="29">
                  <c:v>0.03672347498020979</c:v>
                </c:pt>
                <c:pt idx="30">
                  <c:v>0.036526469464055335</c:v>
                </c:pt>
                <c:pt idx="31">
                  <c:v>0.036526469464055335</c:v>
                </c:pt>
                <c:pt idx="32">
                  <c:v>0.035386868324454195</c:v>
                </c:pt>
                <c:pt idx="33">
                  <c:v>0.034887662515513874</c:v>
                </c:pt>
                <c:pt idx="34">
                  <c:v>0.033972191047707954</c:v>
                </c:pt>
                <c:pt idx="35">
                  <c:v>0.03304647940688407</c:v>
                </c:pt>
                <c:pt idx="36">
                  <c:v>0.03282276576035163</c:v>
                </c:pt>
                <c:pt idx="37">
                  <c:v>0.03245646539405127</c:v>
                </c:pt>
                <c:pt idx="38">
                  <c:v>0.031956964894550764</c:v>
                </c:pt>
                <c:pt idx="39">
                  <c:v>0.030164279052785167</c:v>
                </c:pt>
                <c:pt idx="40">
                  <c:v>0.030164279052785167</c:v>
                </c:pt>
                <c:pt idx="41">
                  <c:v>0.028901197132900652</c:v>
                </c:pt>
                <c:pt idx="42">
                  <c:v>0.02855919986887876</c:v>
                </c:pt>
                <c:pt idx="43">
                  <c:v>0.028060860998446867</c:v>
                </c:pt>
                <c:pt idx="44">
                  <c:v>0.027898523336109204</c:v>
                </c:pt>
                <c:pt idx="45">
                  <c:v>0.027012368206834808</c:v>
                </c:pt>
                <c:pt idx="46">
                  <c:v>0.02651645945404533</c:v>
                </c:pt>
                <c:pt idx="47">
                  <c:v>0.02651645945404533</c:v>
                </c:pt>
                <c:pt idx="48">
                  <c:v>0.026335070010910913</c:v>
                </c:pt>
                <c:pt idx="49">
                  <c:v>0.026275146712732587</c:v>
                </c:pt>
                <c:pt idx="50">
                  <c:v>0.025944458882044753</c:v>
                </c:pt>
                <c:pt idx="51">
                  <c:v>0.02566744289822248</c:v>
                </c:pt>
                <c:pt idx="52">
                  <c:v>0.024913161240577616</c:v>
                </c:pt>
                <c:pt idx="53">
                  <c:v>0.024913161240577616</c:v>
                </c:pt>
                <c:pt idx="54">
                  <c:v>0.024805888123220828</c:v>
                </c:pt>
                <c:pt idx="55">
                  <c:v>0.0244894324270183</c:v>
                </c:pt>
                <c:pt idx="56">
                  <c:v>0.02407959636144453</c:v>
                </c:pt>
                <c:pt idx="57">
                  <c:v>0.02399923634858693</c:v>
                </c:pt>
                <c:pt idx="58">
                  <c:v>0.023879676329457325</c:v>
                </c:pt>
                <c:pt idx="59">
                  <c:v>0.02373185666944254</c:v>
                </c:pt>
                <c:pt idx="60">
                  <c:v>0.02196134253937785</c:v>
                </c:pt>
                <c:pt idx="61">
                  <c:v>0.021467454405040276</c:v>
                </c:pt>
                <c:pt idx="62">
                  <c:v>0.021467454405040276</c:v>
                </c:pt>
                <c:pt idx="63">
                  <c:v>0.020994808771104316</c:v>
                </c:pt>
                <c:pt idx="64">
                  <c:v>0.020994808771104316</c:v>
                </c:pt>
                <c:pt idx="65">
                  <c:v>0.020994808771104316</c:v>
                </c:pt>
                <c:pt idx="66">
                  <c:v>0.020542064005965664</c:v>
                </c:pt>
                <c:pt idx="67">
                  <c:v>0.02032276576035163</c:v>
                </c:pt>
                <c:pt idx="68">
                  <c:v>0.01979400095493708</c:v>
                </c:pt>
                <c:pt idx="69">
                  <c:v>0.01935698209589247</c:v>
                </c:pt>
                <c:pt idx="70">
                  <c:v>0.0192914126250381</c:v>
                </c:pt>
                <c:pt idx="71">
                  <c:v>0.018906908155173638</c:v>
                </c:pt>
                <c:pt idx="72">
                  <c:v>0.017188547471266087</c:v>
                </c:pt>
                <c:pt idx="73">
                  <c:v>0.017033292076141106</c:v>
                </c:pt>
                <c:pt idx="74">
                  <c:v>0.016880736774844383</c:v>
                </c:pt>
                <c:pt idx="75">
                  <c:v>0.016438584969391178</c:v>
                </c:pt>
                <c:pt idx="76">
                  <c:v>0.016438584969391178</c:v>
                </c:pt>
                <c:pt idx="77">
                  <c:v>0.016438584969391178</c:v>
                </c:pt>
                <c:pt idx="78">
                  <c:v>0.016343365011287962</c:v>
                </c:pt>
                <c:pt idx="79">
                  <c:v>0.016249208963331145</c:v>
                </c:pt>
                <c:pt idx="80">
                  <c:v>0.016156099093684963</c:v>
                </c:pt>
                <c:pt idx="81">
                  <c:v>0.015278906111228825</c:v>
                </c:pt>
                <c:pt idx="82">
                  <c:v>0.015237463923081293</c:v>
                </c:pt>
                <c:pt idx="83">
                  <c:v>0.015114432427018298</c:v>
                </c:pt>
                <c:pt idx="84">
                  <c:v>0.0150334738777955</c:v>
                </c:pt>
                <c:pt idx="85">
                  <c:v>0.014993308396010546</c:v>
                </c:pt>
                <c:pt idx="86">
                  <c:v>0.014640947578533448</c:v>
                </c:pt>
                <c:pt idx="87">
                  <c:v>0.014489432427018297</c:v>
                </c:pt>
                <c:pt idx="88">
                  <c:v>0.011911792675465502</c:v>
                </c:pt>
                <c:pt idx="89">
                  <c:v>0.011759371077325047</c:v>
                </c:pt>
                <c:pt idx="90">
                  <c:v>0.011394194331780202</c:v>
                </c:pt>
                <c:pt idx="91">
                  <c:v>0.011323751953645518</c:v>
                </c:pt>
                <c:pt idx="92">
                  <c:v>0.010983685300581518</c:v>
                </c:pt>
                <c:pt idx="93">
                  <c:v>0.010478443416029288</c:v>
                </c:pt>
                <c:pt idx="94">
                  <c:v>0.010242120599061308</c:v>
                </c:pt>
                <c:pt idx="95">
                  <c:v>0.010242120599061308</c:v>
                </c:pt>
                <c:pt idx="96">
                  <c:v>0.0101846195927937</c:v>
                </c:pt>
                <c:pt idx="97">
                  <c:v>0.010127730299358723</c:v>
                </c:pt>
                <c:pt idx="98">
                  <c:v>0.010127730299358723</c:v>
                </c:pt>
                <c:pt idx="99">
                  <c:v>0.009960636615499974</c:v>
                </c:pt>
                <c:pt idx="100">
                  <c:v>0.009390422526028199</c:v>
                </c:pt>
                <c:pt idx="101">
                  <c:v>0.00929335399564575</c:v>
                </c:pt>
                <c:pt idx="102">
                  <c:v>0.008923394691169243</c:v>
                </c:pt>
                <c:pt idx="103">
                  <c:v>0.008338989949142192</c:v>
                </c:pt>
                <c:pt idx="104">
                  <c:v>0.008110122082190712</c:v>
                </c:pt>
                <c:pt idx="105">
                  <c:v>0.008036440974026846</c:v>
                </c:pt>
                <c:pt idx="106">
                  <c:v>0.007892793771556113</c:v>
                </c:pt>
                <c:pt idx="107">
                  <c:v>0.007822765760351631</c:v>
                </c:pt>
                <c:pt idx="108">
                  <c:v>0.007822765760351631</c:v>
                </c:pt>
                <c:pt idx="109">
                  <c:v>0.007753895236935654</c:v>
                </c:pt>
                <c:pt idx="110">
                  <c:v>0.00653168594814506</c:v>
                </c:pt>
                <c:pt idx="111">
                  <c:v>0.006068379795439351</c:v>
                </c:pt>
                <c:pt idx="112">
                  <c:v>0.0059410453302441045</c:v>
                </c:pt>
                <c:pt idx="113">
                  <c:v>0.005818546351068931</c:v>
                </c:pt>
                <c:pt idx="114">
                  <c:v>0.005477456379114107</c:v>
                </c:pt>
                <c:pt idx="115">
                  <c:v>0.005406592190331908</c:v>
                </c:pt>
                <c:pt idx="116">
                  <c:v>0.0053717853681947685</c:v>
                </c:pt>
                <c:pt idx="117">
                  <c:v>0.005337385643392567</c:v>
                </c:pt>
                <c:pt idx="118">
                  <c:v>0.005203718141304012</c:v>
                </c:pt>
                <c:pt idx="119">
                  <c:v>0.0050142943054713365</c:v>
                </c:pt>
                <c:pt idx="120">
                  <c:v>0.004953913301335238</c:v>
                </c:pt>
                <c:pt idx="121">
                  <c:v>0.004924215035713951</c:v>
                </c:pt>
                <c:pt idx="122">
                  <c:v>0.004837026009905999</c:v>
                </c:pt>
                <c:pt idx="123">
                  <c:v>0.004697765760351632</c:v>
                </c:pt>
                <c:pt idx="124">
                  <c:v>0.000510567572981702</c:v>
                </c:pt>
                <c:pt idx="125">
                  <c:v>0.000510567572981702</c:v>
                </c:pt>
                <c:pt idx="126">
                  <c:v>0.000510567572981702</c:v>
                </c:pt>
                <c:pt idx="127">
                  <c:v>0.000510567572981702</c:v>
                </c:pt>
                <c:pt idx="128">
                  <c:v>0.000510567572981702</c:v>
                </c:pt>
                <c:pt idx="129">
                  <c:v>0.000510567572981702</c:v>
                </c:pt>
                <c:pt idx="130">
                  <c:v>0.000510567572981702</c:v>
                </c:pt>
                <c:pt idx="131">
                  <c:v>0.000510567572981702</c:v>
                </c:pt>
                <c:pt idx="132">
                  <c:v>0.000510567572981702</c:v>
                </c:pt>
                <c:pt idx="133">
                  <c:v>0.000510567572981702</c:v>
                </c:pt>
                <c:pt idx="134">
                  <c:v>0.000510567572981702</c:v>
                </c:pt>
                <c:pt idx="135">
                  <c:v>0.000510567572981702</c:v>
                </c:pt>
                <c:pt idx="136">
                  <c:v>0.000510567572981702</c:v>
                </c:pt>
                <c:pt idx="137">
                  <c:v>0.000510567572981702</c:v>
                </c:pt>
                <c:pt idx="138">
                  <c:v>0.000510567572981702</c:v>
                </c:pt>
                <c:pt idx="139">
                  <c:v>0.000510567572981702</c:v>
                </c:pt>
                <c:pt idx="140">
                  <c:v>0.000510567572981702</c:v>
                </c:pt>
                <c:pt idx="141">
                  <c:v>0.000510567572981702</c:v>
                </c:pt>
                <c:pt idx="142">
                  <c:v>0.000510567572981702</c:v>
                </c:pt>
                <c:pt idx="143">
                  <c:v>0.000510567572981702</c:v>
                </c:pt>
                <c:pt idx="144">
                  <c:v>0.000510567572981702</c:v>
                </c:pt>
                <c:pt idx="145">
                  <c:v>0.000510567572981702</c:v>
                </c:pt>
                <c:pt idx="146">
                  <c:v>0.000510567572981702</c:v>
                </c:pt>
                <c:pt idx="147">
                  <c:v>0.000510567572981702</c:v>
                </c:pt>
                <c:pt idx="148">
                  <c:v>0.0058015728639869936</c:v>
                </c:pt>
                <c:pt idx="149">
                  <c:v>0.005858161155869403</c:v>
                </c:pt>
                <c:pt idx="150">
                  <c:v>0.005886911659003207</c:v>
                </c:pt>
                <c:pt idx="151">
                  <c:v>0.006005073067487197</c:v>
                </c:pt>
                <c:pt idx="152">
                  <c:v>0.006160285087105997</c:v>
                </c:pt>
                <c:pt idx="153">
                  <c:v>0.006427727336295312</c:v>
                </c:pt>
                <c:pt idx="154">
                  <c:v>0.006462948525362654</c:v>
                </c:pt>
                <c:pt idx="155">
                  <c:v>0.006683407079154542</c:v>
                </c:pt>
                <c:pt idx="156">
                  <c:v>0.006683407079154542</c:v>
                </c:pt>
                <c:pt idx="157">
                  <c:v>0.006721747697205304</c:v>
                </c:pt>
                <c:pt idx="158">
                  <c:v>0.006839681497032335</c:v>
                </c:pt>
                <c:pt idx="159">
                  <c:v>0.007004074066488196</c:v>
                </c:pt>
                <c:pt idx="160">
                  <c:v>0.007267324329738459</c:v>
                </c:pt>
                <c:pt idx="161">
                  <c:v>0.007267324329738459</c:v>
                </c:pt>
                <c:pt idx="162">
                  <c:v>0.007407119297119634</c:v>
                </c:pt>
                <c:pt idx="163">
                  <c:v>0.007602766154541986</c:v>
                </c:pt>
                <c:pt idx="164">
                  <c:v>0.009131257228154116</c:v>
                </c:pt>
                <c:pt idx="165">
                  <c:v>0.009206219746894746</c:v>
                </c:pt>
                <c:pt idx="166">
                  <c:v>0.009439139001553132</c:v>
                </c:pt>
                <c:pt idx="167">
                  <c:v>0.010411557671991603</c:v>
                </c:pt>
                <c:pt idx="168">
                  <c:v>0.011263255745024712</c:v>
                </c:pt>
                <c:pt idx="169">
                  <c:v>0.011380132790373008</c:v>
                </c:pt>
                <c:pt idx="170">
                  <c:v>0.011621678684092814</c:v>
                </c:pt>
                <c:pt idx="171">
                  <c:v>0.011621678684092814</c:v>
                </c:pt>
                <c:pt idx="172">
                  <c:v>0.011746522629161477</c:v>
                </c:pt>
                <c:pt idx="173">
                  <c:v>0.012415329477743606</c:v>
                </c:pt>
                <c:pt idx="174">
                  <c:v>0.01248661547717332</c:v>
                </c:pt>
                <c:pt idx="175">
                  <c:v>0.012558760344066038</c:v>
                </c:pt>
                <c:pt idx="176">
                  <c:v>0.01308918392518296</c:v>
                </c:pt>
                <c:pt idx="177">
                  <c:v>0.013843900906315036</c:v>
                </c:pt>
                <c:pt idx="178">
                  <c:v>0.015585944457403814</c:v>
                </c:pt>
                <c:pt idx="179">
                  <c:v>0.016217373855704216</c:v>
                </c:pt>
                <c:pt idx="180">
                  <c:v>0.0162585990690447</c:v>
                </c:pt>
                <c:pt idx="181">
                  <c:v>0.0165105675729817</c:v>
                </c:pt>
                <c:pt idx="182">
                  <c:v>0.016770730174607715</c:v>
                </c:pt>
                <c:pt idx="183">
                  <c:v>0.017364500157251363</c:v>
                </c:pt>
                <c:pt idx="184">
                  <c:v>0.017751946883326528</c:v>
                </c:pt>
                <c:pt idx="185">
                  <c:v>0.01852858559099972</c:v>
                </c:pt>
                <c:pt idx="186">
                  <c:v>0.018692385754799888</c:v>
                </c:pt>
                <c:pt idx="187">
                  <c:v>0.019144107945652508</c:v>
                </c:pt>
                <c:pt idx="188">
                  <c:v>0.01992804330113704</c:v>
                </c:pt>
                <c:pt idx="189">
                  <c:v>0.021452975949945052</c:v>
                </c:pt>
                <c:pt idx="190">
                  <c:v>0.023499073320108144</c:v>
                </c:pt>
                <c:pt idx="191">
                  <c:v>0.023631954856218697</c:v>
                </c:pt>
                <c:pt idx="192">
                  <c:v>0.0255105675729817</c:v>
                </c:pt>
                <c:pt idx="193">
                  <c:v>0.025720651606595146</c:v>
                </c:pt>
                <c:pt idx="194">
                  <c:v>0.025934296386541024</c:v>
                </c:pt>
                <c:pt idx="195">
                  <c:v>0.02615159321400734</c:v>
                </c:pt>
                <c:pt idx="196">
                  <c:v>0.026597524094720833</c:v>
                </c:pt>
                <c:pt idx="197">
                  <c:v>0.02753759460000873</c:v>
                </c:pt>
                <c:pt idx="198">
                  <c:v>0.02790782784695431</c:v>
                </c:pt>
                <c:pt idx="199">
                  <c:v>0.027983095045509172</c:v>
                </c:pt>
                <c:pt idx="200">
                  <c:v>0.028288345350759476</c:v>
                </c:pt>
                <c:pt idx="201">
                  <c:v>0.028547950750551797</c:v>
                </c:pt>
                <c:pt idx="202">
                  <c:v>0.028759155143603173</c:v>
                </c:pt>
                <c:pt idx="203">
                  <c:v>0.029081996144410274</c:v>
                </c:pt>
                <c:pt idx="204">
                  <c:v>0.0305105675729817</c:v>
                </c:pt>
                <c:pt idx="205">
                  <c:v>0.030998372451030487</c:v>
                </c:pt>
                <c:pt idx="206">
                  <c:v>0.030998372451030487</c:v>
                </c:pt>
                <c:pt idx="207">
                  <c:v>0.031185414198748575</c:v>
                </c:pt>
                <c:pt idx="208">
                  <c:v>0.031957108453484845</c:v>
                </c:pt>
                <c:pt idx="209">
                  <c:v>0.033190306135073205</c:v>
                </c:pt>
                <c:pt idx="210">
                  <c:v>0.03429435135676548</c:v>
                </c:pt>
                <c:pt idx="211">
                  <c:v>0.034993326193671355</c:v>
                </c:pt>
                <c:pt idx="212">
                  <c:v>0.03559828687122731</c:v>
                </c:pt>
                <c:pt idx="213">
                  <c:v>0.03601352615286336</c:v>
                </c:pt>
                <c:pt idx="214">
                  <c:v>0.03720781527940372</c:v>
                </c:pt>
                <c:pt idx="215">
                  <c:v>0.03789374514307516</c:v>
                </c:pt>
                <c:pt idx="216">
                  <c:v>0.0405105675729817</c:v>
                </c:pt>
                <c:pt idx="217">
                  <c:v>0.040779023948820624</c:v>
                </c:pt>
                <c:pt idx="218">
                  <c:v>0.042177234239648365</c:v>
                </c:pt>
                <c:pt idx="219">
                  <c:v>0.04267924227177688</c:v>
                </c:pt>
                <c:pt idx="220">
                  <c:v>0.043245610308024436</c:v>
                </c:pt>
                <c:pt idx="221">
                  <c:v>0.04361401584884377</c:v>
                </c:pt>
                <c:pt idx="222">
                  <c:v>0.04422641456751722</c:v>
                </c:pt>
                <c:pt idx="223">
                  <c:v>0.04555561261802675</c:v>
                </c:pt>
                <c:pt idx="224">
                  <c:v>0.04567185789556234</c:v>
                </c:pt>
                <c:pt idx="225">
                  <c:v>0.049961117023531156</c:v>
                </c:pt>
                <c:pt idx="226">
                  <c:v>0.049961117023531156</c:v>
                </c:pt>
                <c:pt idx="227">
                  <c:v>0.050097344432485834</c:v>
                </c:pt>
                <c:pt idx="228">
                  <c:v>0.05015595764390368</c:v>
                </c:pt>
                <c:pt idx="229">
                  <c:v>0.0505105675729817</c:v>
                </c:pt>
                <c:pt idx="230">
                  <c:v>0.050930735640208585</c:v>
                </c:pt>
                <c:pt idx="231">
                  <c:v>0.052056959325559024</c:v>
                </c:pt>
                <c:pt idx="232">
                  <c:v>0.052593900906315036</c:v>
                </c:pt>
                <c:pt idx="233">
                  <c:v>0.053607912705725055</c:v>
                </c:pt>
                <c:pt idx="234">
                  <c:v>0.0596821652061178</c:v>
                </c:pt>
                <c:pt idx="235">
                  <c:v>0.062366237676074486</c:v>
                </c:pt>
                <c:pt idx="236">
                  <c:v>0.06532538238779652</c:v>
                </c:pt>
                <c:pt idx="237">
                  <c:v>0.06583720073881086</c:v>
                </c:pt>
                <c:pt idx="238">
                  <c:v>0.06717723423964837</c:v>
                </c:pt>
                <c:pt idx="239">
                  <c:v>0.09941166647408062</c:v>
                </c:pt>
                <c:pt idx="240">
                  <c:v>0.10135090370743548</c:v>
                </c:pt>
                <c:pt idx="241">
                  <c:v>0.11051056757298171</c:v>
                </c:pt>
                <c:pt idx="242">
                  <c:v>0.11162167868409283</c:v>
                </c:pt>
                <c:pt idx="243">
                  <c:v>0.13660524212919473</c:v>
                </c:pt>
                <c:pt idx="244">
                  <c:v>0.14756939110239348</c:v>
                </c:pt>
                <c:pt idx="245">
                  <c:v>0.15435672141913556</c:v>
                </c:pt>
              </c:numCache>
            </c:numRef>
          </c:yVal>
          <c:smooth val="0"/>
        </c:ser>
        <c:axId val="14563877"/>
        <c:axId val="63966030"/>
      </c:scatterChart>
      <c:valAx>
        <c:axId val="145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6030"/>
        <c:crosses val="autoZero"/>
        <c:crossBetween val="midCat"/>
        <c:dispUnits/>
      </c:valAx>
      <c:valAx>
        <c:axId val="63966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63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I14" sqref="I14"/>
    </sheetView>
  </sheetViews>
  <sheetFormatPr defaultColWidth="9.140625" defaultRowHeight="21.75"/>
  <cols>
    <col min="1" max="1" width="14.00390625" style="0" customWidth="1"/>
    <col min="2" max="2" width="12.28125" style="14" bestFit="1" customWidth="1"/>
    <col min="3" max="3" width="11.140625" style="0" customWidth="1"/>
    <col min="4" max="4" width="14.140625" style="0" customWidth="1"/>
    <col min="5" max="5" width="11.28125" style="0" customWidth="1"/>
    <col min="6" max="6" width="13.7109375" style="0" customWidth="1"/>
  </cols>
  <sheetData>
    <row r="1" spans="2:5" ht="21.75">
      <c r="B1" s="25" t="s">
        <v>15</v>
      </c>
      <c r="E1" t="s">
        <v>23</v>
      </c>
    </row>
    <row r="2" spans="1:5" ht="21.75">
      <c r="A2" t="s">
        <v>9</v>
      </c>
      <c r="B2" s="13">
        <f>COVAR(DCC!D2:D246,TCB!D2:D246)</f>
        <v>8.830728770202362E-05</v>
      </c>
      <c r="E2" s="13">
        <f>2*B11*B12*B2</f>
        <v>1.7430096080752008E-05</v>
      </c>
    </row>
    <row r="3" spans="1:5" ht="21.75">
      <c r="A3" t="s">
        <v>10</v>
      </c>
      <c r="B3" s="13">
        <f>COVAR(KDH!D3:D247,DCC!D2:D246)</f>
        <v>4.4938684456537626E-05</v>
      </c>
      <c r="E3" s="13">
        <f>2*B11*B10*B3</f>
        <v>2.5384063287523328E-06</v>
      </c>
    </row>
    <row r="4" spans="1:5" ht="21.75">
      <c r="A4" t="s">
        <v>11</v>
      </c>
      <c r="B4" s="13">
        <f>COVAR(PFW2!D3:D121,DCC!D2:D120)</f>
        <v>2.075438215728701E-05</v>
      </c>
      <c r="E4" s="13">
        <f>2*B11*B13*B4</f>
        <v>6.994025763463511E-07</v>
      </c>
    </row>
    <row r="5" spans="1:5" ht="21.75">
      <c r="A5" t="s">
        <v>12</v>
      </c>
      <c r="B5" s="13">
        <f>COVAR(TCB!D2:D246,KDH!D3:D247)</f>
        <v>-5.761298231943463E-06</v>
      </c>
      <c r="E5" s="13">
        <f>2*B12*B10*B5</f>
        <v>-4.640952803537555E-07</v>
      </c>
    </row>
    <row r="6" spans="1:5" ht="21.75">
      <c r="A6" t="s">
        <v>13</v>
      </c>
      <c r="B6" s="13">
        <f>COVAR(PFW2!D3:D121,TCB!D2:D120)</f>
        <v>7.413575458998366E-05</v>
      </c>
      <c r="E6" s="13">
        <f>2*B12*B13*B6</f>
        <v>3.562797497156743E-06</v>
      </c>
    </row>
    <row r="7" spans="1:5" ht="21.75">
      <c r="A7" t="s">
        <v>14</v>
      </c>
      <c r="B7" s="13">
        <f>COVAR(PFW2!D3:D121,KDH!D3:D121)</f>
        <v>9.719479012755523E-06</v>
      </c>
      <c r="E7" s="13">
        <f>2*B10*B13*B7</f>
        <v>1.3367308297722786E-07</v>
      </c>
    </row>
    <row r="9" spans="2:6" ht="21.75">
      <c r="B9" s="25" t="s">
        <v>20</v>
      </c>
      <c r="C9" s="26" t="s">
        <v>21</v>
      </c>
      <c r="D9" s="26" t="s">
        <v>25</v>
      </c>
      <c r="E9" t="s">
        <v>22</v>
      </c>
      <c r="F9" s="26" t="s">
        <v>26</v>
      </c>
    </row>
    <row r="10" spans="1:6" ht="21.75">
      <c r="A10" t="s">
        <v>17</v>
      </c>
      <c r="B10" s="14">
        <v>0.10736115515369091</v>
      </c>
      <c r="C10" s="12">
        <f>KDH!H3</f>
        <v>0.0010729193076968219</v>
      </c>
      <c r="D10" s="12">
        <f>KDH!G3</f>
        <v>0.0020316336287830245</v>
      </c>
      <c r="E10" s="13">
        <f>(B10^2)*C10</f>
        <v>1.2366916030171702E-05</v>
      </c>
      <c r="F10" s="13">
        <f>B10*D10</f>
        <v>0.00021811853323523036</v>
      </c>
    </row>
    <row r="11" spans="1:6" ht="21.75">
      <c r="A11" t="s">
        <v>16</v>
      </c>
      <c r="B11" s="14">
        <v>0.26306533045471137</v>
      </c>
      <c r="C11" s="12">
        <f>DCC!G4</f>
        <v>0.0004789212620846748</v>
      </c>
      <c r="D11" s="12">
        <f>DCC!F4</f>
        <v>0.0011095815360159507</v>
      </c>
      <c r="E11" s="13">
        <f>(B11^2)*C11</f>
        <v>3.31429643848544E-05</v>
      </c>
      <c r="F11" s="13">
        <f>B11*D11</f>
        <v>0.0002918924334384823</v>
      </c>
    </row>
    <row r="12" spans="1:6" ht="21.75">
      <c r="A12" t="s">
        <v>18</v>
      </c>
      <c r="B12" s="14">
        <v>0.37515403647454487</v>
      </c>
      <c r="C12" s="12">
        <f>TCB!H3</f>
        <v>0.001137435375195169</v>
      </c>
      <c r="D12" s="12">
        <f>TCB!G3</f>
        <v>0.0013878896912636928</v>
      </c>
      <c r="E12" s="13">
        <f>(B12^2)*C12</f>
        <v>0.0001600832815264309</v>
      </c>
      <c r="F12" s="13">
        <f>B12*D12</f>
        <v>0.0005206724198589842</v>
      </c>
    </row>
    <row r="13" spans="1:6" ht="21.75">
      <c r="A13" t="s">
        <v>19</v>
      </c>
      <c r="B13" s="14">
        <v>0.06405068915419058</v>
      </c>
      <c r="C13" s="12">
        <f>PFW2!H3</f>
        <v>0.0006647748411227677</v>
      </c>
      <c r="D13" s="12">
        <f>PFW2!G3</f>
        <v>-0.0013627020298993592</v>
      </c>
      <c r="E13" s="13">
        <f>(B13^2)*C13</f>
        <v>2.727232657231153E-06</v>
      </c>
      <c r="F13" s="13">
        <f>B13*D13</f>
        <v>-8.728200412686838E-05</v>
      </c>
    </row>
    <row r="14" ht="21.75">
      <c r="E14" s="13"/>
    </row>
    <row r="15" spans="5:6" ht="21.75">
      <c r="E15" s="13"/>
      <c r="F15" s="13"/>
    </row>
    <row r="16" spans="4:5" ht="21.75">
      <c r="D16" t="s">
        <v>24</v>
      </c>
      <c r="E16" s="13">
        <f>SUM(E2:E7,E10:E13)^0.5</f>
        <v>0.01523878849791935</v>
      </c>
    </row>
    <row r="17" spans="4:6" ht="21.75">
      <c r="D17" t="s">
        <v>27</v>
      </c>
      <c r="F17" s="13">
        <f>SUM(F10:F13)</f>
        <v>0.0009434013824058284</v>
      </c>
    </row>
    <row r="19" spans="4:5" ht="21.75">
      <c r="D19" s="17" t="s">
        <v>28</v>
      </c>
      <c r="E19" s="12">
        <f>F17-(2.33*E16)</f>
        <v>-0.03456297581774626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7"/>
  <sheetViews>
    <sheetView workbookViewId="0" topLeftCell="A1">
      <selection activeCell="H6" sqref="H6"/>
    </sheetView>
  </sheetViews>
  <sheetFormatPr defaultColWidth="9.140625" defaultRowHeight="21.75"/>
  <cols>
    <col min="1" max="1" width="13.00390625" style="0" customWidth="1"/>
    <col min="4" max="4" width="9.140625" style="12" customWidth="1"/>
    <col min="5" max="5" width="15.28125" style="21" customWidth="1"/>
    <col min="6" max="6" width="12.28125" style="21" bestFit="1" customWidth="1"/>
    <col min="7" max="7" width="12.57421875" style="21" customWidth="1"/>
    <col min="8" max="8" width="9.140625" style="12" customWidth="1"/>
    <col min="14" max="14" width="14.140625" style="0" customWidth="1"/>
  </cols>
  <sheetData>
    <row r="1" spans="1:16" ht="21.75">
      <c r="A1" s="1" t="s">
        <v>0</v>
      </c>
      <c r="B1" s="1" t="s">
        <v>1</v>
      </c>
      <c r="C1" s="1" t="s">
        <v>2</v>
      </c>
      <c r="D1" s="20" t="s">
        <v>4</v>
      </c>
      <c r="E1" s="22" t="s">
        <v>8</v>
      </c>
      <c r="P1">
        <v>5</v>
      </c>
    </row>
    <row r="2" spans="1:16" ht="21.75">
      <c r="A2" s="2">
        <v>37777</v>
      </c>
      <c r="B2" s="3">
        <v>11.4</v>
      </c>
      <c r="C2" s="10">
        <v>0.2</v>
      </c>
      <c r="D2" s="12">
        <f>C2/B3</f>
        <v>0.01785714285714286</v>
      </c>
      <c r="E2" s="21">
        <f>(D2-$F$4)^2</f>
        <v>0.00028048081020490604</v>
      </c>
      <c r="J2">
        <v>-0.05759162303664921</v>
      </c>
      <c r="K2">
        <f>J2-$F$4</f>
        <v>-0.058701204572665165</v>
      </c>
      <c r="L2">
        <f>ABS(K2)</f>
        <v>0.058701204572665165</v>
      </c>
      <c r="P2">
        <v>4</v>
      </c>
    </row>
    <row r="3" spans="1:16" ht="21.75">
      <c r="A3" s="5">
        <v>37776</v>
      </c>
      <c r="B3" s="6">
        <v>11.2</v>
      </c>
      <c r="C3" s="11">
        <v>0</v>
      </c>
      <c r="D3" s="12">
        <f aca="true" t="shared" si="0" ref="D3:D66">C3/B4</f>
        <v>0</v>
      </c>
      <c r="E3" s="21">
        <f aca="true" t="shared" si="1" ref="E3:E66">(D3-$F$4)^2</f>
        <v>1.2311711850675165E-06</v>
      </c>
      <c r="J3">
        <v>-0.05555555555555555</v>
      </c>
      <c r="K3">
        <f aca="true" t="shared" si="2" ref="K3:K66">J3-$F$4</f>
        <v>-0.056665137091571505</v>
      </c>
      <c r="L3">
        <f aca="true" t="shared" si="3" ref="L3:L66">ABS(K3)</f>
        <v>0.056665137091571505</v>
      </c>
      <c r="P3">
        <v>4</v>
      </c>
    </row>
    <row r="4" spans="1:16" ht="21.75">
      <c r="A4" s="2">
        <v>37775</v>
      </c>
      <c r="B4" s="3">
        <v>11.2</v>
      </c>
      <c r="C4" s="4">
        <v>-0.2</v>
      </c>
      <c r="D4" s="12">
        <f t="shared" si="0"/>
        <v>-0.017543859649122806</v>
      </c>
      <c r="E4" s="21">
        <f t="shared" si="1"/>
        <v>0.00034795086804743084</v>
      </c>
      <c r="F4" s="24">
        <f>SUM(D2:D246)/245</f>
        <v>0.0011095815360159507</v>
      </c>
      <c r="G4" s="24">
        <f>VAR(D2:D246)</f>
        <v>0.0004789212620846748</v>
      </c>
      <c r="J4">
        <v>-0.05555555555555555</v>
      </c>
      <c r="K4">
        <f t="shared" si="2"/>
        <v>-0.056665137091571505</v>
      </c>
      <c r="L4">
        <f t="shared" si="3"/>
        <v>0.056665137091571505</v>
      </c>
      <c r="P4">
        <v>2</v>
      </c>
    </row>
    <row r="5" spans="1:16" ht="21.75">
      <c r="A5" s="5">
        <v>37774</v>
      </c>
      <c r="B5" s="6">
        <v>11.4</v>
      </c>
      <c r="C5" s="8">
        <v>0.2</v>
      </c>
      <c r="D5" s="12">
        <f t="shared" si="0"/>
        <v>0.01785714285714286</v>
      </c>
      <c r="E5" s="21">
        <f t="shared" si="1"/>
        <v>0.00028048081020490604</v>
      </c>
      <c r="F5" s="24"/>
      <c r="G5" s="24">
        <f>SQRT(G4)</f>
        <v>0.021884269740721867</v>
      </c>
      <c r="J5">
        <v>-0.050505050505050504</v>
      </c>
      <c r="K5">
        <f t="shared" si="2"/>
        <v>-0.051614632041066456</v>
      </c>
      <c r="L5">
        <f t="shared" si="3"/>
        <v>0.051614632041066456</v>
      </c>
      <c r="P5">
        <v>2</v>
      </c>
    </row>
    <row r="6" spans="1:16" ht="21.75">
      <c r="A6" s="2">
        <v>37771</v>
      </c>
      <c r="B6" s="3">
        <v>11.2</v>
      </c>
      <c r="C6" s="10">
        <v>0.1</v>
      </c>
      <c r="D6" s="12">
        <f t="shared" si="0"/>
        <v>0.009009009009009009</v>
      </c>
      <c r="E6" s="21">
        <f t="shared" si="1"/>
        <v>6.24009544010775E-05</v>
      </c>
      <c r="J6">
        <v>-0.046153846153846156</v>
      </c>
      <c r="K6">
        <f t="shared" si="2"/>
        <v>-0.04726342768986211</v>
      </c>
      <c r="L6">
        <f t="shared" si="3"/>
        <v>0.04726342768986211</v>
      </c>
      <c r="P6">
        <v>2</v>
      </c>
    </row>
    <row r="7" spans="1:16" ht="21.75">
      <c r="A7" s="5">
        <v>37770</v>
      </c>
      <c r="B7" s="6">
        <v>11.1</v>
      </c>
      <c r="C7" s="11">
        <v>0</v>
      </c>
      <c r="D7" s="12">
        <f t="shared" si="0"/>
        <v>0</v>
      </c>
      <c r="E7" s="21">
        <f t="shared" si="1"/>
        <v>1.2311711850675165E-06</v>
      </c>
      <c r="J7">
        <v>-0.045454545454545456</v>
      </c>
      <c r="K7">
        <f t="shared" si="2"/>
        <v>-0.04656412699056141</v>
      </c>
      <c r="L7">
        <f t="shared" si="3"/>
        <v>0.04656412699056141</v>
      </c>
      <c r="P7">
        <v>1</v>
      </c>
    </row>
    <row r="8" spans="1:16" ht="21.75">
      <c r="A8" s="2">
        <v>37769</v>
      </c>
      <c r="B8" s="3">
        <v>11.1</v>
      </c>
      <c r="C8" s="10">
        <v>0.1</v>
      </c>
      <c r="D8" s="12">
        <f t="shared" si="0"/>
        <v>0.009090909090909092</v>
      </c>
      <c r="E8" s="21">
        <f t="shared" si="1"/>
        <v>6.370158953849653E-05</v>
      </c>
      <c r="J8">
        <v>-0.043209876543209874</v>
      </c>
      <c r="K8">
        <f t="shared" si="2"/>
        <v>-0.044319458079225826</v>
      </c>
      <c r="L8">
        <f t="shared" si="3"/>
        <v>0.044319458079225826</v>
      </c>
      <c r="P8">
        <v>1</v>
      </c>
    </row>
    <row r="9" spans="1:16" ht="21.75">
      <c r="A9" s="5">
        <v>37768</v>
      </c>
      <c r="B9" s="6">
        <v>11</v>
      </c>
      <c r="C9" s="7">
        <v>-0.2</v>
      </c>
      <c r="D9" s="12">
        <f t="shared" si="0"/>
        <v>-0.01785714285714286</v>
      </c>
      <c r="E9" s="21">
        <f t="shared" si="1"/>
        <v>0.0003597366342060455</v>
      </c>
      <c r="J9">
        <v>-0.03763440860215053</v>
      </c>
      <c r="K9">
        <f t="shared" si="2"/>
        <v>-0.038743990138166484</v>
      </c>
      <c r="L9">
        <f t="shared" si="3"/>
        <v>0.038743990138166484</v>
      </c>
      <c r="P9">
        <v>-1</v>
      </c>
    </row>
    <row r="10" spans="1:12" ht="21.75">
      <c r="A10" s="2">
        <v>37767</v>
      </c>
      <c r="B10" s="3">
        <v>11.2</v>
      </c>
      <c r="C10" s="4">
        <v>-0.1</v>
      </c>
      <c r="D10" s="12">
        <f t="shared" si="0"/>
        <v>-0.008849557522123894</v>
      </c>
      <c r="E10" s="21">
        <f t="shared" si="1"/>
        <v>9.918445077936658E-05</v>
      </c>
      <c r="J10">
        <v>-0.037037037037037035</v>
      </c>
      <c r="K10">
        <f t="shared" si="2"/>
        <v>-0.03814661857305299</v>
      </c>
      <c r="L10">
        <f t="shared" si="3"/>
        <v>0.03814661857305299</v>
      </c>
    </row>
    <row r="11" spans="1:12" ht="21.75">
      <c r="A11" s="5">
        <v>37764</v>
      </c>
      <c r="B11" s="6">
        <v>11.3</v>
      </c>
      <c r="C11" s="11">
        <v>0</v>
      </c>
      <c r="D11" s="12">
        <f t="shared" si="0"/>
        <v>0</v>
      </c>
      <c r="E11" s="21">
        <f t="shared" si="1"/>
        <v>1.2311711850675165E-06</v>
      </c>
      <c r="J11">
        <v>-0.03669724770642202</v>
      </c>
      <c r="K11">
        <f t="shared" si="2"/>
        <v>-0.03780682924243797</v>
      </c>
      <c r="L11">
        <f t="shared" si="3"/>
        <v>0.03780682924243797</v>
      </c>
    </row>
    <row r="12" spans="1:12" ht="21.75">
      <c r="A12" s="2">
        <v>37763</v>
      </c>
      <c r="B12" s="3">
        <v>11.3</v>
      </c>
      <c r="C12" s="10">
        <v>0.2</v>
      </c>
      <c r="D12" s="12">
        <f t="shared" si="0"/>
        <v>0.018018018018018018</v>
      </c>
      <c r="E12" s="21">
        <f t="shared" si="1"/>
        <v>0.00028589522426589837</v>
      </c>
      <c r="J12">
        <v>-0.03592814371257485</v>
      </c>
      <c r="K12">
        <f t="shared" si="2"/>
        <v>-0.0370377252485908</v>
      </c>
      <c r="L12">
        <f t="shared" si="3"/>
        <v>0.0370377252485908</v>
      </c>
    </row>
    <row r="13" spans="1:12" ht="21.75">
      <c r="A13" s="5">
        <v>37762</v>
      </c>
      <c r="B13" s="6">
        <v>11.1</v>
      </c>
      <c r="C13" s="8">
        <v>0.1</v>
      </c>
      <c r="D13" s="12">
        <f t="shared" si="0"/>
        <v>0.009090909090909092</v>
      </c>
      <c r="E13" s="21">
        <f t="shared" si="1"/>
        <v>6.370158953849653E-05</v>
      </c>
      <c r="J13">
        <v>-0.03418803418803419</v>
      </c>
      <c r="K13">
        <f t="shared" si="2"/>
        <v>-0.035297615724050144</v>
      </c>
      <c r="L13">
        <f t="shared" si="3"/>
        <v>0.035297615724050144</v>
      </c>
    </row>
    <row r="14" spans="1:12" ht="21.75">
      <c r="A14" s="2">
        <v>37761</v>
      </c>
      <c r="B14" s="3">
        <v>11</v>
      </c>
      <c r="C14" s="10">
        <v>0.1</v>
      </c>
      <c r="D14" s="12">
        <f t="shared" si="0"/>
        <v>0.009174311926605505</v>
      </c>
      <c r="E14" s="21">
        <f t="shared" si="1"/>
        <v>6.503987627289875E-05</v>
      </c>
      <c r="J14">
        <v>-0.03296703296703297</v>
      </c>
      <c r="K14">
        <f t="shared" si="2"/>
        <v>-0.03407661450304892</v>
      </c>
      <c r="L14">
        <f t="shared" si="3"/>
        <v>0.03407661450304892</v>
      </c>
    </row>
    <row r="15" spans="1:12" ht="21.75">
      <c r="A15" s="5">
        <v>37760</v>
      </c>
      <c r="B15" s="6">
        <v>10.9</v>
      </c>
      <c r="C15" s="7">
        <v>-0.2</v>
      </c>
      <c r="D15" s="12">
        <f t="shared" si="0"/>
        <v>-0.018018018018018018</v>
      </c>
      <c r="E15" s="21">
        <f t="shared" si="1"/>
        <v>0.0003658650646994805</v>
      </c>
      <c r="J15">
        <v>-0.03105590062111801</v>
      </c>
      <c r="K15">
        <f t="shared" si="2"/>
        <v>-0.03216548215713396</v>
      </c>
      <c r="L15">
        <f t="shared" si="3"/>
        <v>0.03216548215713396</v>
      </c>
    </row>
    <row r="16" spans="1:12" ht="21.75">
      <c r="A16" s="2">
        <v>37757</v>
      </c>
      <c r="B16" s="3">
        <v>11.1</v>
      </c>
      <c r="C16" s="4">
        <v>-0.2</v>
      </c>
      <c r="D16" s="12">
        <f t="shared" si="0"/>
        <v>-0.017699115044247787</v>
      </c>
      <c r="E16" s="21">
        <f t="shared" si="1"/>
        <v>0.00035376706704842487</v>
      </c>
      <c r="J16">
        <v>-0.030769230769230767</v>
      </c>
      <c r="K16">
        <f t="shared" si="2"/>
        <v>-0.031878812305246716</v>
      </c>
      <c r="L16">
        <f t="shared" si="3"/>
        <v>0.031878812305246716</v>
      </c>
    </row>
    <row r="17" spans="1:12" ht="21.75">
      <c r="A17" s="5">
        <v>37755</v>
      </c>
      <c r="B17" s="6">
        <v>11.3</v>
      </c>
      <c r="C17" s="11">
        <v>0</v>
      </c>
      <c r="D17" s="12">
        <f t="shared" si="0"/>
        <v>0</v>
      </c>
      <c r="E17" s="21">
        <f t="shared" si="1"/>
        <v>1.2311711850675165E-06</v>
      </c>
      <c r="J17">
        <v>-0.03067484662576687</v>
      </c>
      <c r="K17">
        <f t="shared" si="2"/>
        <v>-0.03178442816178282</v>
      </c>
      <c r="L17">
        <f t="shared" si="3"/>
        <v>0.03178442816178282</v>
      </c>
    </row>
    <row r="18" spans="1:12" ht="21.75">
      <c r="A18" s="2">
        <v>37754</v>
      </c>
      <c r="B18" s="3">
        <v>11.3</v>
      </c>
      <c r="C18" s="9">
        <v>0</v>
      </c>
      <c r="D18" s="12">
        <f t="shared" si="0"/>
        <v>0</v>
      </c>
      <c r="E18" s="21">
        <f t="shared" si="1"/>
        <v>1.2311711850675165E-06</v>
      </c>
      <c r="J18">
        <v>-0.02727272727272727</v>
      </c>
      <c r="K18">
        <f t="shared" si="2"/>
        <v>-0.028382308808743224</v>
      </c>
      <c r="L18">
        <f t="shared" si="3"/>
        <v>0.028382308808743224</v>
      </c>
    </row>
    <row r="19" spans="1:12" ht="21.75">
      <c r="A19" s="5">
        <v>37753</v>
      </c>
      <c r="B19" s="6">
        <v>11.3</v>
      </c>
      <c r="C19" s="7">
        <v>-0.4</v>
      </c>
      <c r="D19" s="12">
        <f t="shared" si="0"/>
        <v>-0.03418803418803419</v>
      </c>
      <c r="E19" s="21">
        <f t="shared" si="1"/>
        <v>0.0012459216758027118</v>
      </c>
      <c r="J19">
        <v>-0.025210084033613443</v>
      </c>
      <c r="K19">
        <f t="shared" si="2"/>
        <v>-0.026319665569629395</v>
      </c>
      <c r="L19">
        <f t="shared" si="3"/>
        <v>0.026319665569629395</v>
      </c>
    </row>
    <row r="20" spans="1:12" ht="21.75">
      <c r="A20" s="2">
        <v>37750</v>
      </c>
      <c r="B20" s="3">
        <v>11.7</v>
      </c>
      <c r="C20" s="4">
        <v>-0.1</v>
      </c>
      <c r="D20" s="12">
        <f t="shared" si="0"/>
        <v>-0.00847457627118644</v>
      </c>
      <c r="E20" s="21">
        <f t="shared" si="1"/>
        <v>9.185608087335854E-05</v>
      </c>
      <c r="J20">
        <v>-0.025</v>
      </c>
      <c r="K20">
        <f t="shared" si="2"/>
        <v>-0.026109581536015954</v>
      </c>
      <c r="L20">
        <f t="shared" si="3"/>
        <v>0.026109581536015954</v>
      </c>
    </row>
    <row r="21" spans="1:12" ht="21.75">
      <c r="A21" s="5">
        <v>37749</v>
      </c>
      <c r="B21" s="6">
        <v>11.8</v>
      </c>
      <c r="C21" s="7">
        <v>-0.1</v>
      </c>
      <c r="D21" s="12">
        <f t="shared" si="0"/>
        <v>-0.008403361344537815</v>
      </c>
      <c r="E21" s="21">
        <f t="shared" si="1"/>
        <v>9.049608224867857E-05</v>
      </c>
      <c r="J21">
        <v>-0.02450980392156863</v>
      </c>
      <c r="K21">
        <f t="shared" si="2"/>
        <v>-0.025619385457584583</v>
      </c>
      <c r="L21">
        <f t="shared" si="3"/>
        <v>0.025619385457584583</v>
      </c>
    </row>
    <row r="22" spans="1:12" ht="21.75">
      <c r="A22" s="2">
        <v>37748</v>
      </c>
      <c r="B22" s="3">
        <v>11.9</v>
      </c>
      <c r="C22" s="10">
        <v>0.1</v>
      </c>
      <c r="D22" s="12">
        <f t="shared" si="0"/>
        <v>0.00847457627118644</v>
      </c>
      <c r="E22" s="21">
        <f t="shared" si="1"/>
        <v>5.424314744908904E-05</v>
      </c>
      <c r="J22">
        <v>-0.024193548387096774</v>
      </c>
      <c r="K22">
        <f t="shared" si="2"/>
        <v>-0.025303129923112726</v>
      </c>
      <c r="L22">
        <f t="shared" si="3"/>
        <v>0.025303129923112726</v>
      </c>
    </row>
    <row r="23" spans="1:12" ht="21.75">
      <c r="A23" s="5">
        <v>37747</v>
      </c>
      <c r="B23" s="6">
        <v>11.8</v>
      </c>
      <c r="C23" s="7">
        <v>-0.1</v>
      </c>
      <c r="D23" s="12">
        <f t="shared" si="0"/>
        <v>-0.008403361344537815</v>
      </c>
      <c r="E23" s="21">
        <f t="shared" si="1"/>
        <v>9.049608224867857E-05</v>
      </c>
      <c r="J23">
        <v>-0.02298850574712644</v>
      </c>
      <c r="K23">
        <f t="shared" si="2"/>
        <v>-0.024098087283142392</v>
      </c>
      <c r="L23">
        <f t="shared" si="3"/>
        <v>0.024098087283142392</v>
      </c>
    </row>
    <row r="24" spans="1:12" ht="21.75">
      <c r="A24" s="2">
        <v>37743</v>
      </c>
      <c r="B24" s="3">
        <v>11.9</v>
      </c>
      <c r="C24" s="9">
        <v>0</v>
      </c>
      <c r="D24" s="12">
        <f t="shared" si="0"/>
        <v>0</v>
      </c>
      <c r="E24" s="21">
        <f t="shared" si="1"/>
        <v>1.2311711850675165E-06</v>
      </c>
      <c r="J24">
        <v>-0.02197802197802198</v>
      </c>
      <c r="K24">
        <f t="shared" si="2"/>
        <v>-0.023087603514037932</v>
      </c>
      <c r="L24">
        <f t="shared" si="3"/>
        <v>0.023087603514037932</v>
      </c>
    </row>
    <row r="25" spans="1:12" ht="21.75">
      <c r="A25" s="5">
        <v>37741</v>
      </c>
      <c r="B25" s="6">
        <v>11.9</v>
      </c>
      <c r="C25" s="8">
        <v>0.1</v>
      </c>
      <c r="D25" s="12">
        <f t="shared" si="0"/>
        <v>0.00847457627118644</v>
      </c>
      <c r="E25" s="21">
        <f t="shared" si="1"/>
        <v>5.424314744908904E-05</v>
      </c>
      <c r="J25">
        <v>-0.02185792349726776</v>
      </c>
      <c r="K25">
        <f t="shared" si="2"/>
        <v>-0.022967505033283712</v>
      </c>
      <c r="L25">
        <f t="shared" si="3"/>
        <v>0.022967505033283712</v>
      </c>
    </row>
    <row r="26" spans="1:12" ht="21.75">
      <c r="A26" s="2">
        <v>37740</v>
      </c>
      <c r="B26" s="3">
        <v>11.8</v>
      </c>
      <c r="C26" s="10">
        <v>0.1</v>
      </c>
      <c r="D26" s="12">
        <f t="shared" si="0"/>
        <v>0.008547008547008548</v>
      </c>
      <c r="E26" s="21">
        <f t="shared" si="1"/>
        <v>5.5315320543842285E-05</v>
      </c>
      <c r="J26">
        <v>-0.02061855670103093</v>
      </c>
      <c r="K26">
        <f t="shared" si="2"/>
        <v>-0.021728138237046883</v>
      </c>
      <c r="L26">
        <f t="shared" si="3"/>
        <v>0.021728138237046883</v>
      </c>
    </row>
    <row r="27" spans="1:12" ht="21.75">
      <c r="A27" s="5">
        <v>37739</v>
      </c>
      <c r="B27" s="6">
        <v>11.7</v>
      </c>
      <c r="C27" s="8">
        <v>0.2</v>
      </c>
      <c r="D27" s="12">
        <f t="shared" si="0"/>
        <v>0.017391304347826087</v>
      </c>
      <c r="E27" s="21">
        <f t="shared" si="1"/>
        <v>0.0002650944977206185</v>
      </c>
      <c r="J27">
        <v>-0.020512820512820513</v>
      </c>
      <c r="K27">
        <f t="shared" si="2"/>
        <v>-0.021622402048836465</v>
      </c>
      <c r="L27">
        <f t="shared" si="3"/>
        <v>0.021622402048836465</v>
      </c>
    </row>
    <row r="28" spans="1:12" ht="21.75">
      <c r="A28" s="2">
        <v>37736</v>
      </c>
      <c r="B28" s="3">
        <v>11.5</v>
      </c>
      <c r="C28" s="9">
        <v>0</v>
      </c>
      <c r="D28" s="12">
        <f t="shared" si="0"/>
        <v>0</v>
      </c>
      <c r="E28" s="21">
        <f t="shared" si="1"/>
        <v>1.2311711850675165E-06</v>
      </c>
      <c r="J28">
        <v>-0.019417475728155338</v>
      </c>
      <c r="K28">
        <f t="shared" si="2"/>
        <v>-0.02052705726417129</v>
      </c>
      <c r="L28">
        <f t="shared" si="3"/>
        <v>0.02052705726417129</v>
      </c>
    </row>
    <row r="29" spans="1:12" ht="21.75">
      <c r="A29" s="5">
        <v>37735</v>
      </c>
      <c r="B29" s="6">
        <v>11.5</v>
      </c>
      <c r="C29" s="7">
        <v>-0.1</v>
      </c>
      <c r="D29" s="12">
        <f t="shared" si="0"/>
        <v>-0.008620689655172414</v>
      </c>
      <c r="E29" s="21">
        <f t="shared" si="1"/>
        <v>9.467817745407023E-05</v>
      </c>
      <c r="J29">
        <v>-0.01904761904761905</v>
      </c>
      <c r="K29">
        <f t="shared" si="2"/>
        <v>-0.020157200583635</v>
      </c>
      <c r="L29">
        <f t="shared" si="3"/>
        <v>0.020157200583635</v>
      </c>
    </row>
    <row r="30" spans="1:12" ht="21.75">
      <c r="A30" s="2">
        <v>37734</v>
      </c>
      <c r="B30" s="3">
        <v>11.6</v>
      </c>
      <c r="C30" s="4">
        <v>-0.3</v>
      </c>
      <c r="D30" s="12">
        <f t="shared" si="0"/>
        <v>-0.025210084033613443</v>
      </c>
      <c r="E30" s="21">
        <f t="shared" si="1"/>
        <v>0.0006927247956971351</v>
      </c>
      <c r="J30">
        <v>-0.01904761904761905</v>
      </c>
      <c r="K30">
        <f t="shared" si="2"/>
        <v>-0.020157200583635</v>
      </c>
      <c r="L30">
        <f t="shared" si="3"/>
        <v>0.020157200583635</v>
      </c>
    </row>
    <row r="31" spans="1:12" ht="21.75">
      <c r="A31" s="5">
        <v>37733</v>
      </c>
      <c r="B31" s="6">
        <v>11.9</v>
      </c>
      <c r="C31" s="7">
        <v>-0.2</v>
      </c>
      <c r="D31" s="12">
        <f t="shared" si="0"/>
        <v>-0.01652892561983471</v>
      </c>
      <c r="E31" s="21">
        <f t="shared" si="1"/>
        <v>0.0003111169346869951</v>
      </c>
      <c r="J31">
        <v>-0.01886792452830189</v>
      </c>
      <c r="K31">
        <f t="shared" si="2"/>
        <v>-0.019977506064317842</v>
      </c>
      <c r="L31">
        <f t="shared" si="3"/>
        <v>0.019977506064317842</v>
      </c>
    </row>
    <row r="32" spans="1:12" ht="21.75">
      <c r="A32" s="2">
        <v>37732</v>
      </c>
      <c r="B32" s="3">
        <v>12.1</v>
      </c>
      <c r="C32" s="4">
        <v>-0.1</v>
      </c>
      <c r="D32" s="12">
        <f t="shared" si="0"/>
        <v>-0.00819672131147541</v>
      </c>
      <c r="E32" s="21">
        <f t="shared" si="1"/>
        <v>8.66072726892258E-05</v>
      </c>
      <c r="J32">
        <v>-0.018518518518518517</v>
      </c>
      <c r="K32">
        <f t="shared" si="2"/>
        <v>-0.01962810005453447</v>
      </c>
      <c r="L32">
        <f t="shared" si="3"/>
        <v>0.01962810005453447</v>
      </c>
    </row>
    <row r="33" spans="1:12" ht="21.75">
      <c r="A33" s="5">
        <v>37729</v>
      </c>
      <c r="B33" s="6">
        <v>12.2</v>
      </c>
      <c r="C33" s="8">
        <v>0.1</v>
      </c>
      <c r="D33" s="12">
        <f t="shared" si="0"/>
        <v>0.008264462809917356</v>
      </c>
      <c r="E33" s="21">
        <f t="shared" si="1"/>
        <v>5.1192326043624994E-05</v>
      </c>
      <c r="J33">
        <v>-0.018518518518518517</v>
      </c>
      <c r="K33">
        <f t="shared" si="2"/>
        <v>-0.01962810005453447</v>
      </c>
      <c r="L33">
        <f t="shared" si="3"/>
        <v>0.01962810005453447</v>
      </c>
    </row>
    <row r="34" spans="1:12" ht="21.75">
      <c r="A34" s="2">
        <v>37728</v>
      </c>
      <c r="B34" s="3">
        <v>12.1</v>
      </c>
      <c r="C34" s="4">
        <v>-0.3</v>
      </c>
      <c r="D34" s="12">
        <f t="shared" si="0"/>
        <v>-0.024193548387096774</v>
      </c>
      <c r="E34" s="21">
        <f t="shared" si="1"/>
        <v>0.0006402483839059226</v>
      </c>
      <c r="J34">
        <v>-0.01840490797546012</v>
      </c>
      <c r="K34">
        <f t="shared" si="2"/>
        <v>-0.019514489511476073</v>
      </c>
      <c r="L34">
        <f t="shared" si="3"/>
        <v>0.019514489511476073</v>
      </c>
    </row>
    <row r="35" spans="1:12" ht="21.75">
      <c r="A35" s="5">
        <v>37727</v>
      </c>
      <c r="B35" s="6">
        <v>12.4</v>
      </c>
      <c r="C35" s="8">
        <v>0.7</v>
      </c>
      <c r="D35" s="12">
        <f t="shared" si="0"/>
        <v>0.05982905982905983</v>
      </c>
      <c r="E35" s="21">
        <f t="shared" si="1"/>
        <v>0.003447977131007251</v>
      </c>
      <c r="J35">
        <v>-0.01818181818181818</v>
      </c>
      <c r="K35">
        <f t="shared" si="2"/>
        <v>-0.019291399717834133</v>
      </c>
      <c r="L35">
        <f t="shared" si="3"/>
        <v>0.019291399717834133</v>
      </c>
    </row>
    <row r="36" spans="1:12" ht="21.75">
      <c r="A36" s="2">
        <v>37722</v>
      </c>
      <c r="B36" s="3">
        <v>11.7</v>
      </c>
      <c r="C36" s="10">
        <v>0.2</v>
      </c>
      <c r="D36" s="12">
        <f t="shared" si="0"/>
        <v>0.017391304347826087</v>
      </c>
      <c r="E36" s="21">
        <f t="shared" si="1"/>
        <v>0.0002650944977206185</v>
      </c>
      <c r="J36">
        <v>-0.018018018018018018</v>
      </c>
      <c r="K36">
        <f t="shared" si="2"/>
        <v>-0.01912759955403397</v>
      </c>
      <c r="L36">
        <f t="shared" si="3"/>
        <v>0.01912759955403397</v>
      </c>
    </row>
    <row r="37" spans="1:12" ht="21.75">
      <c r="A37" s="5">
        <v>37721</v>
      </c>
      <c r="B37" s="6">
        <v>11.5</v>
      </c>
      <c r="C37" s="11">
        <v>0</v>
      </c>
      <c r="D37" s="12">
        <f t="shared" si="0"/>
        <v>0</v>
      </c>
      <c r="E37" s="21">
        <f t="shared" si="1"/>
        <v>1.2311711850675165E-06</v>
      </c>
      <c r="J37">
        <v>-0.018018018018018018</v>
      </c>
      <c r="K37">
        <f t="shared" si="2"/>
        <v>-0.01912759955403397</v>
      </c>
      <c r="L37">
        <f t="shared" si="3"/>
        <v>0.01912759955403397</v>
      </c>
    </row>
    <row r="38" spans="1:12" ht="21.75">
      <c r="A38" s="2">
        <v>37720</v>
      </c>
      <c r="B38" s="3">
        <v>11.5</v>
      </c>
      <c r="C38" s="10">
        <v>0.4</v>
      </c>
      <c r="D38" s="12">
        <f t="shared" si="0"/>
        <v>0.036036036036036036</v>
      </c>
      <c r="E38" s="21">
        <f t="shared" si="1"/>
        <v>0.0012198572239419732</v>
      </c>
      <c r="J38">
        <v>-0.01785714285714286</v>
      </c>
      <c r="K38">
        <f t="shared" si="2"/>
        <v>-0.018966724393158812</v>
      </c>
      <c r="L38">
        <f t="shared" si="3"/>
        <v>0.018966724393158812</v>
      </c>
    </row>
    <row r="39" spans="1:12" ht="21.75">
      <c r="A39" s="5">
        <v>37719</v>
      </c>
      <c r="B39" s="6">
        <v>11.1</v>
      </c>
      <c r="C39" s="8">
        <v>0.2</v>
      </c>
      <c r="D39" s="12">
        <f t="shared" si="0"/>
        <v>0.01834862385321101</v>
      </c>
      <c r="E39" s="21">
        <f t="shared" si="1"/>
        <v>0.00029718458001404193</v>
      </c>
      <c r="J39">
        <v>-0.017699115044247787</v>
      </c>
      <c r="K39">
        <f t="shared" si="2"/>
        <v>-0.01880869658026374</v>
      </c>
      <c r="L39">
        <f t="shared" si="3"/>
        <v>0.01880869658026374</v>
      </c>
    </row>
    <row r="40" spans="1:12" ht="21.75">
      <c r="A40" s="2">
        <v>37715</v>
      </c>
      <c r="B40" s="3">
        <v>10.9</v>
      </c>
      <c r="C40" s="9">
        <v>0</v>
      </c>
      <c r="D40" s="12">
        <f t="shared" si="0"/>
        <v>0</v>
      </c>
      <c r="E40" s="21">
        <f t="shared" si="1"/>
        <v>1.2311711850675165E-06</v>
      </c>
      <c r="J40">
        <v>-0.017543859649122806</v>
      </c>
      <c r="K40">
        <f t="shared" si="2"/>
        <v>-0.018653441185138758</v>
      </c>
      <c r="L40">
        <f t="shared" si="3"/>
        <v>0.018653441185138758</v>
      </c>
    </row>
    <row r="41" spans="1:12" ht="21.75">
      <c r="A41" s="5">
        <v>37714</v>
      </c>
      <c r="B41" s="6">
        <v>10.9</v>
      </c>
      <c r="C41" s="8">
        <v>0.1</v>
      </c>
      <c r="D41" s="12">
        <f t="shared" si="0"/>
        <v>0.009259259259259259</v>
      </c>
      <c r="E41" s="21">
        <f t="shared" si="1"/>
        <v>6.641724699272823E-05</v>
      </c>
      <c r="J41">
        <v>-0.017241379310344827</v>
      </c>
      <c r="K41">
        <f t="shared" si="2"/>
        <v>-0.01835096084636078</v>
      </c>
      <c r="L41">
        <f t="shared" si="3"/>
        <v>0.01835096084636078</v>
      </c>
    </row>
    <row r="42" spans="1:12" ht="21.75">
      <c r="A42" s="2">
        <v>37713</v>
      </c>
      <c r="B42" s="3">
        <v>10.8</v>
      </c>
      <c r="C42" s="10">
        <v>0.1</v>
      </c>
      <c r="D42" s="12">
        <f t="shared" si="0"/>
        <v>0.009345794392523366</v>
      </c>
      <c r="E42" s="21">
        <f t="shared" si="1"/>
        <v>6.783520221769803E-05</v>
      </c>
      <c r="J42">
        <v>-0.017045454545454544</v>
      </c>
      <c r="K42">
        <f t="shared" si="2"/>
        <v>-0.018155036081470496</v>
      </c>
      <c r="L42">
        <f t="shared" si="3"/>
        <v>0.018155036081470496</v>
      </c>
    </row>
    <row r="43" spans="1:12" ht="21.75">
      <c r="A43" s="5">
        <v>37712</v>
      </c>
      <c r="B43" s="6">
        <v>10.7</v>
      </c>
      <c r="C43" s="11">
        <v>0</v>
      </c>
      <c r="D43" s="12">
        <f t="shared" si="0"/>
        <v>0</v>
      </c>
      <c r="E43" s="21">
        <f t="shared" si="1"/>
        <v>1.2311711850675165E-06</v>
      </c>
      <c r="J43">
        <v>-0.01694915254237288</v>
      </c>
      <c r="K43">
        <f t="shared" si="2"/>
        <v>-0.018058734078388834</v>
      </c>
      <c r="L43">
        <f t="shared" si="3"/>
        <v>0.018058734078388834</v>
      </c>
    </row>
    <row r="44" spans="1:12" ht="21.75">
      <c r="A44" s="2">
        <v>37711</v>
      </c>
      <c r="B44" s="3">
        <v>10.7</v>
      </c>
      <c r="C44" s="4">
        <v>-0.3</v>
      </c>
      <c r="D44" s="12">
        <f t="shared" si="0"/>
        <v>-0.02727272727272727</v>
      </c>
      <c r="E44" s="21">
        <f t="shared" si="1"/>
        <v>0.0008055554533148632</v>
      </c>
      <c r="J44">
        <v>-0.01694915254237288</v>
      </c>
      <c r="K44">
        <f t="shared" si="2"/>
        <v>-0.018058734078388834</v>
      </c>
      <c r="L44">
        <f t="shared" si="3"/>
        <v>0.018058734078388834</v>
      </c>
    </row>
    <row r="45" spans="1:12" ht="21.75">
      <c r="A45" s="5">
        <v>37708</v>
      </c>
      <c r="B45" s="6">
        <v>11</v>
      </c>
      <c r="C45" s="11">
        <v>0</v>
      </c>
      <c r="D45" s="12">
        <f t="shared" si="0"/>
        <v>0</v>
      </c>
      <c r="E45" s="21">
        <f t="shared" si="1"/>
        <v>1.2311711850675165E-06</v>
      </c>
      <c r="J45">
        <v>-0.01675977653631285</v>
      </c>
      <c r="K45">
        <f t="shared" si="2"/>
        <v>-0.0178693580723288</v>
      </c>
      <c r="L45">
        <f t="shared" si="3"/>
        <v>0.0178693580723288</v>
      </c>
    </row>
    <row r="46" spans="1:12" ht="21.75">
      <c r="A46" s="2">
        <v>37707</v>
      </c>
      <c r="B46" s="3">
        <v>11</v>
      </c>
      <c r="C46" s="10">
        <v>0.2</v>
      </c>
      <c r="D46" s="12">
        <f t="shared" si="0"/>
        <v>0.018518518518518517</v>
      </c>
      <c r="E46" s="21">
        <f t="shared" si="1"/>
        <v>0.0003030710868607455</v>
      </c>
      <c r="J46">
        <v>-0.01675977653631285</v>
      </c>
      <c r="K46">
        <f t="shared" si="2"/>
        <v>-0.0178693580723288</v>
      </c>
      <c r="L46">
        <f t="shared" si="3"/>
        <v>0.0178693580723288</v>
      </c>
    </row>
    <row r="47" spans="1:12" ht="21.75">
      <c r="A47" s="5">
        <v>37706</v>
      </c>
      <c r="B47" s="6">
        <v>10.8</v>
      </c>
      <c r="C47" s="8">
        <v>0.1</v>
      </c>
      <c r="D47" s="12">
        <f t="shared" si="0"/>
        <v>0.009345794392523366</v>
      </c>
      <c r="E47" s="21">
        <f t="shared" si="1"/>
        <v>6.783520221769803E-05</v>
      </c>
      <c r="J47">
        <v>-0.01675977653631285</v>
      </c>
      <c r="K47">
        <f t="shared" si="2"/>
        <v>-0.0178693580723288</v>
      </c>
      <c r="L47">
        <f t="shared" si="3"/>
        <v>0.0178693580723288</v>
      </c>
    </row>
    <row r="48" spans="1:12" ht="21.75">
      <c r="A48" s="2">
        <v>37705</v>
      </c>
      <c r="B48" s="3">
        <v>10.7</v>
      </c>
      <c r="C48" s="10">
        <v>0.1</v>
      </c>
      <c r="D48" s="12">
        <f t="shared" si="0"/>
        <v>0.009433962264150945</v>
      </c>
      <c r="E48" s="21">
        <f t="shared" si="1"/>
        <v>6.92953145069453E-05</v>
      </c>
      <c r="J48">
        <v>-0.01675977653631285</v>
      </c>
      <c r="K48">
        <f t="shared" si="2"/>
        <v>-0.0178693580723288</v>
      </c>
      <c r="L48">
        <f t="shared" si="3"/>
        <v>0.0178693580723288</v>
      </c>
    </row>
    <row r="49" spans="1:12" ht="21.75">
      <c r="A49" s="5">
        <v>37704</v>
      </c>
      <c r="B49" s="6">
        <v>10.6</v>
      </c>
      <c r="C49" s="7">
        <v>-0.2</v>
      </c>
      <c r="D49" s="12">
        <f t="shared" si="0"/>
        <v>-0.018518518518518517</v>
      </c>
      <c r="E49" s="21">
        <f t="shared" si="1"/>
        <v>0.00038526231175081607</v>
      </c>
      <c r="J49">
        <v>-0.01652892561983471</v>
      </c>
      <c r="K49">
        <f t="shared" si="2"/>
        <v>-0.017638507155850663</v>
      </c>
      <c r="L49">
        <f t="shared" si="3"/>
        <v>0.017638507155850663</v>
      </c>
    </row>
    <row r="50" spans="1:12" ht="21.75">
      <c r="A50" s="2">
        <v>37701</v>
      </c>
      <c r="B50" s="3">
        <v>10.8</v>
      </c>
      <c r="C50" s="4">
        <v>-0.1</v>
      </c>
      <c r="D50" s="12">
        <f t="shared" si="0"/>
        <v>-0.009174311926605505</v>
      </c>
      <c r="E50" s="21">
        <f t="shared" si="1"/>
        <v>0.00010575846475054831</v>
      </c>
      <c r="J50">
        <v>-0.012820512820512822</v>
      </c>
      <c r="K50">
        <f t="shared" si="2"/>
        <v>-0.013930094356528772</v>
      </c>
      <c r="L50">
        <f t="shared" si="3"/>
        <v>0.013930094356528772</v>
      </c>
    </row>
    <row r="51" spans="1:12" ht="21.75">
      <c r="A51" s="5">
        <v>37700</v>
      </c>
      <c r="B51" s="6">
        <v>10.9</v>
      </c>
      <c r="C51" s="8">
        <v>0.2</v>
      </c>
      <c r="D51" s="12">
        <f t="shared" si="0"/>
        <v>0.01869158878504673</v>
      </c>
      <c r="E51" s="21">
        <f t="shared" si="1"/>
        <v>0.00030912697890497087</v>
      </c>
      <c r="J51">
        <v>-0.011904761904761904</v>
      </c>
      <c r="K51">
        <f t="shared" si="2"/>
        <v>-0.013014343440777855</v>
      </c>
      <c r="L51">
        <f t="shared" si="3"/>
        <v>0.013014343440777855</v>
      </c>
    </row>
    <row r="52" spans="1:12" ht="21.75">
      <c r="A52" s="2">
        <v>37699</v>
      </c>
      <c r="B52" s="3">
        <v>10.7</v>
      </c>
      <c r="C52" s="4">
        <v>-0.1</v>
      </c>
      <c r="D52" s="12">
        <f t="shared" si="0"/>
        <v>-0.009259259259259259</v>
      </c>
      <c r="E52" s="21">
        <f t="shared" si="1"/>
        <v>0.00010751285943776344</v>
      </c>
      <c r="J52">
        <v>-0.011695906432748537</v>
      </c>
      <c r="K52">
        <f t="shared" si="2"/>
        <v>-0.012805487968764488</v>
      </c>
      <c r="L52">
        <f t="shared" si="3"/>
        <v>0.012805487968764488</v>
      </c>
    </row>
    <row r="53" spans="1:12" ht="21.75">
      <c r="A53" s="5">
        <v>37698</v>
      </c>
      <c r="B53" s="6">
        <v>10.8</v>
      </c>
      <c r="C53" s="8">
        <v>0.3</v>
      </c>
      <c r="D53" s="12">
        <f t="shared" si="0"/>
        <v>0.02857142857142857</v>
      </c>
      <c r="E53" s="21">
        <f t="shared" si="1"/>
        <v>0.0007541530425964008</v>
      </c>
      <c r="J53">
        <v>-0.011363636363636364</v>
      </c>
      <c r="K53">
        <f t="shared" si="2"/>
        <v>-0.012473217899652314</v>
      </c>
      <c r="L53">
        <f t="shared" si="3"/>
        <v>0.012473217899652314</v>
      </c>
    </row>
    <row r="54" spans="1:12" ht="21.75">
      <c r="A54" s="2">
        <v>37697</v>
      </c>
      <c r="B54" s="3">
        <v>10.5</v>
      </c>
      <c r="C54" s="4">
        <v>-0.1</v>
      </c>
      <c r="D54" s="12">
        <f t="shared" si="0"/>
        <v>-0.009433962264150945</v>
      </c>
      <c r="E54" s="21">
        <f t="shared" si="1"/>
        <v>0.00011116631586603778</v>
      </c>
      <c r="J54">
        <v>-0.011363636363636364</v>
      </c>
      <c r="K54">
        <f t="shared" si="2"/>
        <v>-0.012473217899652314</v>
      </c>
      <c r="L54">
        <f t="shared" si="3"/>
        <v>0.012473217899652314</v>
      </c>
    </row>
    <row r="55" spans="1:12" ht="21.75">
      <c r="A55" s="5">
        <v>37694</v>
      </c>
      <c r="B55" s="6">
        <v>10.6</v>
      </c>
      <c r="C55" s="8">
        <v>0.3</v>
      </c>
      <c r="D55" s="12">
        <f t="shared" si="0"/>
        <v>0.029126213592233007</v>
      </c>
      <c r="E55" s="21">
        <f t="shared" si="1"/>
        <v>0.000784931671773449</v>
      </c>
      <c r="J55">
        <v>-0.011049723756906077</v>
      </c>
      <c r="K55">
        <f t="shared" si="2"/>
        <v>-0.012159305292922027</v>
      </c>
      <c r="L55">
        <f t="shared" si="3"/>
        <v>0.012159305292922027</v>
      </c>
    </row>
    <row r="56" spans="1:12" ht="21.75">
      <c r="A56" s="2">
        <v>37693</v>
      </c>
      <c r="B56" s="3">
        <v>10.3</v>
      </c>
      <c r="C56" s="4">
        <v>-0.1</v>
      </c>
      <c r="D56" s="12">
        <f t="shared" si="0"/>
        <v>-0.009615384615384616</v>
      </c>
      <c r="E56" s="21">
        <f t="shared" si="1"/>
        <v>0.00011502489894868788</v>
      </c>
      <c r="J56">
        <v>-0.010309278350515465</v>
      </c>
      <c r="K56">
        <f t="shared" si="2"/>
        <v>-0.011418859886531416</v>
      </c>
      <c r="L56">
        <f t="shared" si="3"/>
        <v>0.011418859886531416</v>
      </c>
    </row>
    <row r="57" spans="1:12" ht="21.75">
      <c r="A57" s="5">
        <v>37692</v>
      </c>
      <c r="B57" s="6">
        <v>10.4</v>
      </c>
      <c r="C57" s="11">
        <v>0</v>
      </c>
      <c r="D57" s="12">
        <f t="shared" si="0"/>
        <v>0</v>
      </c>
      <c r="E57" s="21">
        <f t="shared" si="1"/>
        <v>1.2311711850675165E-06</v>
      </c>
      <c r="J57">
        <v>-0.009803921568627453</v>
      </c>
      <c r="K57">
        <f t="shared" si="2"/>
        <v>-0.010913503104643403</v>
      </c>
      <c r="L57">
        <f t="shared" si="3"/>
        <v>0.010913503104643403</v>
      </c>
    </row>
    <row r="58" spans="1:12" ht="21.75">
      <c r="A58" s="2">
        <v>37691</v>
      </c>
      <c r="B58" s="3">
        <v>10.4</v>
      </c>
      <c r="C58" s="9">
        <v>0</v>
      </c>
      <c r="D58" s="12">
        <f t="shared" si="0"/>
        <v>0</v>
      </c>
      <c r="E58" s="21">
        <f t="shared" si="1"/>
        <v>1.2311711850675165E-06</v>
      </c>
      <c r="J58">
        <v>-0.009708737864077669</v>
      </c>
      <c r="K58">
        <f t="shared" si="2"/>
        <v>-0.01081831940009362</v>
      </c>
      <c r="L58">
        <f t="shared" si="3"/>
        <v>0.01081831940009362</v>
      </c>
    </row>
    <row r="59" spans="1:12" ht="21.75">
      <c r="A59" s="5">
        <v>37690</v>
      </c>
      <c r="B59" s="6">
        <v>10.4</v>
      </c>
      <c r="C59" s="8">
        <v>0.1</v>
      </c>
      <c r="D59" s="12">
        <f t="shared" si="0"/>
        <v>0.009708737864077669</v>
      </c>
      <c r="E59" s="21">
        <f t="shared" si="1"/>
        <v>7.39454895544439E-05</v>
      </c>
      <c r="J59">
        <v>-0.009615384615384616</v>
      </c>
      <c r="K59">
        <f t="shared" si="2"/>
        <v>-0.010724966151400566</v>
      </c>
      <c r="L59">
        <f t="shared" si="3"/>
        <v>0.010724966151400566</v>
      </c>
    </row>
    <row r="60" spans="1:12" ht="21.75">
      <c r="A60" s="2">
        <v>37687</v>
      </c>
      <c r="B60" s="3">
        <v>10.3</v>
      </c>
      <c r="C60" s="4">
        <v>-0.1</v>
      </c>
      <c r="D60" s="12">
        <f t="shared" si="0"/>
        <v>-0.009615384615384616</v>
      </c>
      <c r="E60" s="21">
        <f t="shared" si="1"/>
        <v>0.00011502489894868788</v>
      </c>
      <c r="J60">
        <v>-0.009615384615384616</v>
      </c>
      <c r="K60">
        <f t="shared" si="2"/>
        <v>-0.010724966151400566</v>
      </c>
      <c r="L60">
        <f t="shared" si="3"/>
        <v>0.010724966151400566</v>
      </c>
    </row>
    <row r="61" spans="1:12" ht="21.75">
      <c r="A61" s="5">
        <v>37686</v>
      </c>
      <c r="B61" s="6">
        <v>10.4</v>
      </c>
      <c r="C61" s="11">
        <v>0</v>
      </c>
      <c r="D61" s="12">
        <f t="shared" si="0"/>
        <v>0</v>
      </c>
      <c r="E61" s="21">
        <f t="shared" si="1"/>
        <v>1.2311711850675165E-06</v>
      </c>
      <c r="J61">
        <v>-0.009615384615384616</v>
      </c>
      <c r="K61">
        <f t="shared" si="2"/>
        <v>-0.010724966151400566</v>
      </c>
      <c r="L61">
        <f t="shared" si="3"/>
        <v>0.010724966151400566</v>
      </c>
    </row>
    <row r="62" spans="1:12" ht="21.75">
      <c r="A62" s="2">
        <v>37685</v>
      </c>
      <c r="B62" s="3">
        <v>10.4</v>
      </c>
      <c r="C62" s="10">
        <v>0.1</v>
      </c>
      <c r="D62" s="12">
        <f t="shared" si="0"/>
        <v>0.009708737864077669</v>
      </c>
      <c r="E62" s="21">
        <f t="shared" si="1"/>
        <v>7.39454895544439E-05</v>
      </c>
      <c r="J62">
        <v>-0.009615384615384616</v>
      </c>
      <c r="K62">
        <f t="shared" si="2"/>
        <v>-0.010724966151400566</v>
      </c>
      <c r="L62">
        <f t="shared" si="3"/>
        <v>0.010724966151400566</v>
      </c>
    </row>
    <row r="63" spans="1:12" ht="21.75">
      <c r="A63" s="5">
        <v>37684</v>
      </c>
      <c r="B63" s="6">
        <v>10.3</v>
      </c>
      <c r="C63" s="7">
        <v>-0.2</v>
      </c>
      <c r="D63" s="12">
        <f t="shared" si="0"/>
        <v>-0.01904761904761905</v>
      </c>
      <c r="E63" s="21">
        <f t="shared" si="1"/>
        <v>0.00040631273536889526</v>
      </c>
      <c r="J63">
        <v>-0.009523809523809525</v>
      </c>
      <c r="K63">
        <f t="shared" si="2"/>
        <v>-0.010633391059825475</v>
      </c>
      <c r="L63">
        <f t="shared" si="3"/>
        <v>0.010633391059825475</v>
      </c>
    </row>
    <row r="64" spans="1:12" ht="21.75">
      <c r="A64" s="2">
        <v>37683</v>
      </c>
      <c r="B64" s="3">
        <v>10.5</v>
      </c>
      <c r="C64" s="10">
        <v>0.1</v>
      </c>
      <c r="D64" s="12">
        <f t="shared" si="0"/>
        <v>0.009615384615384616</v>
      </c>
      <c r="E64" s="21">
        <f t="shared" si="1"/>
        <v>7.234868602499748E-05</v>
      </c>
      <c r="J64">
        <v>-0.009523809523809525</v>
      </c>
      <c r="K64">
        <f t="shared" si="2"/>
        <v>-0.010633391059825475</v>
      </c>
      <c r="L64">
        <f t="shared" si="3"/>
        <v>0.010633391059825475</v>
      </c>
    </row>
    <row r="65" spans="1:12" ht="21.75">
      <c r="A65" s="5">
        <v>37680</v>
      </c>
      <c r="B65" s="6">
        <v>10.4</v>
      </c>
      <c r="C65" s="11">
        <v>0</v>
      </c>
      <c r="D65" s="12">
        <f t="shared" si="0"/>
        <v>0</v>
      </c>
      <c r="E65" s="21">
        <f t="shared" si="1"/>
        <v>1.2311711850675165E-06</v>
      </c>
      <c r="J65">
        <v>-0.009523809523809525</v>
      </c>
      <c r="K65">
        <f t="shared" si="2"/>
        <v>-0.010633391059825475</v>
      </c>
      <c r="L65">
        <f t="shared" si="3"/>
        <v>0.010633391059825475</v>
      </c>
    </row>
    <row r="66" spans="1:12" ht="21.75">
      <c r="A66" s="2">
        <v>37679</v>
      </c>
      <c r="B66" s="3">
        <v>10.4</v>
      </c>
      <c r="C66" s="10">
        <v>0.2</v>
      </c>
      <c r="D66" s="12">
        <f t="shared" si="0"/>
        <v>0.019607843137254905</v>
      </c>
      <c r="E66" s="21">
        <f t="shared" si="1"/>
        <v>0.0003421856822678715</v>
      </c>
      <c r="J66">
        <v>-0.009433962264150945</v>
      </c>
      <c r="K66">
        <f t="shared" si="2"/>
        <v>-0.010543543800166895</v>
      </c>
      <c r="L66">
        <f t="shared" si="3"/>
        <v>0.010543543800166895</v>
      </c>
    </row>
    <row r="67" spans="1:12" ht="21.75">
      <c r="A67" s="5">
        <v>37678</v>
      </c>
      <c r="B67" s="6">
        <v>10.2</v>
      </c>
      <c r="C67" s="8">
        <v>0.1</v>
      </c>
      <c r="D67" s="12">
        <f aca="true" t="shared" si="4" ref="D67:D130">C67/B68</f>
        <v>0.009900990099009901</v>
      </c>
      <c r="E67" s="21">
        <f aca="true" t="shared" si="5" ref="E67:E130">(D67-$F$4)^2</f>
        <v>7.728886452148336E-05</v>
      </c>
      <c r="J67">
        <v>-0.009259259259259259</v>
      </c>
      <c r="K67">
        <f aca="true" t="shared" si="6" ref="K67:K130">J67-$F$4</f>
        <v>-0.01036884079527521</v>
      </c>
      <c r="L67">
        <f aca="true" t="shared" si="7" ref="L67:L130">ABS(K67)</f>
        <v>0.01036884079527521</v>
      </c>
    </row>
    <row r="68" spans="1:12" ht="21.75">
      <c r="A68" s="2">
        <v>37677</v>
      </c>
      <c r="B68" s="3">
        <v>10.1</v>
      </c>
      <c r="C68" s="4">
        <v>-0.1</v>
      </c>
      <c r="D68" s="12">
        <f t="shared" si="4"/>
        <v>-0.009803921568627453</v>
      </c>
      <c r="E68" s="21">
        <f t="shared" si="5"/>
        <v>0.0001191045500150612</v>
      </c>
      <c r="J68">
        <v>-0.009174311926605505</v>
      </c>
      <c r="K68">
        <f t="shared" si="6"/>
        <v>-0.010283893462621456</v>
      </c>
      <c r="L68">
        <f t="shared" si="7"/>
        <v>0.010283893462621456</v>
      </c>
    </row>
    <row r="69" spans="1:12" ht="21.75">
      <c r="A69" s="5">
        <v>37676</v>
      </c>
      <c r="B69" s="6">
        <v>10.2</v>
      </c>
      <c r="C69" s="11">
        <v>0</v>
      </c>
      <c r="D69" s="12">
        <f t="shared" si="4"/>
        <v>0</v>
      </c>
      <c r="E69" s="21">
        <f t="shared" si="5"/>
        <v>1.2311711850675165E-06</v>
      </c>
      <c r="J69">
        <v>-0.008849557522123894</v>
      </c>
      <c r="K69">
        <f t="shared" si="6"/>
        <v>-0.009959139058139844</v>
      </c>
      <c r="L69">
        <f t="shared" si="7"/>
        <v>0.009959139058139844</v>
      </c>
    </row>
    <row r="70" spans="1:12" ht="21.75">
      <c r="A70" s="2">
        <v>37673</v>
      </c>
      <c r="B70" s="3">
        <v>10.2</v>
      </c>
      <c r="C70" s="9">
        <v>0</v>
      </c>
      <c r="D70" s="12">
        <f t="shared" si="4"/>
        <v>0</v>
      </c>
      <c r="E70" s="21">
        <f t="shared" si="5"/>
        <v>1.2311711850675165E-06</v>
      </c>
      <c r="J70">
        <v>-0.008620689655172414</v>
      </c>
      <c r="K70">
        <f t="shared" si="6"/>
        <v>-0.009730271191188364</v>
      </c>
      <c r="L70">
        <f t="shared" si="7"/>
        <v>0.009730271191188364</v>
      </c>
    </row>
    <row r="71" spans="1:12" ht="21.75">
      <c r="A71" s="5">
        <v>37672</v>
      </c>
      <c r="B71" s="6">
        <v>10.2</v>
      </c>
      <c r="C71" s="7">
        <v>-0.1</v>
      </c>
      <c r="D71" s="12">
        <f t="shared" si="4"/>
        <v>-0.009708737864077669</v>
      </c>
      <c r="E71" s="21">
        <f t="shared" si="5"/>
        <v>0.00011703603464244197</v>
      </c>
      <c r="J71">
        <v>-0.00847457627118644</v>
      </c>
      <c r="K71">
        <f t="shared" si="6"/>
        <v>-0.009584157807202391</v>
      </c>
      <c r="L71">
        <f t="shared" si="7"/>
        <v>0.009584157807202391</v>
      </c>
    </row>
    <row r="72" spans="1:12" ht="21.75">
      <c r="A72" s="2">
        <v>37671</v>
      </c>
      <c r="B72" s="3">
        <v>10.3</v>
      </c>
      <c r="C72" s="4">
        <v>-0.2</v>
      </c>
      <c r="D72" s="12">
        <f t="shared" si="4"/>
        <v>-0.01904761904761905</v>
      </c>
      <c r="E72" s="21">
        <f t="shared" si="5"/>
        <v>0.00040631273536889526</v>
      </c>
      <c r="J72">
        <v>-0.008403361344537815</v>
      </c>
      <c r="K72">
        <f t="shared" si="6"/>
        <v>-0.009512942880553765</v>
      </c>
      <c r="L72">
        <f t="shared" si="7"/>
        <v>0.009512942880553765</v>
      </c>
    </row>
    <row r="73" spans="1:12" ht="21.75">
      <c r="A73" s="5">
        <v>37670</v>
      </c>
      <c r="B73" s="6">
        <v>10.5</v>
      </c>
      <c r="C73" s="8">
        <v>0.1</v>
      </c>
      <c r="D73" s="12">
        <f t="shared" si="4"/>
        <v>0.009615384615384616</v>
      </c>
      <c r="E73" s="21">
        <f t="shared" si="5"/>
        <v>7.234868602499748E-05</v>
      </c>
      <c r="J73">
        <v>-0.008403361344537815</v>
      </c>
      <c r="K73">
        <f t="shared" si="6"/>
        <v>-0.009512942880553765</v>
      </c>
      <c r="L73">
        <f t="shared" si="7"/>
        <v>0.009512942880553765</v>
      </c>
    </row>
    <row r="74" spans="1:12" ht="21.75">
      <c r="A74" s="2">
        <v>37666</v>
      </c>
      <c r="B74" s="3">
        <v>10.4</v>
      </c>
      <c r="C74" s="9">
        <v>0</v>
      </c>
      <c r="D74" s="12">
        <f t="shared" si="4"/>
        <v>0</v>
      </c>
      <c r="E74" s="21">
        <f t="shared" si="5"/>
        <v>1.2311711850675165E-06</v>
      </c>
      <c r="J74">
        <v>-0.00819672131147541</v>
      </c>
      <c r="K74">
        <f t="shared" si="6"/>
        <v>-0.00930630284749136</v>
      </c>
      <c r="L74">
        <f t="shared" si="7"/>
        <v>0.00930630284749136</v>
      </c>
    </row>
    <row r="75" spans="1:12" ht="21.75">
      <c r="A75" s="5">
        <v>37665</v>
      </c>
      <c r="B75" s="6">
        <v>10.4</v>
      </c>
      <c r="C75" s="7">
        <v>-0.4</v>
      </c>
      <c r="D75" s="12">
        <f t="shared" si="4"/>
        <v>-0.037037037037037035</v>
      </c>
      <c r="E75" s="21">
        <f t="shared" si="5"/>
        <v>0.0014551645085579912</v>
      </c>
      <c r="J75">
        <v>-0.006493506493506494</v>
      </c>
      <c r="K75">
        <f t="shared" si="6"/>
        <v>-0.007603088029522444</v>
      </c>
      <c r="L75">
        <f t="shared" si="7"/>
        <v>0.007603088029522444</v>
      </c>
    </row>
    <row r="76" spans="1:12" ht="21.75">
      <c r="A76" s="2">
        <v>37664</v>
      </c>
      <c r="B76" s="3">
        <v>10.8</v>
      </c>
      <c r="C76" s="10">
        <v>0.1</v>
      </c>
      <c r="D76" s="12">
        <f t="shared" si="4"/>
        <v>0.009345794392523366</v>
      </c>
      <c r="E76" s="21">
        <f t="shared" si="5"/>
        <v>6.783520221769803E-05</v>
      </c>
      <c r="J76">
        <v>-0.00625</v>
      </c>
      <c r="K76">
        <f t="shared" si="6"/>
        <v>-0.007359581536015951</v>
      </c>
      <c r="L76">
        <f t="shared" si="7"/>
        <v>0.007359581536015951</v>
      </c>
    </row>
    <row r="77" spans="1:12" ht="21.75">
      <c r="A77" s="5">
        <v>37663</v>
      </c>
      <c r="B77" s="6">
        <v>10.7</v>
      </c>
      <c r="C77" s="8">
        <v>0.2</v>
      </c>
      <c r="D77" s="12">
        <f t="shared" si="4"/>
        <v>0.01904761904761905</v>
      </c>
      <c r="E77" s="21">
        <f t="shared" si="5"/>
        <v>0.00032177318976767984</v>
      </c>
      <c r="J77">
        <v>-0.006211180124223602</v>
      </c>
      <c r="K77">
        <f t="shared" si="6"/>
        <v>-0.0073207616602395525</v>
      </c>
      <c r="L77">
        <f t="shared" si="7"/>
        <v>0.0073207616602395525</v>
      </c>
    </row>
    <row r="78" spans="1:12" ht="21.75">
      <c r="A78" s="2">
        <v>37662</v>
      </c>
      <c r="B78" s="3">
        <v>10.5</v>
      </c>
      <c r="C78" s="4">
        <v>-0.4</v>
      </c>
      <c r="D78" s="12">
        <f t="shared" si="4"/>
        <v>-0.03669724770642202</v>
      </c>
      <c r="E78" s="21">
        <f t="shared" si="5"/>
        <v>0.001429356337366863</v>
      </c>
      <c r="J78">
        <v>-0.006134969325153374</v>
      </c>
      <c r="K78">
        <f t="shared" si="6"/>
        <v>-0.007244550861169325</v>
      </c>
      <c r="L78">
        <f t="shared" si="7"/>
        <v>0.007244550861169325</v>
      </c>
    </row>
    <row r="79" spans="1:12" ht="21.75">
      <c r="A79" s="5">
        <v>37659</v>
      </c>
      <c r="B79" s="6">
        <v>10.9</v>
      </c>
      <c r="C79" s="7">
        <v>-0.2</v>
      </c>
      <c r="D79" s="12">
        <f t="shared" si="4"/>
        <v>-0.018018018018018018</v>
      </c>
      <c r="E79" s="21">
        <f t="shared" si="5"/>
        <v>0.0003658650646994805</v>
      </c>
      <c r="J79">
        <v>-0.006024096385542168</v>
      </c>
      <c r="K79">
        <f t="shared" si="6"/>
        <v>-0.007133677921558119</v>
      </c>
      <c r="L79">
        <f t="shared" si="7"/>
        <v>0.007133677921558119</v>
      </c>
    </row>
    <row r="80" spans="1:12" ht="21.75">
      <c r="A80" s="2">
        <v>37658</v>
      </c>
      <c r="B80" s="3">
        <v>11.1</v>
      </c>
      <c r="C80" s="10">
        <v>0.2</v>
      </c>
      <c r="D80" s="12">
        <f t="shared" si="4"/>
        <v>0.01834862385321101</v>
      </c>
      <c r="E80" s="21">
        <f t="shared" si="5"/>
        <v>0.00029718458001404193</v>
      </c>
      <c r="J80">
        <v>-0.006024096385542168</v>
      </c>
      <c r="K80">
        <f t="shared" si="6"/>
        <v>-0.007133677921558119</v>
      </c>
      <c r="L80">
        <f t="shared" si="7"/>
        <v>0.007133677921558119</v>
      </c>
    </row>
    <row r="81" spans="1:12" ht="21.75">
      <c r="A81" s="5">
        <v>37657</v>
      </c>
      <c r="B81" s="6">
        <v>10.9</v>
      </c>
      <c r="C81" s="8">
        <v>0.1</v>
      </c>
      <c r="D81" s="12">
        <f t="shared" si="4"/>
        <v>0.009259259259259259</v>
      </c>
      <c r="E81" s="21">
        <f t="shared" si="5"/>
        <v>6.641724699272823E-05</v>
      </c>
      <c r="J81">
        <v>-0.005952380952380952</v>
      </c>
      <c r="K81">
        <f t="shared" si="6"/>
        <v>-0.0070619624883969025</v>
      </c>
      <c r="L81">
        <f t="shared" si="7"/>
        <v>0.0070619624883969025</v>
      </c>
    </row>
    <row r="82" spans="1:12" ht="21.75">
      <c r="A82" s="2">
        <v>37656</v>
      </c>
      <c r="B82" s="3">
        <v>10.8</v>
      </c>
      <c r="C82" s="10">
        <v>0.1</v>
      </c>
      <c r="D82" s="12">
        <f t="shared" si="4"/>
        <v>0.009345794392523366</v>
      </c>
      <c r="E82" s="21">
        <f t="shared" si="5"/>
        <v>6.783520221769803E-05</v>
      </c>
      <c r="J82">
        <v>-0.00591715976331361</v>
      </c>
      <c r="K82">
        <f t="shared" si="6"/>
        <v>-0.007026741299329561</v>
      </c>
      <c r="L82">
        <f t="shared" si="7"/>
        <v>0.007026741299329561</v>
      </c>
    </row>
    <row r="83" spans="1:12" ht="21.75">
      <c r="A83" s="5">
        <v>37655</v>
      </c>
      <c r="B83" s="6">
        <v>10.7</v>
      </c>
      <c r="C83" s="8">
        <v>0.3</v>
      </c>
      <c r="D83" s="12">
        <f t="shared" si="4"/>
        <v>0.028846153846153844</v>
      </c>
      <c r="E83" s="21">
        <f t="shared" si="5"/>
        <v>0.000769317443515508</v>
      </c>
      <c r="J83">
        <v>-0.005847953216374269</v>
      </c>
      <c r="K83">
        <f t="shared" si="6"/>
        <v>-0.006957534752390219</v>
      </c>
      <c r="L83">
        <f t="shared" si="7"/>
        <v>0.006957534752390219</v>
      </c>
    </row>
    <row r="84" spans="1:12" ht="21.75">
      <c r="A84" s="2">
        <v>37652</v>
      </c>
      <c r="B84" s="3">
        <v>10.4</v>
      </c>
      <c r="C84" s="4">
        <v>-0.1</v>
      </c>
      <c r="D84" s="12">
        <f t="shared" si="4"/>
        <v>-0.009523809523809525</v>
      </c>
      <c r="E84" s="21">
        <f t="shared" si="5"/>
        <v>0.00011306900543117634</v>
      </c>
      <c r="J84">
        <v>-0.005681818181818182</v>
      </c>
      <c r="K84">
        <f t="shared" si="6"/>
        <v>-0.0067913997178341325</v>
      </c>
      <c r="L84">
        <f t="shared" si="7"/>
        <v>0.0067913997178341325</v>
      </c>
    </row>
    <row r="85" spans="1:12" ht="21.75">
      <c r="A85" s="5">
        <v>37651</v>
      </c>
      <c r="B85" s="6">
        <v>10.5</v>
      </c>
      <c r="C85" s="11">
        <v>0</v>
      </c>
      <c r="D85" s="12">
        <f t="shared" si="4"/>
        <v>0</v>
      </c>
      <c r="E85" s="21">
        <f t="shared" si="5"/>
        <v>1.2311711850675165E-06</v>
      </c>
      <c r="J85">
        <v>-0.005649717514124295</v>
      </c>
      <c r="K85">
        <f t="shared" si="6"/>
        <v>-0.006759299050140245</v>
      </c>
      <c r="L85">
        <f t="shared" si="7"/>
        <v>0.006759299050140245</v>
      </c>
    </row>
    <row r="86" spans="1:12" ht="21.75">
      <c r="A86" s="2">
        <v>37650</v>
      </c>
      <c r="B86" s="3">
        <v>10.5</v>
      </c>
      <c r="C86" s="10">
        <v>0.1</v>
      </c>
      <c r="D86" s="12">
        <f t="shared" si="4"/>
        <v>0.009615384615384616</v>
      </c>
      <c r="E86" s="21">
        <f t="shared" si="5"/>
        <v>7.234868602499748E-05</v>
      </c>
      <c r="J86">
        <v>-0.005555555555555556</v>
      </c>
      <c r="K86">
        <f t="shared" si="6"/>
        <v>-0.006665137091571506</v>
      </c>
      <c r="L86">
        <f t="shared" si="7"/>
        <v>0.006665137091571506</v>
      </c>
    </row>
    <row r="87" spans="1:12" ht="21.75">
      <c r="A87" s="5">
        <v>37649</v>
      </c>
      <c r="B87" s="6">
        <v>10.4</v>
      </c>
      <c r="C87" s="8">
        <v>0.3</v>
      </c>
      <c r="D87" s="12">
        <f t="shared" si="4"/>
        <v>0.0297029702970297</v>
      </c>
      <c r="E87" s="21">
        <f t="shared" si="5"/>
        <v>0.0008175818808384674</v>
      </c>
      <c r="J87">
        <v>-0.0055248618784530384</v>
      </c>
      <c r="K87">
        <f t="shared" si="6"/>
        <v>-0.006634443414468989</v>
      </c>
      <c r="L87">
        <f t="shared" si="7"/>
        <v>0.006634443414468989</v>
      </c>
    </row>
    <row r="88" spans="1:12" ht="21.75">
      <c r="A88" s="2">
        <v>37648</v>
      </c>
      <c r="B88" s="3">
        <v>10.1</v>
      </c>
      <c r="C88" s="4">
        <v>-0.2</v>
      </c>
      <c r="D88" s="12">
        <f t="shared" si="4"/>
        <v>-0.019417475728155338</v>
      </c>
      <c r="E88" s="21">
        <f t="shared" si="5"/>
        <v>0.00042136007992656734</v>
      </c>
      <c r="J88">
        <v>-0.005494505494505495</v>
      </c>
      <c r="K88">
        <f t="shared" si="6"/>
        <v>-0.006604087030521445</v>
      </c>
      <c r="L88">
        <f t="shared" si="7"/>
        <v>0.006604087030521445</v>
      </c>
    </row>
    <row r="89" spans="1:12" ht="21.75">
      <c r="A89" s="5">
        <v>37645</v>
      </c>
      <c r="B89" s="6">
        <v>10.3</v>
      </c>
      <c r="C89" s="7">
        <v>-0.1</v>
      </c>
      <c r="D89" s="12">
        <f t="shared" si="4"/>
        <v>-0.009615384615384616</v>
      </c>
      <c r="E89" s="21">
        <f t="shared" si="5"/>
        <v>0.00011502489894868788</v>
      </c>
      <c r="J89">
        <v>-0.005494505494505495</v>
      </c>
      <c r="K89">
        <f t="shared" si="6"/>
        <v>-0.006604087030521445</v>
      </c>
      <c r="L89">
        <f t="shared" si="7"/>
        <v>0.006604087030521445</v>
      </c>
    </row>
    <row r="90" spans="1:12" ht="21.75">
      <c r="A90" s="2">
        <v>37644</v>
      </c>
      <c r="B90" s="3">
        <v>10.4</v>
      </c>
      <c r="C90" s="4">
        <v>-0.1</v>
      </c>
      <c r="D90" s="12">
        <f t="shared" si="4"/>
        <v>-0.009523809523809525</v>
      </c>
      <c r="E90" s="21">
        <f t="shared" si="5"/>
        <v>0.00011306900543117634</v>
      </c>
      <c r="J90">
        <v>-0.0051813471502590676</v>
      </c>
      <c r="K90">
        <f t="shared" si="6"/>
        <v>-0.006290928686275018</v>
      </c>
      <c r="L90">
        <f t="shared" si="7"/>
        <v>0.006290928686275018</v>
      </c>
    </row>
    <row r="91" spans="1:12" ht="21.75">
      <c r="A91" s="5">
        <v>37643</v>
      </c>
      <c r="B91" s="6">
        <v>10.5</v>
      </c>
      <c r="C91" s="7">
        <v>-0.5</v>
      </c>
      <c r="D91" s="12">
        <f t="shared" si="4"/>
        <v>-0.045454545454545456</v>
      </c>
      <c r="E91" s="21">
        <f t="shared" si="5"/>
        <v>0.0021682179223931294</v>
      </c>
      <c r="J91">
        <v>-0.0051813471502590676</v>
      </c>
      <c r="K91">
        <f t="shared" si="6"/>
        <v>-0.006290928686275018</v>
      </c>
      <c r="L91">
        <f t="shared" si="7"/>
        <v>0.006290928686275018</v>
      </c>
    </row>
    <row r="92" spans="1:12" ht="21.75">
      <c r="A92" s="2">
        <v>37642</v>
      </c>
      <c r="B92" s="3">
        <v>11</v>
      </c>
      <c r="C92" s="9">
        <v>0</v>
      </c>
      <c r="D92" s="12">
        <f t="shared" si="4"/>
        <v>0</v>
      </c>
      <c r="E92" s="21">
        <f t="shared" si="5"/>
        <v>1.2311711850675165E-06</v>
      </c>
      <c r="J92">
        <v>-0.005154639175257733</v>
      </c>
      <c r="K92">
        <f t="shared" si="6"/>
        <v>-0.006264220711273683</v>
      </c>
      <c r="L92">
        <f t="shared" si="7"/>
        <v>0.006264220711273683</v>
      </c>
    </row>
    <row r="93" spans="1:12" ht="21.75">
      <c r="A93" s="5">
        <v>37641</v>
      </c>
      <c r="B93" s="6">
        <v>11</v>
      </c>
      <c r="C93" s="11">
        <v>0</v>
      </c>
      <c r="D93" s="12">
        <f t="shared" si="4"/>
        <v>0</v>
      </c>
      <c r="E93" s="21">
        <f t="shared" si="5"/>
        <v>1.2311711850675165E-06</v>
      </c>
      <c r="J93">
        <v>0</v>
      </c>
      <c r="K93">
        <f t="shared" si="6"/>
        <v>-0.0011095815360159507</v>
      </c>
      <c r="L93">
        <f t="shared" si="7"/>
        <v>0.0011095815360159507</v>
      </c>
    </row>
    <row r="94" spans="1:12" ht="21.75">
      <c r="A94" s="2">
        <v>37638</v>
      </c>
      <c r="B94" s="3">
        <v>11</v>
      </c>
      <c r="C94" s="10">
        <v>0.1</v>
      </c>
      <c r="D94" s="12">
        <f t="shared" si="4"/>
        <v>0.009174311926605505</v>
      </c>
      <c r="E94" s="21">
        <f t="shared" si="5"/>
        <v>6.503987627289875E-05</v>
      </c>
      <c r="J94">
        <v>0</v>
      </c>
      <c r="K94">
        <f t="shared" si="6"/>
        <v>-0.0011095815360159507</v>
      </c>
      <c r="L94">
        <f t="shared" si="7"/>
        <v>0.0011095815360159507</v>
      </c>
    </row>
    <row r="95" spans="1:12" ht="21.75">
      <c r="A95" s="5">
        <v>37637</v>
      </c>
      <c r="B95" s="6">
        <v>10.9</v>
      </c>
      <c r="C95" s="8">
        <v>0.2</v>
      </c>
      <c r="D95" s="12">
        <f t="shared" si="4"/>
        <v>0.01869158878504673</v>
      </c>
      <c r="E95" s="21">
        <f t="shared" si="5"/>
        <v>0.00030912697890497087</v>
      </c>
      <c r="J95">
        <v>0</v>
      </c>
      <c r="K95">
        <f t="shared" si="6"/>
        <v>-0.0011095815360159507</v>
      </c>
      <c r="L95">
        <f t="shared" si="7"/>
        <v>0.0011095815360159507</v>
      </c>
    </row>
    <row r="96" spans="1:12" ht="21.75">
      <c r="A96" s="2">
        <v>37636</v>
      </c>
      <c r="B96" s="3">
        <v>10.7</v>
      </c>
      <c r="C96" s="10">
        <v>0.2</v>
      </c>
      <c r="D96" s="12">
        <f t="shared" si="4"/>
        <v>0.01904761904761905</v>
      </c>
      <c r="E96" s="21">
        <f t="shared" si="5"/>
        <v>0.00032177318976767984</v>
      </c>
      <c r="J96">
        <v>0</v>
      </c>
      <c r="K96">
        <f t="shared" si="6"/>
        <v>-0.0011095815360159507</v>
      </c>
      <c r="L96">
        <f t="shared" si="7"/>
        <v>0.0011095815360159507</v>
      </c>
    </row>
    <row r="97" spans="1:12" ht="21.75">
      <c r="A97" s="5">
        <v>37635</v>
      </c>
      <c r="B97" s="6">
        <v>10.5</v>
      </c>
      <c r="C97" s="8">
        <v>0.1</v>
      </c>
      <c r="D97" s="12">
        <f t="shared" si="4"/>
        <v>0.009615384615384616</v>
      </c>
      <c r="E97" s="21">
        <f t="shared" si="5"/>
        <v>7.234868602499748E-05</v>
      </c>
      <c r="J97">
        <v>0</v>
      </c>
      <c r="K97">
        <f t="shared" si="6"/>
        <v>-0.0011095815360159507</v>
      </c>
      <c r="L97">
        <f t="shared" si="7"/>
        <v>0.0011095815360159507</v>
      </c>
    </row>
    <row r="98" spans="1:12" ht="21.75">
      <c r="A98" s="2">
        <v>37634</v>
      </c>
      <c r="B98" s="3">
        <v>10.4</v>
      </c>
      <c r="C98" s="4">
        <v>-0.1</v>
      </c>
      <c r="D98" s="12">
        <f t="shared" si="4"/>
        <v>-0.009523809523809525</v>
      </c>
      <c r="E98" s="21">
        <f t="shared" si="5"/>
        <v>0.00011306900543117634</v>
      </c>
      <c r="J98">
        <v>0</v>
      </c>
      <c r="K98">
        <f t="shared" si="6"/>
        <v>-0.0011095815360159507</v>
      </c>
      <c r="L98">
        <f t="shared" si="7"/>
        <v>0.0011095815360159507</v>
      </c>
    </row>
    <row r="99" spans="1:12" ht="21.75">
      <c r="A99" s="5">
        <v>37631</v>
      </c>
      <c r="B99" s="6">
        <v>10.5</v>
      </c>
      <c r="C99" s="8">
        <v>0.2</v>
      </c>
      <c r="D99" s="12">
        <f t="shared" si="4"/>
        <v>0.019417475728155338</v>
      </c>
      <c r="E99" s="21">
        <f t="shared" si="5"/>
        <v>0.00033517898975057105</v>
      </c>
      <c r="J99">
        <v>0</v>
      </c>
      <c r="K99">
        <f t="shared" si="6"/>
        <v>-0.0011095815360159507</v>
      </c>
      <c r="L99">
        <f t="shared" si="7"/>
        <v>0.0011095815360159507</v>
      </c>
    </row>
    <row r="100" spans="1:12" ht="21.75">
      <c r="A100" s="2">
        <v>37630</v>
      </c>
      <c r="B100" s="3">
        <v>10.3</v>
      </c>
      <c r="C100" s="4">
        <v>-0.1</v>
      </c>
      <c r="D100" s="12">
        <f t="shared" si="4"/>
        <v>-0.009615384615384616</v>
      </c>
      <c r="E100" s="21">
        <f t="shared" si="5"/>
        <v>0.00011502489894868788</v>
      </c>
      <c r="J100">
        <v>0</v>
      </c>
      <c r="K100">
        <f t="shared" si="6"/>
        <v>-0.0011095815360159507</v>
      </c>
      <c r="L100">
        <f t="shared" si="7"/>
        <v>0.0011095815360159507</v>
      </c>
    </row>
    <row r="101" spans="1:12" ht="21.75">
      <c r="A101" s="5">
        <v>37629</v>
      </c>
      <c r="B101" s="6">
        <v>10.4</v>
      </c>
      <c r="C101" s="7">
        <v>-0.2</v>
      </c>
      <c r="D101" s="12">
        <f t="shared" si="4"/>
        <v>-0.01886792452830189</v>
      </c>
      <c r="E101" s="21">
        <f t="shared" si="5"/>
        <v>0.00039910074854985616</v>
      </c>
      <c r="J101">
        <v>0</v>
      </c>
      <c r="K101">
        <f t="shared" si="6"/>
        <v>-0.0011095815360159507</v>
      </c>
      <c r="L101">
        <f t="shared" si="7"/>
        <v>0.0011095815360159507</v>
      </c>
    </row>
    <row r="102" spans="1:12" ht="21.75">
      <c r="A102" s="2">
        <v>37628</v>
      </c>
      <c r="B102" s="3">
        <v>10.6</v>
      </c>
      <c r="C102" s="10">
        <v>1.35</v>
      </c>
      <c r="D102" s="12">
        <f t="shared" si="4"/>
        <v>0.14594594594594595</v>
      </c>
      <c r="E102" s="21">
        <f t="shared" si="5"/>
        <v>0.020977572455486038</v>
      </c>
      <c r="J102">
        <v>0</v>
      </c>
      <c r="K102">
        <f t="shared" si="6"/>
        <v>-0.0011095815360159507</v>
      </c>
      <c r="L102">
        <f t="shared" si="7"/>
        <v>0.0011095815360159507</v>
      </c>
    </row>
    <row r="103" spans="1:12" ht="21.75">
      <c r="A103" s="5">
        <v>37627</v>
      </c>
      <c r="B103" s="6">
        <v>9.25</v>
      </c>
      <c r="C103" s="8">
        <v>0.1</v>
      </c>
      <c r="D103" s="12">
        <f t="shared" si="4"/>
        <v>0.01092896174863388</v>
      </c>
      <c r="E103" s="21">
        <f t="shared" si="5"/>
        <v>9.642022775995253E-05</v>
      </c>
      <c r="J103">
        <v>0</v>
      </c>
      <c r="K103">
        <f t="shared" si="6"/>
        <v>-0.0011095815360159507</v>
      </c>
      <c r="L103">
        <f t="shared" si="7"/>
        <v>0.0011095815360159507</v>
      </c>
    </row>
    <row r="104" spans="1:12" ht="21.75">
      <c r="A104" s="2">
        <v>37624</v>
      </c>
      <c r="B104" s="3">
        <v>9.15</v>
      </c>
      <c r="C104" s="10">
        <v>0.1</v>
      </c>
      <c r="D104" s="12">
        <f t="shared" si="4"/>
        <v>0.011049723756906077</v>
      </c>
      <c r="E104" s="21">
        <f t="shared" si="5"/>
        <v>9.880642737152249E-05</v>
      </c>
      <c r="J104">
        <v>0</v>
      </c>
      <c r="K104">
        <f t="shared" si="6"/>
        <v>-0.0011095815360159507</v>
      </c>
      <c r="L104">
        <f t="shared" si="7"/>
        <v>0.0011095815360159507</v>
      </c>
    </row>
    <row r="105" spans="1:12" ht="21.75">
      <c r="A105" s="5">
        <v>37623</v>
      </c>
      <c r="B105" s="6">
        <v>9.05</v>
      </c>
      <c r="C105" s="7">
        <v>-0.05</v>
      </c>
      <c r="D105" s="12">
        <f t="shared" si="4"/>
        <v>-0.005494505494505495</v>
      </c>
      <c r="E105" s="21">
        <f t="shared" si="5"/>
        <v>4.3613965506701564E-05</v>
      </c>
      <c r="J105">
        <v>0</v>
      </c>
      <c r="K105">
        <f t="shared" si="6"/>
        <v>-0.0011095815360159507</v>
      </c>
      <c r="L105">
        <f t="shared" si="7"/>
        <v>0.0011095815360159507</v>
      </c>
    </row>
    <row r="106" spans="1:12" ht="21.75">
      <c r="A106" s="2">
        <v>37617</v>
      </c>
      <c r="B106" s="3">
        <v>9.1</v>
      </c>
      <c r="C106" s="9">
        <v>0</v>
      </c>
      <c r="D106" s="12">
        <f t="shared" si="4"/>
        <v>0</v>
      </c>
      <c r="E106" s="21">
        <f t="shared" si="5"/>
        <v>1.2311711850675165E-06</v>
      </c>
      <c r="J106">
        <v>0</v>
      </c>
      <c r="K106">
        <f t="shared" si="6"/>
        <v>-0.0011095815360159507</v>
      </c>
      <c r="L106">
        <f t="shared" si="7"/>
        <v>0.0011095815360159507</v>
      </c>
    </row>
    <row r="107" spans="1:12" ht="21.75">
      <c r="A107" s="5">
        <v>37616</v>
      </c>
      <c r="B107" s="6">
        <v>9.1</v>
      </c>
      <c r="C107" s="8">
        <v>0.15</v>
      </c>
      <c r="D107" s="12">
        <f t="shared" si="4"/>
        <v>0.01675977653631285</v>
      </c>
      <c r="E107" s="21">
        <f t="shared" si="5"/>
        <v>0.00024492860354731797</v>
      </c>
      <c r="J107">
        <v>0</v>
      </c>
      <c r="K107">
        <f t="shared" si="6"/>
        <v>-0.0011095815360159507</v>
      </c>
      <c r="L107">
        <f t="shared" si="7"/>
        <v>0.0011095815360159507</v>
      </c>
    </row>
    <row r="108" spans="1:12" ht="21.75">
      <c r="A108" s="2">
        <v>37615</v>
      </c>
      <c r="B108" s="3">
        <v>8.95</v>
      </c>
      <c r="C108" s="9">
        <v>0</v>
      </c>
      <c r="D108" s="12">
        <f t="shared" si="4"/>
        <v>0</v>
      </c>
      <c r="E108" s="21">
        <f t="shared" si="5"/>
        <v>1.2311711850675165E-06</v>
      </c>
      <c r="J108">
        <v>0</v>
      </c>
      <c r="K108">
        <f t="shared" si="6"/>
        <v>-0.0011095815360159507</v>
      </c>
      <c r="L108">
        <f t="shared" si="7"/>
        <v>0.0011095815360159507</v>
      </c>
    </row>
    <row r="109" spans="1:12" ht="21.75">
      <c r="A109" s="5">
        <v>37614</v>
      </c>
      <c r="B109" s="6">
        <v>8.95</v>
      </c>
      <c r="C109" s="7">
        <v>-0.05</v>
      </c>
      <c r="D109" s="12">
        <f t="shared" si="4"/>
        <v>-0.005555555555555556</v>
      </c>
      <c r="E109" s="21">
        <f t="shared" si="5"/>
        <v>4.442405244944228E-05</v>
      </c>
      <c r="J109">
        <v>0</v>
      </c>
      <c r="K109">
        <f t="shared" si="6"/>
        <v>-0.0011095815360159507</v>
      </c>
      <c r="L109">
        <f t="shared" si="7"/>
        <v>0.0011095815360159507</v>
      </c>
    </row>
    <row r="110" spans="1:12" ht="21.75">
      <c r="A110" s="2">
        <v>37613</v>
      </c>
      <c r="B110" s="3">
        <v>9</v>
      </c>
      <c r="C110" s="10">
        <v>0.1</v>
      </c>
      <c r="D110" s="12">
        <f t="shared" si="4"/>
        <v>0.011235955056179775</v>
      </c>
      <c r="E110" s="21">
        <f t="shared" si="5"/>
        <v>0.00010254344066987509</v>
      </c>
      <c r="J110">
        <v>0</v>
      </c>
      <c r="K110">
        <f t="shared" si="6"/>
        <v>-0.0011095815360159507</v>
      </c>
      <c r="L110">
        <f t="shared" si="7"/>
        <v>0.0011095815360159507</v>
      </c>
    </row>
    <row r="111" spans="1:12" ht="21.75">
      <c r="A111" s="5">
        <v>37610</v>
      </c>
      <c r="B111" s="6">
        <v>8.9</v>
      </c>
      <c r="C111" s="11">
        <v>0</v>
      </c>
      <c r="D111" s="12">
        <f t="shared" si="4"/>
        <v>0</v>
      </c>
      <c r="E111" s="21">
        <f t="shared" si="5"/>
        <v>1.2311711850675165E-06</v>
      </c>
      <c r="J111">
        <v>0</v>
      </c>
      <c r="K111">
        <f t="shared" si="6"/>
        <v>-0.0011095815360159507</v>
      </c>
      <c r="L111">
        <f t="shared" si="7"/>
        <v>0.0011095815360159507</v>
      </c>
    </row>
    <row r="112" spans="1:12" ht="21.75">
      <c r="A112" s="2">
        <v>37609</v>
      </c>
      <c r="B112" s="3">
        <v>8.9</v>
      </c>
      <c r="C112" s="9">
        <v>0</v>
      </c>
      <c r="D112" s="12">
        <f t="shared" si="4"/>
        <v>0</v>
      </c>
      <c r="E112" s="21">
        <f t="shared" si="5"/>
        <v>1.2311711850675165E-06</v>
      </c>
      <c r="J112">
        <v>0</v>
      </c>
      <c r="K112">
        <f t="shared" si="6"/>
        <v>-0.0011095815360159507</v>
      </c>
      <c r="L112">
        <f t="shared" si="7"/>
        <v>0.0011095815360159507</v>
      </c>
    </row>
    <row r="113" spans="1:12" ht="21.75">
      <c r="A113" s="5">
        <v>37608</v>
      </c>
      <c r="B113" s="6">
        <v>8.9</v>
      </c>
      <c r="C113" s="11">
        <v>0</v>
      </c>
      <c r="D113" s="12">
        <f t="shared" si="4"/>
        <v>0</v>
      </c>
      <c r="E113" s="21">
        <f t="shared" si="5"/>
        <v>1.2311711850675165E-06</v>
      </c>
      <c r="J113">
        <v>0</v>
      </c>
      <c r="K113">
        <f t="shared" si="6"/>
        <v>-0.0011095815360159507</v>
      </c>
      <c r="L113">
        <f t="shared" si="7"/>
        <v>0.0011095815360159507</v>
      </c>
    </row>
    <row r="114" spans="1:12" ht="21.75">
      <c r="A114" s="2">
        <v>37607</v>
      </c>
      <c r="B114" s="3">
        <v>8.9</v>
      </c>
      <c r="C114" s="4">
        <v>-0.2</v>
      </c>
      <c r="D114" s="12">
        <f t="shared" si="4"/>
        <v>-0.02197802197802198</v>
      </c>
      <c r="E114" s="21">
        <f t="shared" si="5"/>
        <v>0.0005330374360214167</v>
      </c>
      <c r="J114">
        <v>0</v>
      </c>
      <c r="K114">
        <f t="shared" si="6"/>
        <v>-0.0011095815360159507</v>
      </c>
      <c r="L114">
        <f t="shared" si="7"/>
        <v>0.0011095815360159507</v>
      </c>
    </row>
    <row r="115" spans="1:12" ht="21.75">
      <c r="A115" s="5">
        <v>37606</v>
      </c>
      <c r="B115" s="6">
        <v>9.1</v>
      </c>
      <c r="C115" s="8">
        <v>0.1</v>
      </c>
      <c r="D115" s="12">
        <f t="shared" si="4"/>
        <v>0.011111111111111112</v>
      </c>
      <c r="E115" s="21">
        <f t="shared" si="5"/>
        <v>0.0001000305938415032</v>
      </c>
      <c r="J115">
        <v>0</v>
      </c>
      <c r="K115">
        <f t="shared" si="6"/>
        <v>-0.0011095815360159507</v>
      </c>
      <c r="L115">
        <f t="shared" si="7"/>
        <v>0.0011095815360159507</v>
      </c>
    </row>
    <row r="116" spans="1:12" ht="21.75">
      <c r="A116" s="2">
        <v>37603</v>
      </c>
      <c r="B116" s="3">
        <v>9</v>
      </c>
      <c r="C116" s="10">
        <v>0.05</v>
      </c>
      <c r="D116" s="12">
        <f t="shared" si="4"/>
        <v>0.005586592178770951</v>
      </c>
      <c r="E116" s="21">
        <f t="shared" si="5"/>
        <v>2.0043624295341542E-05</v>
      </c>
      <c r="J116">
        <v>0</v>
      </c>
      <c r="K116">
        <f t="shared" si="6"/>
        <v>-0.0011095815360159507</v>
      </c>
      <c r="L116">
        <f t="shared" si="7"/>
        <v>0.0011095815360159507</v>
      </c>
    </row>
    <row r="117" spans="1:12" ht="21.75">
      <c r="A117" s="5">
        <v>37602</v>
      </c>
      <c r="B117" s="6">
        <v>8.95</v>
      </c>
      <c r="C117" s="7">
        <v>-0.35</v>
      </c>
      <c r="D117" s="12">
        <f t="shared" si="4"/>
        <v>-0.03763440860215053</v>
      </c>
      <c r="E117" s="21">
        <f t="shared" si="5"/>
        <v>0.0015010967718263417</v>
      </c>
      <c r="J117">
        <v>0</v>
      </c>
      <c r="K117">
        <f t="shared" si="6"/>
        <v>-0.0011095815360159507</v>
      </c>
      <c r="L117">
        <f t="shared" si="7"/>
        <v>0.0011095815360159507</v>
      </c>
    </row>
    <row r="118" spans="1:12" ht="21.75">
      <c r="A118" s="2">
        <v>37601</v>
      </c>
      <c r="B118" s="3">
        <v>9.3</v>
      </c>
      <c r="C118" s="10">
        <v>0.2</v>
      </c>
      <c r="D118" s="12">
        <f t="shared" si="4"/>
        <v>0.02197802197802198</v>
      </c>
      <c r="E118" s="21">
        <f t="shared" si="5"/>
        <v>0.00043549180648155275</v>
      </c>
      <c r="J118">
        <v>0</v>
      </c>
      <c r="K118">
        <f t="shared" si="6"/>
        <v>-0.0011095815360159507</v>
      </c>
      <c r="L118">
        <f t="shared" si="7"/>
        <v>0.0011095815360159507</v>
      </c>
    </row>
    <row r="119" spans="1:12" ht="21.75">
      <c r="A119" s="5">
        <v>37599</v>
      </c>
      <c r="B119" s="6">
        <v>9.1</v>
      </c>
      <c r="C119" s="11">
        <v>0</v>
      </c>
      <c r="D119" s="12">
        <f t="shared" si="4"/>
        <v>0</v>
      </c>
      <c r="E119" s="21">
        <f t="shared" si="5"/>
        <v>1.2311711850675165E-06</v>
      </c>
      <c r="J119">
        <v>0</v>
      </c>
      <c r="K119">
        <f t="shared" si="6"/>
        <v>-0.0011095815360159507</v>
      </c>
      <c r="L119">
        <f t="shared" si="7"/>
        <v>0.0011095815360159507</v>
      </c>
    </row>
    <row r="120" spans="1:12" ht="21.75">
      <c r="A120" s="2">
        <v>37596</v>
      </c>
      <c r="B120" s="3">
        <v>9.1</v>
      </c>
      <c r="C120" s="9">
        <v>0</v>
      </c>
      <c r="D120" s="12">
        <f t="shared" si="4"/>
        <v>0</v>
      </c>
      <c r="E120" s="21">
        <f t="shared" si="5"/>
        <v>1.2311711850675165E-06</v>
      </c>
      <c r="J120">
        <v>0</v>
      </c>
      <c r="K120">
        <f t="shared" si="6"/>
        <v>-0.0011095815360159507</v>
      </c>
      <c r="L120">
        <f t="shared" si="7"/>
        <v>0.0011095815360159507</v>
      </c>
    </row>
    <row r="121" spans="1:12" ht="21.75">
      <c r="A121" s="5">
        <v>37594</v>
      </c>
      <c r="B121" s="6">
        <v>9.1</v>
      </c>
      <c r="C121" s="8">
        <v>0.1</v>
      </c>
      <c r="D121" s="12">
        <f t="shared" si="4"/>
        <v>0.011111111111111112</v>
      </c>
      <c r="E121" s="21">
        <f t="shared" si="5"/>
        <v>0.0001000305938415032</v>
      </c>
      <c r="J121">
        <v>0</v>
      </c>
      <c r="K121">
        <f t="shared" si="6"/>
        <v>-0.0011095815360159507</v>
      </c>
      <c r="L121">
        <f t="shared" si="7"/>
        <v>0.0011095815360159507</v>
      </c>
    </row>
    <row r="122" spans="1:12" ht="21.75">
      <c r="A122" s="2">
        <v>37593</v>
      </c>
      <c r="B122" s="3">
        <v>9</v>
      </c>
      <c r="C122" s="10">
        <v>0.05</v>
      </c>
      <c r="D122" s="12">
        <f t="shared" si="4"/>
        <v>0.005586592178770951</v>
      </c>
      <c r="E122" s="21">
        <f t="shared" si="5"/>
        <v>2.0043624295341542E-05</v>
      </c>
      <c r="J122">
        <v>0</v>
      </c>
      <c r="K122">
        <f t="shared" si="6"/>
        <v>-0.0011095815360159507</v>
      </c>
      <c r="L122">
        <f t="shared" si="7"/>
        <v>0.0011095815360159507</v>
      </c>
    </row>
    <row r="123" spans="1:12" ht="21.75">
      <c r="A123" s="5">
        <v>37592</v>
      </c>
      <c r="B123" s="6">
        <v>8.95</v>
      </c>
      <c r="C123" s="8">
        <v>0.35</v>
      </c>
      <c r="D123" s="12">
        <f t="shared" si="4"/>
        <v>0.04069767441860465</v>
      </c>
      <c r="E123" s="21">
        <f t="shared" si="5"/>
        <v>0.0015672170980804696</v>
      </c>
      <c r="J123">
        <v>0</v>
      </c>
      <c r="K123">
        <f t="shared" si="6"/>
        <v>-0.0011095815360159507</v>
      </c>
      <c r="L123">
        <f t="shared" si="7"/>
        <v>0.0011095815360159507</v>
      </c>
    </row>
    <row r="124" spans="1:12" ht="21.75">
      <c r="A124" s="2">
        <v>37589</v>
      </c>
      <c r="B124" s="3">
        <v>8.6</v>
      </c>
      <c r="C124" s="10">
        <v>0.1</v>
      </c>
      <c r="D124" s="12">
        <f t="shared" si="4"/>
        <v>0.011764705882352941</v>
      </c>
      <c r="E124" s="21">
        <f t="shared" si="5"/>
        <v>0.00011353167483590328</v>
      </c>
      <c r="J124">
        <v>0</v>
      </c>
      <c r="K124">
        <f t="shared" si="6"/>
        <v>-0.0011095815360159507</v>
      </c>
      <c r="L124">
        <f t="shared" si="7"/>
        <v>0.0011095815360159507</v>
      </c>
    </row>
    <row r="125" spans="1:12" ht="21.75">
      <c r="A125" s="5">
        <v>37588</v>
      </c>
      <c r="B125" s="6">
        <v>8.5</v>
      </c>
      <c r="C125" s="7">
        <v>-0.05</v>
      </c>
      <c r="D125" s="12">
        <f t="shared" si="4"/>
        <v>-0.005847953216374269</v>
      </c>
      <c r="E125" s="21">
        <f t="shared" si="5"/>
        <v>4.8407289830717625E-05</v>
      </c>
      <c r="J125">
        <v>0</v>
      </c>
      <c r="K125">
        <f t="shared" si="6"/>
        <v>-0.0011095815360159507</v>
      </c>
      <c r="L125">
        <f t="shared" si="7"/>
        <v>0.0011095815360159507</v>
      </c>
    </row>
    <row r="126" spans="1:12" ht="21.75">
      <c r="A126" s="2">
        <v>37587</v>
      </c>
      <c r="B126" s="3">
        <v>8.55</v>
      </c>
      <c r="C126" s="10">
        <v>0.05</v>
      </c>
      <c r="D126" s="12">
        <f t="shared" si="4"/>
        <v>0.0058823529411764705</v>
      </c>
      <c r="E126" s="21">
        <f t="shared" si="5"/>
        <v>2.2779346885917926E-05</v>
      </c>
      <c r="J126">
        <v>0</v>
      </c>
      <c r="K126">
        <f t="shared" si="6"/>
        <v>-0.0011095815360159507</v>
      </c>
      <c r="L126">
        <f t="shared" si="7"/>
        <v>0.0011095815360159507</v>
      </c>
    </row>
    <row r="127" spans="1:12" ht="21.75">
      <c r="A127" s="5">
        <v>37586</v>
      </c>
      <c r="B127" s="6">
        <v>8.5</v>
      </c>
      <c r="C127" s="7">
        <v>-0.2</v>
      </c>
      <c r="D127" s="12">
        <f t="shared" si="4"/>
        <v>-0.02298850574712644</v>
      </c>
      <c r="E127" s="21">
        <f t="shared" si="5"/>
        <v>0.0005807178107059491</v>
      </c>
      <c r="J127">
        <v>0</v>
      </c>
      <c r="K127">
        <f t="shared" si="6"/>
        <v>-0.0011095815360159507</v>
      </c>
      <c r="L127">
        <f t="shared" si="7"/>
        <v>0.0011095815360159507</v>
      </c>
    </row>
    <row r="128" spans="1:12" ht="21.75">
      <c r="A128" s="2">
        <v>37585</v>
      </c>
      <c r="B128" s="3">
        <v>8.7</v>
      </c>
      <c r="C128" s="4">
        <v>-0.1</v>
      </c>
      <c r="D128" s="12">
        <f t="shared" si="4"/>
        <v>-0.011363636363636364</v>
      </c>
      <c r="E128" s="21">
        <f t="shared" si="5"/>
        <v>0.0001555811647722069</v>
      </c>
      <c r="J128">
        <v>0</v>
      </c>
      <c r="K128">
        <f t="shared" si="6"/>
        <v>-0.0011095815360159507</v>
      </c>
      <c r="L128">
        <f t="shared" si="7"/>
        <v>0.0011095815360159507</v>
      </c>
    </row>
    <row r="129" spans="1:12" ht="21.75">
      <c r="A129" s="5">
        <v>37582</v>
      </c>
      <c r="B129" s="6">
        <v>8.8</v>
      </c>
      <c r="C129" s="7">
        <v>-0.15</v>
      </c>
      <c r="D129" s="12">
        <f t="shared" si="4"/>
        <v>-0.01675977653631285</v>
      </c>
      <c r="E129" s="21">
        <f t="shared" si="5"/>
        <v>0.00031931395791710246</v>
      </c>
      <c r="J129">
        <v>0</v>
      </c>
      <c r="K129">
        <f t="shared" si="6"/>
        <v>-0.0011095815360159507</v>
      </c>
      <c r="L129">
        <f t="shared" si="7"/>
        <v>0.0011095815360159507</v>
      </c>
    </row>
    <row r="130" spans="1:12" ht="21.75">
      <c r="A130" s="2">
        <v>37581</v>
      </c>
      <c r="B130" s="3">
        <v>8.95</v>
      </c>
      <c r="C130" s="10">
        <v>0.05</v>
      </c>
      <c r="D130" s="12">
        <f t="shared" si="4"/>
        <v>0.0056179775280898875</v>
      </c>
      <c r="E130" s="21">
        <f t="shared" si="5"/>
        <v>2.0325634421348337E-05</v>
      </c>
      <c r="J130">
        <v>0</v>
      </c>
      <c r="K130">
        <f t="shared" si="6"/>
        <v>-0.0011095815360159507</v>
      </c>
      <c r="L130">
        <f t="shared" si="7"/>
        <v>0.0011095815360159507</v>
      </c>
    </row>
    <row r="131" spans="1:12" ht="21.75">
      <c r="A131" s="5">
        <v>37580</v>
      </c>
      <c r="B131" s="6">
        <v>8.9</v>
      </c>
      <c r="C131" s="8">
        <v>0.05</v>
      </c>
      <c r="D131" s="12">
        <f aca="true" t="shared" si="8" ref="D131:D194">C131/B132</f>
        <v>0.005649717514124295</v>
      </c>
      <c r="E131" s="21">
        <f aca="true" t="shared" si="9" ref="E131:E194">(D131-$F$4)^2</f>
        <v>2.0612834699713812E-05</v>
      </c>
      <c r="J131">
        <v>0</v>
      </c>
      <c r="K131">
        <f aca="true" t="shared" si="10" ref="K131:K194">J131-$F$4</f>
        <v>-0.0011095815360159507</v>
      </c>
      <c r="L131">
        <f aca="true" t="shared" si="11" ref="L131:L194">ABS(K131)</f>
        <v>0.0011095815360159507</v>
      </c>
    </row>
    <row r="132" spans="1:12" ht="21.75">
      <c r="A132" s="2">
        <v>37579</v>
      </c>
      <c r="B132" s="3">
        <v>8.85</v>
      </c>
      <c r="C132" s="10">
        <v>0.05</v>
      </c>
      <c r="D132" s="12">
        <f t="shared" si="8"/>
        <v>0.005681818181818182</v>
      </c>
      <c r="E132" s="21">
        <f t="shared" si="9"/>
        <v>2.090534794521684E-05</v>
      </c>
      <c r="J132">
        <v>0</v>
      </c>
      <c r="K132">
        <f t="shared" si="10"/>
        <v>-0.0011095815360159507</v>
      </c>
      <c r="L132">
        <f t="shared" si="11"/>
        <v>0.0011095815360159507</v>
      </c>
    </row>
    <row r="133" spans="1:12" ht="21.75">
      <c r="A133" s="5">
        <v>37578</v>
      </c>
      <c r="B133" s="6">
        <v>8.8</v>
      </c>
      <c r="C133" s="7">
        <v>-0.15</v>
      </c>
      <c r="D133" s="12">
        <f t="shared" si="8"/>
        <v>-0.01675977653631285</v>
      </c>
      <c r="E133" s="21">
        <f t="shared" si="9"/>
        <v>0.00031931395791710246</v>
      </c>
      <c r="J133">
        <v>0</v>
      </c>
      <c r="K133">
        <f t="shared" si="10"/>
        <v>-0.0011095815360159507</v>
      </c>
      <c r="L133">
        <f t="shared" si="11"/>
        <v>0.0011095815360159507</v>
      </c>
    </row>
    <row r="134" spans="1:12" ht="21.75">
      <c r="A134" s="2">
        <v>37575</v>
      </c>
      <c r="B134" s="3">
        <v>8.95</v>
      </c>
      <c r="C134" s="10">
        <v>0.2</v>
      </c>
      <c r="D134" s="12">
        <f t="shared" si="8"/>
        <v>0.022857142857142857</v>
      </c>
      <c r="E134" s="21">
        <f t="shared" si="9"/>
        <v>0.000472956423416175</v>
      </c>
      <c r="J134">
        <v>0</v>
      </c>
      <c r="K134">
        <f t="shared" si="10"/>
        <v>-0.0011095815360159507</v>
      </c>
      <c r="L134">
        <f t="shared" si="11"/>
        <v>0.0011095815360159507</v>
      </c>
    </row>
    <row r="135" spans="1:12" ht="21.75">
      <c r="A135" s="5">
        <v>37574</v>
      </c>
      <c r="B135" s="6">
        <v>8.75</v>
      </c>
      <c r="C135" s="7">
        <v>-0.05</v>
      </c>
      <c r="D135" s="12">
        <f t="shared" si="8"/>
        <v>-0.005681818181818182</v>
      </c>
      <c r="E135" s="21">
        <f t="shared" si="9"/>
        <v>4.6123110127397536E-05</v>
      </c>
      <c r="J135">
        <v>0</v>
      </c>
      <c r="K135">
        <f t="shared" si="10"/>
        <v>-0.0011095815360159507</v>
      </c>
      <c r="L135">
        <f t="shared" si="11"/>
        <v>0.0011095815360159507</v>
      </c>
    </row>
    <row r="136" spans="1:12" ht="21.75">
      <c r="A136" s="2">
        <v>37573</v>
      </c>
      <c r="B136" s="3">
        <v>8.8</v>
      </c>
      <c r="C136" s="9">
        <v>0</v>
      </c>
      <c r="D136" s="12">
        <f t="shared" si="8"/>
        <v>0</v>
      </c>
      <c r="E136" s="21">
        <f t="shared" si="9"/>
        <v>1.2311711850675165E-06</v>
      </c>
      <c r="J136">
        <v>0</v>
      </c>
      <c r="K136">
        <f t="shared" si="10"/>
        <v>-0.0011095815360159507</v>
      </c>
      <c r="L136">
        <f t="shared" si="11"/>
        <v>0.0011095815360159507</v>
      </c>
    </row>
    <row r="137" spans="1:12" ht="21.75">
      <c r="A137" s="5">
        <v>37572</v>
      </c>
      <c r="B137" s="6">
        <v>8.8</v>
      </c>
      <c r="C137" s="7">
        <v>-0.15</v>
      </c>
      <c r="D137" s="12">
        <f t="shared" si="8"/>
        <v>-0.01675977653631285</v>
      </c>
      <c r="E137" s="21">
        <f t="shared" si="9"/>
        <v>0.00031931395791710246</v>
      </c>
      <c r="J137">
        <v>0</v>
      </c>
      <c r="K137">
        <f t="shared" si="10"/>
        <v>-0.0011095815360159507</v>
      </c>
      <c r="L137">
        <f t="shared" si="11"/>
        <v>0.0011095815360159507</v>
      </c>
    </row>
    <row r="138" spans="1:12" ht="21.75">
      <c r="A138" s="2">
        <v>37571</v>
      </c>
      <c r="B138" s="3">
        <v>8.95</v>
      </c>
      <c r="C138" s="4">
        <v>-0.1</v>
      </c>
      <c r="D138" s="12">
        <f t="shared" si="8"/>
        <v>-0.011049723756906077</v>
      </c>
      <c r="E138" s="21">
        <f t="shared" si="9"/>
        <v>0.00014784870520648163</v>
      </c>
      <c r="J138">
        <v>0</v>
      </c>
      <c r="K138">
        <f t="shared" si="10"/>
        <v>-0.0011095815360159507</v>
      </c>
      <c r="L138">
        <f t="shared" si="11"/>
        <v>0.0011095815360159507</v>
      </c>
    </row>
    <row r="139" spans="1:12" ht="21.75">
      <c r="A139" s="5">
        <v>37568</v>
      </c>
      <c r="B139" s="6">
        <v>9.05</v>
      </c>
      <c r="C139" s="11">
        <v>0</v>
      </c>
      <c r="D139" s="12">
        <f t="shared" si="8"/>
        <v>0</v>
      </c>
      <c r="E139" s="21">
        <f t="shared" si="9"/>
        <v>1.2311711850675165E-06</v>
      </c>
      <c r="J139">
        <v>0</v>
      </c>
      <c r="K139">
        <f t="shared" si="10"/>
        <v>-0.0011095815360159507</v>
      </c>
      <c r="L139">
        <f t="shared" si="11"/>
        <v>0.0011095815360159507</v>
      </c>
    </row>
    <row r="140" spans="1:12" ht="21.75">
      <c r="A140" s="2">
        <v>37567</v>
      </c>
      <c r="B140" s="3">
        <v>9.05</v>
      </c>
      <c r="C140" s="9">
        <v>0</v>
      </c>
      <c r="D140" s="12">
        <f t="shared" si="8"/>
        <v>0</v>
      </c>
      <c r="E140" s="21">
        <f t="shared" si="9"/>
        <v>1.2311711850675165E-06</v>
      </c>
      <c r="J140">
        <v>0</v>
      </c>
      <c r="K140">
        <f t="shared" si="10"/>
        <v>-0.0011095815360159507</v>
      </c>
      <c r="L140">
        <f t="shared" si="11"/>
        <v>0.0011095815360159507</v>
      </c>
    </row>
    <row r="141" spans="1:12" ht="21.75">
      <c r="A141" s="5">
        <v>37566</v>
      </c>
      <c r="B141" s="6">
        <v>9.05</v>
      </c>
      <c r="C141" s="7">
        <v>-0.05</v>
      </c>
      <c r="D141" s="12">
        <f t="shared" si="8"/>
        <v>-0.005494505494505495</v>
      </c>
      <c r="E141" s="21">
        <f t="shared" si="9"/>
        <v>4.3613965506701564E-05</v>
      </c>
      <c r="J141">
        <v>0.0050251256281407045</v>
      </c>
      <c r="K141">
        <f t="shared" si="10"/>
        <v>0.003915544092124754</v>
      </c>
      <c r="L141">
        <f t="shared" si="11"/>
        <v>0.003915544092124754</v>
      </c>
    </row>
    <row r="142" spans="1:12" ht="21.75">
      <c r="A142" s="2">
        <v>37565</v>
      </c>
      <c r="B142" s="3">
        <v>9.1</v>
      </c>
      <c r="C142" s="10">
        <v>0.1</v>
      </c>
      <c r="D142" s="12">
        <f t="shared" si="8"/>
        <v>0.011111111111111112</v>
      </c>
      <c r="E142" s="21">
        <f t="shared" si="9"/>
        <v>0.0001000305938415032</v>
      </c>
      <c r="J142">
        <v>0.005154639175257733</v>
      </c>
      <c r="K142">
        <f t="shared" si="10"/>
        <v>0.004045057639241782</v>
      </c>
      <c r="L142">
        <f t="shared" si="11"/>
        <v>0.004045057639241782</v>
      </c>
    </row>
    <row r="143" spans="1:12" ht="21.75">
      <c r="A143" s="5">
        <v>37564</v>
      </c>
      <c r="B143" s="6">
        <v>9</v>
      </c>
      <c r="C143" s="7">
        <v>-0.05</v>
      </c>
      <c r="D143" s="12">
        <f t="shared" si="8"/>
        <v>-0.0055248618784530384</v>
      </c>
      <c r="E143" s="21">
        <f t="shared" si="9"/>
        <v>4.401583941979094E-05</v>
      </c>
      <c r="J143">
        <v>0.0051813471502590676</v>
      </c>
      <c r="K143">
        <f t="shared" si="10"/>
        <v>0.004071765614243117</v>
      </c>
      <c r="L143">
        <f t="shared" si="11"/>
        <v>0.004071765614243117</v>
      </c>
    </row>
    <row r="144" spans="1:12" ht="21.75">
      <c r="A144" s="2">
        <v>37561</v>
      </c>
      <c r="B144" s="3">
        <v>9.05</v>
      </c>
      <c r="C144" s="10">
        <v>0.05</v>
      </c>
      <c r="D144" s="12">
        <f t="shared" si="8"/>
        <v>0.005555555555555556</v>
      </c>
      <c r="E144" s="21">
        <f t="shared" si="9"/>
        <v>1.9766684982421153E-05</v>
      </c>
      <c r="J144">
        <v>0.005208333333333334</v>
      </c>
      <c r="K144">
        <f t="shared" si="10"/>
        <v>0.004098751797317383</v>
      </c>
      <c r="L144">
        <f t="shared" si="11"/>
        <v>0.004098751797317383</v>
      </c>
    </row>
    <row r="145" spans="1:12" ht="21.75">
      <c r="A145" s="5">
        <v>37560</v>
      </c>
      <c r="B145" s="6">
        <v>9</v>
      </c>
      <c r="C145" s="8">
        <v>0.05</v>
      </c>
      <c r="D145" s="12">
        <f t="shared" si="8"/>
        <v>0.005586592178770951</v>
      </c>
      <c r="E145" s="21">
        <f t="shared" si="9"/>
        <v>2.0043624295341542E-05</v>
      </c>
      <c r="J145">
        <v>0.005263157894736842</v>
      </c>
      <c r="K145">
        <f t="shared" si="10"/>
        <v>0.0041535763587208915</v>
      </c>
      <c r="L145">
        <f t="shared" si="11"/>
        <v>0.0041535763587208915</v>
      </c>
    </row>
    <row r="146" spans="1:12" ht="21.75">
      <c r="A146" s="2">
        <v>37559</v>
      </c>
      <c r="B146" s="3">
        <v>8.95</v>
      </c>
      <c r="C146" s="9">
        <v>0</v>
      </c>
      <c r="D146" s="12">
        <f t="shared" si="8"/>
        <v>0</v>
      </c>
      <c r="E146" s="21">
        <f t="shared" si="9"/>
        <v>1.2311711850675165E-06</v>
      </c>
      <c r="J146">
        <v>0.005555555555555556</v>
      </c>
      <c r="K146">
        <f t="shared" si="10"/>
        <v>0.004445974019539605</v>
      </c>
      <c r="L146">
        <f t="shared" si="11"/>
        <v>0.004445974019539605</v>
      </c>
    </row>
    <row r="147" spans="1:12" ht="21.75">
      <c r="A147" s="5">
        <v>37558</v>
      </c>
      <c r="B147" s="6">
        <v>8.95</v>
      </c>
      <c r="C147" s="7">
        <v>-0.2</v>
      </c>
      <c r="D147" s="12">
        <f t="shared" si="8"/>
        <v>-0.02185792349726776</v>
      </c>
      <c r="E147" s="21">
        <f t="shared" si="9"/>
        <v>0.0005275062874539126</v>
      </c>
      <c r="J147">
        <v>0.005555555555555556</v>
      </c>
      <c r="K147">
        <f t="shared" si="10"/>
        <v>0.004445974019539605</v>
      </c>
      <c r="L147">
        <f t="shared" si="11"/>
        <v>0.004445974019539605</v>
      </c>
    </row>
    <row r="148" spans="1:12" ht="21.75">
      <c r="A148" s="2">
        <v>37557</v>
      </c>
      <c r="B148" s="3">
        <v>9.15</v>
      </c>
      <c r="C148" s="10">
        <v>0.1</v>
      </c>
      <c r="D148" s="12">
        <f t="shared" si="8"/>
        <v>0.011049723756906077</v>
      </c>
      <c r="E148" s="21">
        <f t="shared" si="9"/>
        <v>9.880642737152249E-05</v>
      </c>
      <c r="J148">
        <v>0.005586592178770951</v>
      </c>
      <c r="K148">
        <f t="shared" si="10"/>
        <v>0.004477010642755</v>
      </c>
      <c r="L148">
        <f t="shared" si="11"/>
        <v>0.004477010642755</v>
      </c>
    </row>
    <row r="149" spans="1:12" ht="21.75">
      <c r="A149" s="5">
        <v>37554</v>
      </c>
      <c r="B149" s="6">
        <v>9.05</v>
      </c>
      <c r="C149" s="8">
        <v>0.05</v>
      </c>
      <c r="D149" s="12">
        <f t="shared" si="8"/>
        <v>0.005555555555555556</v>
      </c>
      <c r="E149" s="21">
        <f t="shared" si="9"/>
        <v>1.9766684982421153E-05</v>
      </c>
      <c r="J149">
        <v>0.005586592178770951</v>
      </c>
      <c r="K149">
        <f t="shared" si="10"/>
        <v>0.004477010642755</v>
      </c>
      <c r="L149">
        <f t="shared" si="11"/>
        <v>0.004477010642755</v>
      </c>
    </row>
    <row r="150" spans="1:12" ht="21.75">
      <c r="A150" s="2">
        <v>37553</v>
      </c>
      <c r="B150" s="3">
        <v>9</v>
      </c>
      <c r="C150" s="10">
        <v>0.2</v>
      </c>
      <c r="D150" s="12">
        <f t="shared" si="8"/>
        <v>0.022727272727272728</v>
      </c>
      <c r="E150" s="21">
        <f t="shared" si="9"/>
        <v>0.0004673245724405408</v>
      </c>
      <c r="J150">
        <v>0.005586592178770951</v>
      </c>
      <c r="K150">
        <f t="shared" si="10"/>
        <v>0.004477010642755</v>
      </c>
      <c r="L150">
        <f t="shared" si="11"/>
        <v>0.004477010642755</v>
      </c>
    </row>
    <row r="151" spans="1:12" ht="21.75">
      <c r="A151" s="5">
        <v>37551</v>
      </c>
      <c r="B151" s="6">
        <v>8.8</v>
      </c>
      <c r="C151" s="7">
        <v>-0.15</v>
      </c>
      <c r="D151" s="12">
        <f t="shared" si="8"/>
        <v>-0.01675977653631285</v>
      </c>
      <c r="E151" s="21">
        <f t="shared" si="9"/>
        <v>0.00031931395791710246</v>
      </c>
      <c r="J151">
        <v>0.005586592178770951</v>
      </c>
      <c r="K151">
        <f t="shared" si="10"/>
        <v>0.004477010642755</v>
      </c>
      <c r="L151">
        <f t="shared" si="11"/>
        <v>0.004477010642755</v>
      </c>
    </row>
    <row r="152" spans="1:12" ht="21.75">
      <c r="A152" s="2">
        <v>37550</v>
      </c>
      <c r="B152" s="3">
        <v>8.95</v>
      </c>
      <c r="C152" s="10">
        <v>0.2</v>
      </c>
      <c r="D152" s="12">
        <f t="shared" si="8"/>
        <v>0.022857142857142857</v>
      </c>
      <c r="E152" s="21">
        <f t="shared" si="9"/>
        <v>0.000472956423416175</v>
      </c>
      <c r="J152">
        <v>0.0056179775280898875</v>
      </c>
      <c r="K152">
        <f t="shared" si="10"/>
        <v>0.004508395992073937</v>
      </c>
      <c r="L152">
        <f t="shared" si="11"/>
        <v>0.004508395992073937</v>
      </c>
    </row>
    <row r="153" spans="1:12" ht="21.75">
      <c r="A153" s="5">
        <v>37547</v>
      </c>
      <c r="B153" s="6">
        <v>8.75</v>
      </c>
      <c r="C153" s="8">
        <v>0.35</v>
      </c>
      <c r="D153" s="12">
        <f t="shared" si="8"/>
        <v>0.041666666666666664</v>
      </c>
      <c r="E153" s="21">
        <f t="shared" si="9"/>
        <v>0.0016448771542948491</v>
      </c>
      <c r="J153">
        <v>0.005649717514124295</v>
      </c>
      <c r="K153">
        <f t="shared" si="10"/>
        <v>0.004540135978108344</v>
      </c>
      <c r="L153">
        <f t="shared" si="11"/>
        <v>0.004540135978108344</v>
      </c>
    </row>
    <row r="154" spans="1:12" ht="21.75">
      <c r="A154" s="2">
        <v>37546</v>
      </c>
      <c r="B154" s="3">
        <v>8.4</v>
      </c>
      <c r="C154" s="10">
        <v>0.1</v>
      </c>
      <c r="D154" s="12">
        <f t="shared" si="8"/>
        <v>0.012048192771084336</v>
      </c>
      <c r="E154" s="21">
        <f t="shared" si="9"/>
        <v>0.00011965321575196431</v>
      </c>
      <c r="J154">
        <v>0.005681818181818182</v>
      </c>
      <c r="K154">
        <f t="shared" si="10"/>
        <v>0.0045722366458022315</v>
      </c>
      <c r="L154">
        <f t="shared" si="11"/>
        <v>0.0045722366458022315</v>
      </c>
    </row>
    <row r="155" spans="1:12" ht="21.75">
      <c r="A155" s="5">
        <v>37545</v>
      </c>
      <c r="B155" s="6">
        <v>8.3</v>
      </c>
      <c r="C155" s="7">
        <v>-0.1</v>
      </c>
      <c r="D155" s="12">
        <f t="shared" si="8"/>
        <v>-0.011904761904761904</v>
      </c>
      <c r="E155" s="21">
        <f t="shared" si="9"/>
        <v>0.00016937313519451756</v>
      </c>
      <c r="J155">
        <v>0.005681818181818182</v>
      </c>
      <c r="K155">
        <f t="shared" si="10"/>
        <v>0.0045722366458022315</v>
      </c>
      <c r="L155">
        <f t="shared" si="11"/>
        <v>0.0045722366458022315</v>
      </c>
    </row>
    <row r="156" spans="1:12" ht="21.75">
      <c r="A156" s="2">
        <v>37544</v>
      </c>
      <c r="B156" s="3">
        <v>8.4</v>
      </c>
      <c r="C156" s="10">
        <v>0.45</v>
      </c>
      <c r="D156" s="12">
        <f t="shared" si="8"/>
        <v>0.05660377358490566</v>
      </c>
      <c r="E156" s="21">
        <f t="shared" si="9"/>
        <v>0.0030796053511590537</v>
      </c>
      <c r="J156">
        <v>0.00574712643678161</v>
      </c>
      <c r="K156">
        <f t="shared" si="10"/>
        <v>0.0046375449007656595</v>
      </c>
      <c r="L156">
        <f t="shared" si="11"/>
        <v>0.0046375449007656595</v>
      </c>
    </row>
    <row r="157" spans="1:12" ht="21.75">
      <c r="A157" s="5">
        <v>37543</v>
      </c>
      <c r="B157" s="6">
        <v>7.95</v>
      </c>
      <c r="C157" s="11">
        <v>0</v>
      </c>
      <c r="D157" s="12">
        <f t="shared" si="8"/>
        <v>0</v>
      </c>
      <c r="E157" s="21">
        <f t="shared" si="9"/>
        <v>1.2311711850675165E-06</v>
      </c>
      <c r="J157">
        <v>0.0058823529411764705</v>
      </c>
      <c r="K157">
        <f t="shared" si="10"/>
        <v>0.00477277140516052</v>
      </c>
      <c r="L157">
        <f t="shared" si="11"/>
        <v>0.00477277140516052</v>
      </c>
    </row>
    <row r="158" spans="1:12" ht="21.75">
      <c r="A158" s="2">
        <v>37540</v>
      </c>
      <c r="B158" s="3">
        <v>7.95</v>
      </c>
      <c r="C158" s="4">
        <v>-0.05</v>
      </c>
      <c r="D158" s="12">
        <f t="shared" si="8"/>
        <v>-0.00625</v>
      </c>
      <c r="E158" s="21">
        <f t="shared" si="9"/>
        <v>5.4163440385266905E-05</v>
      </c>
      <c r="J158">
        <v>0.006060606060606061</v>
      </c>
      <c r="K158">
        <f t="shared" si="10"/>
        <v>0.00495102452459011</v>
      </c>
      <c r="L158">
        <f t="shared" si="11"/>
        <v>0.00495102452459011</v>
      </c>
    </row>
    <row r="159" spans="1:12" ht="21.75">
      <c r="A159" s="5">
        <v>37539</v>
      </c>
      <c r="B159" s="6">
        <v>8</v>
      </c>
      <c r="C159" s="7">
        <v>-0.05</v>
      </c>
      <c r="D159" s="12">
        <f t="shared" si="8"/>
        <v>-0.006211180124223602</v>
      </c>
      <c r="E159" s="21">
        <f t="shared" si="9"/>
        <v>5.359355128603337E-05</v>
      </c>
      <c r="J159">
        <v>0.00625</v>
      </c>
      <c r="K159">
        <f t="shared" si="10"/>
        <v>0.00514041846398405</v>
      </c>
      <c r="L159">
        <f t="shared" si="11"/>
        <v>0.00514041846398405</v>
      </c>
    </row>
    <row r="160" spans="1:12" ht="21.75">
      <c r="A160" s="2">
        <v>37538</v>
      </c>
      <c r="B160" s="3">
        <v>8.05</v>
      </c>
      <c r="C160" s="9">
        <v>0</v>
      </c>
      <c r="D160" s="12">
        <f t="shared" si="8"/>
        <v>0</v>
      </c>
      <c r="E160" s="21">
        <f t="shared" si="9"/>
        <v>1.2311711850675165E-06</v>
      </c>
      <c r="J160">
        <v>0.006289308176100629</v>
      </c>
      <c r="K160">
        <f t="shared" si="10"/>
        <v>0.005179726640084679</v>
      </c>
      <c r="L160">
        <f t="shared" si="11"/>
        <v>0.005179726640084679</v>
      </c>
    </row>
    <row r="161" spans="1:12" ht="21.75">
      <c r="A161" s="5">
        <v>37537</v>
      </c>
      <c r="B161" s="6">
        <v>8.05</v>
      </c>
      <c r="C161" s="8">
        <v>0.05</v>
      </c>
      <c r="D161" s="12">
        <f t="shared" si="8"/>
        <v>0.00625</v>
      </c>
      <c r="E161" s="21">
        <f t="shared" si="9"/>
        <v>2.6423901984868138E-05</v>
      </c>
      <c r="J161">
        <v>0.006329113924050633</v>
      </c>
      <c r="K161">
        <f t="shared" si="10"/>
        <v>0.005219532388034682</v>
      </c>
      <c r="L161">
        <f t="shared" si="11"/>
        <v>0.005219532388034682</v>
      </c>
    </row>
    <row r="162" spans="1:12" ht="21.75">
      <c r="A162" s="2">
        <v>37536</v>
      </c>
      <c r="B162" s="3">
        <v>8</v>
      </c>
      <c r="C162" s="4">
        <v>-0.15</v>
      </c>
      <c r="D162" s="12">
        <f t="shared" si="8"/>
        <v>-0.01840490797546012</v>
      </c>
      <c r="E162" s="21">
        <f t="shared" si="9"/>
        <v>0.00038081530089350966</v>
      </c>
      <c r="J162">
        <v>0.006535947712418301</v>
      </c>
      <c r="K162">
        <f t="shared" si="10"/>
        <v>0.00542636617640235</v>
      </c>
      <c r="L162">
        <f t="shared" si="11"/>
        <v>0.00542636617640235</v>
      </c>
    </row>
    <row r="163" spans="1:12" ht="21.75">
      <c r="A163" s="5">
        <v>37533</v>
      </c>
      <c r="B163" s="6">
        <v>8.15</v>
      </c>
      <c r="C163" s="11">
        <v>0</v>
      </c>
      <c r="D163" s="12">
        <f t="shared" si="8"/>
        <v>0</v>
      </c>
      <c r="E163" s="21">
        <f t="shared" si="9"/>
        <v>1.2311711850675165E-06</v>
      </c>
      <c r="J163">
        <v>0.008264462809917356</v>
      </c>
      <c r="K163">
        <f t="shared" si="10"/>
        <v>0.007154881273901405</v>
      </c>
      <c r="L163">
        <f t="shared" si="11"/>
        <v>0.007154881273901405</v>
      </c>
    </row>
    <row r="164" spans="1:12" ht="21.75">
      <c r="A164" s="2">
        <v>37532</v>
      </c>
      <c r="B164" s="3">
        <v>8.15</v>
      </c>
      <c r="C164" s="9">
        <v>0</v>
      </c>
      <c r="D164" s="12">
        <f t="shared" si="8"/>
        <v>0</v>
      </c>
      <c r="E164" s="21">
        <f t="shared" si="9"/>
        <v>1.2311711850675165E-06</v>
      </c>
      <c r="J164">
        <v>0.00847457627118644</v>
      </c>
      <c r="K164">
        <f t="shared" si="10"/>
        <v>0.00736499473517049</v>
      </c>
      <c r="L164">
        <f t="shared" si="11"/>
        <v>0.00736499473517049</v>
      </c>
    </row>
    <row r="165" spans="1:12" ht="21.75">
      <c r="A165" s="5">
        <v>37531</v>
      </c>
      <c r="B165" s="6">
        <v>8.15</v>
      </c>
      <c r="C165" s="8">
        <v>0.1</v>
      </c>
      <c r="D165" s="12">
        <f t="shared" si="8"/>
        <v>0.012422360248447204</v>
      </c>
      <c r="E165" s="21">
        <f t="shared" si="9"/>
        <v>0.00012797896219643773</v>
      </c>
      <c r="J165">
        <v>0.00847457627118644</v>
      </c>
      <c r="K165">
        <f t="shared" si="10"/>
        <v>0.00736499473517049</v>
      </c>
      <c r="L165">
        <f t="shared" si="11"/>
        <v>0.00736499473517049</v>
      </c>
    </row>
    <row r="166" spans="1:12" ht="21.75">
      <c r="A166" s="2">
        <v>37530</v>
      </c>
      <c r="B166" s="3">
        <v>8.05</v>
      </c>
      <c r="C166" s="10">
        <v>0.1</v>
      </c>
      <c r="D166" s="12">
        <f t="shared" si="8"/>
        <v>0.012578616352201259</v>
      </c>
      <c r="E166" s="21">
        <f t="shared" si="9"/>
        <v>0.00013153875961487076</v>
      </c>
      <c r="J166">
        <v>0.008547008547008548</v>
      </c>
      <c r="K166">
        <f t="shared" si="10"/>
        <v>0.007437427010992597</v>
      </c>
      <c r="L166">
        <f t="shared" si="11"/>
        <v>0.007437427010992597</v>
      </c>
    </row>
    <row r="167" spans="1:12" ht="21.75">
      <c r="A167" s="5">
        <v>37529</v>
      </c>
      <c r="B167" s="6">
        <v>7.95</v>
      </c>
      <c r="C167" s="8">
        <v>0.05</v>
      </c>
      <c r="D167" s="12">
        <f t="shared" si="8"/>
        <v>0.006329113924050633</v>
      </c>
      <c r="E167" s="21">
        <f t="shared" si="9"/>
        <v>2.7243518349743035E-05</v>
      </c>
      <c r="J167">
        <v>0.009009009009009009</v>
      </c>
      <c r="K167">
        <f t="shared" si="10"/>
        <v>0.007899427472993058</v>
      </c>
      <c r="L167">
        <f t="shared" si="11"/>
        <v>0.007899427472993058</v>
      </c>
    </row>
    <row r="168" spans="1:12" ht="21.75">
      <c r="A168" s="2">
        <v>37526</v>
      </c>
      <c r="B168" s="3">
        <v>7.9</v>
      </c>
      <c r="C168" s="9">
        <v>0</v>
      </c>
      <c r="D168" s="12">
        <f t="shared" si="8"/>
        <v>0</v>
      </c>
      <c r="E168" s="21">
        <f t="shared" si="9"/>
        <v>1.2311711850675165E-06</v>
      </c>
      <c r="J168">
        <v>0.009090909090909092</v>
      </c>
      <c r="K168">
        <f t="shared" si="10"/>
        <v>0.007981327554893142</v>
      </c>
      <c r="L168">
        <f t="shared" si="11"/>
        <v>0.007981327554893142</v>
      </c>
    </row>
    <row r="169" spans="1:12" ht="21.75">
      <c r="A169" s="5">
        <v>37525</v>
      </c>
      <c r="B169" s="6">
        <v>7.9</v>
      </c>
      <c r="C169" s="7">
        <v>-0.25</v>
      </c>
      <c r="D169" s="12">
        <f t="shared" si="8"/>
        <v>-0.03067484662576687</v>
      </c>
      <c r="E169" s="21">
        <f t="shared" si="9"/>
        <v>0.0010102498735715328</v>
      </c>
      <c r="J169">
        <v>0.009090909090909092</v>
      </c>
      <c r="K169">
        <f t="shared" si="10"/>
        <v>0.007981327554893142</v>
      </c>
      <c r="L169">
        <f t="shared" si="11"/>
        <v>0.007981327554893142</v>
      </c>
    </row>
    <row r="170" spans="1:12" ht="21.75">
      <c r="A170" s="2">
        <v>37524</v>
      </c>
      <c r="B170" s="3">
        <v>8.15</v>
      </c>
      <c r="C170" s="10">
        <v>0.4</v>
      </c>
      <c r="D170" s="12">
        <f t="shared" si="8"/>
        <v>0.05161290322580645</v>
      </c>
      <c r="E170" s="21">
        <f t="shared" si="9"/>
        <v>0.0025505855017024636</v>
      </c>
      <c r="J170">
        <v>0.009174311926605505</v>
      </c>
      <c r="K170">
        <f t="shared" si="10"/>
        <v>0.008064730390589555</v>
      </c>
      <c r="L170">
        <f t="shared" si="11"/>
        <v>0.008064730390589555</v>
      </c>
    </row>
    <row r="171" spans="1:12" ht="21.75">
      <c r="A171" s="5">
        <v>37523</v>
      </c>
      <c r="B171" s="6">
        <v>7.75</v>
      </c>
      <c r="C171" s="7">
        <v>-0.35</v>
      </c>
      <c r="D171" s="12">
        <f t="shared" si="8"/>
        <v>-0.043209876543209874</v>
      </c>
      <c r="E171" s="21">
        <f t="shared" si="9"/>
        <v>0.001964214364436255</v>
      </c>
      <c r="J171">
        <v>0.009174311926605505</v>
      </c>
      <c r="K171">
        <f t="shared" si="10"/>
        <v>0.008064730390589555</v>
      </c>
      <c r="L171">
        <f t="shared" si="11"/>
        <v>0.008064730390589555</v>
      </c>
    </row>
    <row r="172" spans="1:12" ht="21.75">
      <c r="A172" s="2">
        <v>37522</v>
      </c>
      <c r="B172" s="3">
        <v>8.1</v>
      </c>
      <c r="C172" s="4">
        <v>-0.15</v>
      </c>
      <c r="D172" s="12">
        <f t="shared" si="8"/>
        <v>-0.01818181818181818</v>
      </c>
      <c r="E172" s="21">
        <f t="shared" si="9"/>
        <v>0.00037215810307325087</v>
      </c>
      <c r="J172">
        <v>0.009259259259259259</v>
      </c>
      <c r="K172">
        <f t="shared" si="10"/>
        <v>0.008149677723243308</v>
      </c>
      <c r="L172">
        <f t="shared" si="11"/>
        <v>0.008149677723243308</v>
      </c>
    </row>
    <row r="173" spans="1:12" ht="21.75">
      <c r="A173" s="5">
        <v>37519</v>
      </c>
      <c r="B173" s="6">
        <v>8.25</v>
      </c>
      <c r="C173" s="7">
        <v>-0.05</v>
      </c>
      <c r="D173" s="12">
        <f t="shared" si="8"/>
        <v>-0.006024096385542168</v>
      </c>
      <c r="E173" s="21">
        <f t="shared" si="9"/>
        <v>5.088936068852576E-05</v>
      </c>
      <c r="J173">
        <v>0.009259259259259259</v>
      </c>
      <c r="K173">
        <f t="shared" si="10"/>
        <v>0.008149677723243308</v>
      </c>
      <c r="L173">
        <f t="shared" si="11"/>
        <v>0.008149677723243308</v>
      </c>
    </row>
    <row r="174" spans="1:12" ht="21.75">
      <c r="A174" s="2">
        <v>37518</v>
      </c>
      <c r="B174" s="3">
        <v>8.3</v>
      </c>
      <c r="C174" s="10">
        <v>0.05</v>
      </c>
      <c r="D174" s="12">
        <f t="shared" si="8"/>
        <v>0.006060606060606061</v>
      </c>
      <c r="E174" s="21">
        <f t="shared" si="9"/>
        <v>2.4512643843092727E-05</v>
      </c>
      <c r="J174">
        <v>0.009345794392523366</v>
      </c>
      <c r="K174">
        <f t="shared" si="10"/>
        <v>0.008236212856507415</v>
      </c>
      <c r="L174">
        <f t="shared" si="11"/>
        <v>0.008236212856507415</v>
      </c>
    </row>
    <row r="175" spans="1:12" ht="21.75">
      <c r="A175" s="19">
        <v>37517</v>
      </c>
      <c r="B175" s="6">
        <v>8.25</v>
      </c>
      <c r="C175" s="7">
        <v>-0.05</v>
      </c>
      <c r="D175" s="12">
        <f t="shared" si="8"/>
        <v>-0.006024096385542168</v>
      </c>
      <c r="E175" s="21">
        <f t="shared" si="9"/>
        <v>5.088936068852576E-05</v>
      </c>
      <c r="J175">
        <v>0.009345794392523366</v>
      </c>
      <c r="K175">
        <f t="shared" si="10"/>
        <v>0.008236212856507415</v>
      </c>
      <c r="L175">
        <f t="shared" si="11"/>
        <v>0.008236212856507415</v>
      </c>
    </row>
    <row r="176" spans="1:12" ht="21.75">
      <c r="A176" s="2">
        <v>37516</v>
      </c>
      <c r="B176" s="3">
        <v>8.3</v>
      </c>
      <c r="C176" s="10">
        <v>0.3</v>
      </c>
      <c r="D176" s="12">
        <f t="shared" si="8"/>
        <v>0.0375</v>
      </c>
      <c r="E176" s="21">
        <f t="shared" si="9"/>
        <v>0.001324262555983871</v>
      </c>
      <c r="J176">
        <v>0.009345794392523366</v>
      </c>
      <c r="K176">
        <f t="shared" si="10"/>
        <v>0.008236212856507415</v>
      </c>
      <c r="L176">
        <f t="shared" si="11"/>
        <v>0.008236212856507415</v>
      </c>
    </row>
    <row r="177" spans="1:12" ht="21.75">
      <c r="A177" s="5">
        <v>37515</v>
      </c>
      <c r="B177" s="6">
        <v>8</v>
      </c>
      <c r="C177" s="8">
        <v>0.05</v>
      </c>
      <c r="D177" s="12">
        <f t="shared" si="8"/>
        <v>0.006289308176100629</v>
      </c>
      <c r="E177" s="21">
        <f t="shared" si="9"/>
        <v>2.6829568066002915E-05</v>
      </c>
      <c r="J177">
        <v>0.009345794392523366</v>
      </c>
      <c r="K177">
        <f t="shared" si="10"/>
        <v>0.008236212856507415</v>
      </c>
      <c r="L177">
        <f t="shared" si="11"/>
        <v>0.008236212856507415</v>
      </c>
    </row>
    <row r="178" spans="1:12" ht="21.75">
      <c r="A178" s="2">
        <v>37512</v>
      </c>
      <c r="B178" s="3">
        <v>7.95</v>
      </c>
      <c r="C178" s="4">
        <v>-0.15</v>
      </c>
      <c r="D178" s="12">
        <f t="shared" si="8"/>
        <v>-0.018518518518518517</v>
      </c>
      <c r="E178" s="21">
        <f t="shared" si="9"/>
        <v>0.00038526231175081607</v>
      </c>
      <c r="J178">
        <v>0.009433962264150945</v>
      </c>
      <c r="K178">
        <f t="shared" si="10"/>
        <v>0.008324380728134994</v>
      </c>
      <c r="L178">
        <f t="shared" si="11"/>
        <v>0.008324380728134994</v>
      </c>
    </row>
    <row r="179" spans="1:12" ht="21.75">
      <c r="A179" s="5">
        <v>37511</v>
      </c>
      <c r="B179" s="6">
        <v>8.1</v>
      </c>
      <c r="C179" s="7">
        <v>-0.05</v>
      </c>
      <c r="D179" s="12">
        <f t="shared" si="8"/>
        <v>-0.006134969325153374</v>
      </c>
      <c r="E179" s="21">
        <f t="shared" si="9"/>
        <v>5.248351718006921E-05</v>
      </c>
      <c r="J179">
        <v>0.009615384615384616</v>
      </c>
      <c r="K179">
        <f t="shared" si="10"/>
        <v>0.008505803079368665</v>
      </c>
      <c r="L179">
        <f t="shared" si="11"/>
        <v>0.008505803079368665</v>
      </c>
    </row>
    <row r="180" spans="1:12" ht="21.75">
      <c r="A180" s="2">
        <v>37510</v>
      </c>
      <c r="B180" s="3">
        <v>8.15</v>
      </c>
      <c r="C180" s="10">
        <v>0.1</v>
      </c>
      <c r="D180" s="12">
        <f t="shared" si="8"/>
        <v>0.012422360248447204</v>
      </c>
      <c r="E180" s="21">
        <f t="shared" si="9"/>
        <v>0.00012797896219643773</v>
      </c>
      <c r="J180">
        <v>0.009615384615384616</v>
      </c>
      <c r="K180">
        <f t="shared" si="10"/>
        <v>0.008505803079368665</v>
      </c>
      <c r="L180">
        <f t="shared" si="11"/>
        <v>0.008505803079368665</v>
      </c>
    </row>
    <row r="181" spans="1:12" ht="21.75">
      <c r="A181" s="5">
        <v>37509</v>
      </c>
      <c r="B181" s="6">
        <v>8.05</v>
      </c>
      <c r="C181" s="8">
        <v>0.15</v>
      </c>
      <c r="D181" s="12">
        <f t="shared" si="8"/>
        <v>0.018987341772151896</v>
      </c>
      <c r="E181" s="21">
        <f t="shared" si="9"/>
        <v>0.0003196143110607635</v>
      </c>
      <c r="J181">
        <v>0.009615384615384616</v>
      </c>
      <c r="K181">
        <f t="shared" si="10"/>
        <v>0.008505803079368665</v>
      </c>
      <c r="L181">
        <f t="shared" si="11"/>
        <v>0.008505803079368665</v>
      </c>
    </row>
    <row r="182" spans="1:12" ht="21.75">
      <c r="A182" s="2">
        <v>37508</v>
      </c>
      <c r="B182" s="3">
        <v>7.9</v>
      </c>
      <c r="C182" s="10">
        <v>0.2</v>
      </c>
      <c r="D182" s="12">
        <f t="shared" si="8"/>
        <v>0.025974025974025976</v>
      </c>
      <c r="E182" s="21">
        <f t="shared" si="9"/>
        <v>0.0006182405972108876</v>
      </c>
      <c r="J182">
        <v>0.009615384615384616</v>
      </c>
      <c r="K182">
        <f t="shared" si="10"/>
        <v>0.008505803079368665</v>
      </c>
      <c r="L182">
        <f t="shared" si="11"/>
        <v>0.008505803079368665</v>
      </c>
    </row>
    <row r="183" spans="1:12" ht="21.75">
      <c r="A183" s="5">
        <v>37505</v>
      </c>
      <c r="B183" s="6">
        <v>7.7</v>
      </c>
      <c r="C183" s="8">
        <v>0.05</v>
      </c>
      <c r="D183" s="12">
        <f t="shared" si="8"/>
        <v>0.006535947712418301</v>
      </c>
      <c r="E183" s="21">
        <f t="shared" si="9"/>
        <v>2.9445449880403465E-05</v>
      </c>
      <c r="J183">
        <v>0.009708737864077669</v>
      </c>
      <c r="K183">
        <f t="shared" si="10"/>
        <v>0.008599156328061719</v>
      </c>
      <c r="L183">
        <f t="shared" si="11"/>
        <v>0.008599156328061719</v>
      </c>
    </row>
    <row r="184" spans="1:12" ht="21.75">
      <c r="A184" s="2">
        <v>37504</v>
      </c>
      <c r="B184" s="3">
        <v>7.65</v>
      </c>
      <c r="C184" s="4">
        <v>-0.05</v>
      </c>
      <c r="D184" s="12">
        <f t="shared" si="8"/>
        <v>-0.006493506493506494</v>
      </c>
      <c r="E184" s="21">
        <f t="shared" si="9"/>
        <v>5.7806947584667486E-05</v>
      </c>
      <c r="J184">
        <v>0.009708737864077669</v>
      </c>
      <c r="K184">
        <f t="shared" si="10"/>
        <v>0.008599156328061719</v>
      </c>
      <c r="L184">
        <f t="shared" si="11"/>
        <v>0.008599156328061719</v>
      </c>
    </row>
    <row r="185" spans="1:12" ht="21.75">
      <c r="A185" s="5">
        <v>37503</v>
      </c>
      <c r="B185" s="6">
        <v>7.7</v>
      </c>
      <c r="C185" s="7">
        <v>-0.1</v>
      </c>
      <c r="D185" s="12">
        <f t="shared" si="8"/>
        <v>-0.012820512820512822</v>
      </c>
      <c r="E185" s="21">
        <f t="shared" si="9"/>
        <v>0.00019404752878179475</v>
      </c>
      <c r="J185">
        <v>0.009900990099009901</v>
      </c>
      <c r="K185">
        <f t="shared" si="10"/>
        <v>0.00879140856299395</v>
      </c>
      <c r="L185">
        <f t="shared" si="11"/>
        <v>0.00879140856299395</v>
      </c>
    </row>
    <row r="186" spans="1:12" ht="21.75">
      <c r="A186" s="2">
        <v>37502</v>
      </c>
      <c r="B186" s="3">
        <v>7.8</v>
      </c>
      <c r="C186" s="4">
        <v>-0.25</v>
      </c>
      <c r="D186" s="12">
        <f t="shared" si="8"/>
        <v>-0.03105590062111801</v>
      </c>
      <c r="E186" s="21">
        <f t="shared" si="9"/>
        <v>0.0010346182424009031</v>
      </c>
      <c r="J186">
        <v>0.010416666666666668</v>
      </c>
      <c r="K186">
        <f t="shared" si="10"/>
        <v>0.009307085130650717</v>
      </c>
      <c r="L186">
        <f t="shared" si="11"/>
        <v>0.009307085130650717</v>
      </c>
    </row>
    <row r="187" spans="1:12" ht="21.75">
      <c r="A187" s="5">
        <v>37501</v>
      </c>
      <c r="B187" s="6">
        <v>8.05</v>
      </c>
      <c r="C187" s="7">
        <v>-0.3</v>
      </c>
      <c r="D187" s="12">
        <f t="shared" si="8"/>
        <v>-0.03592814371257485</v>
      </c>
      <c r="E187" s="21">
        <f t="shared" si="9"/>
        <v>0.0013717930915901006</v>
      </c>
      <c r="J187">
        <v>0.010416666666666668</v>
      </c>
      <c r="K187">
        <f t="shared" si="10"/>
        <v>0.009307085130650717</v>
      </c>
      <c r="L187">
        <f t="shared" si="11"/>
        <v>0.009307085130650717</v>
      </c>
    </row>
    <row r="188" spans="1:12" ht="21.75">
      <c r="A188" s="2">
        <v>37498</v>
      </c>
      <c r="B188" s="3">
        <v>8.35</v>
      </c>
      <c r="C188" s="4">
        <v>-0.05</v>
      </c>
      <c r="D188" s="12">
        <f t="shared" si="8"/>
        <v>-0.005952380952380952</v>
      </c>
      <c r="E188" s="21">
        <f t="shared" si="9"/>
        <v>4.987131418752497E-05</v>
      </c>
      <c r="J188">
        <v>0.010638297872340425</v>
      </c>
      <c r="K188">
        <f t="shared" si="10"/>
        <v>0.009528716336324475</v>
      </c>
      <c r="L188">
        <f t="shared" si="11"/>
        <v>0.009528716336324475</v>
      </c>
    </row>
    <row r="189" spans="1:12" ht="21.75">
      <c r="A189" s="5">
        <v>37497</v>
      </c>
      <c r="B189" s="6">
        <v>8.4</v>
      </c>
      <c r="C189" s="7">
        <v>-0.05</v>
      </c>
      <c r="D189" s="12">
        <f t="shared" si="8"/>
        <v>-0.00591715976331361</v>
      </c>
      <c r="E189" s="21">
        <f t="shared" si="9"/>
        <v>4.937509328770368E-05</v>
      </c>
      <c r="J189">
        <v>0.01092896174863388</v>
      </c>
      <c r="K189">
        <f t="shared" si="10"/>
        <v>0.00981938021261793</v>
      </c>
      <c r="L189">
        <f t="shared" si="11"/>
        <v>0.00981938021261793</v>
      </c>
    </row>
    <row r="190" spans="1:12" ht="21.75">
      <c r="A190" s="2">
        <v>37496</v>
      </c>
      <c r="B190" s="3">
        <v>8.45</v>
      </c>
      <c r="C190" s="9">
        <v>0</v>
      </c>
      <c r="D190" s="12">
        <f t="shared" si="8"/>
        <v>0</v>
      </c>
      <c r="E190" s="21">
        <f t="shared" si="9"/>
        <v>1.2311711850675165E-06</v>
      </c>
      <c r="J190">
        <v>0.011049723756906077</v>
      </c>
      <c r="K190">
        <f t="shared" si="10"/>
        <v>0.009940142220890126</v>
      </c>
      <c r="L190">
        <f t="shared" si="11"/>
        <v>0.009940142220890126</v>
      </c>
    </row>
    <row r="191" spans="1:12" ht="21.75">
      <c r="A191" s="5">
        <v>37495</v>
      </c>
      <c r="B191" s="6">
        <v>8.45</v>
      </c>
      <c r="C191" s="7">
        <v>-0.1</v>
      </c>
      <c r="D191" s="12">
        <f t="shared" si="8"/>
        <v>-0.011695906432748537</v>
      </c>
      <c r="E191" s="21">
        <f t="shared" si="9"/>
        <v>0.00016398052211817206</v>
      </c>
      <c r="J191">
        <v>0.011049723756906077</v>
      </c>
      <c r="K191">
        <f t="shared" si="10"/>
        <v>0.009940142220890126</v>
      </c>
      <c r="L191">
        <f t="shared" si="11"/>
        <v>0.009940142220890126</v>
      </c>
    </row>
    <row r="192" spans="1:12" ht="21.75">
      <c r="A192" s="2">
        <v>37494</v>
      </c>
      <c r="B192" s="3">
        <v>8.55</v>
      </c>
      <c r="C192" s="4">
        <v>-0.15</v>
      </c>
      <c r="D192" s="12">
        <f t="shared" si="8"/>
        <v>-0.017241379310344827</v>
      </c>
      <c r="E192" s="21">
        <f t="shared" si="9"/>
        <v>0.00033675776398466636</v>
      </c>
      <c r="J192">
        <v>0.011111111111111112</v>
      </c>
      <c r="K192">
        <f t="shared" si="10"/>
        <v>0.010001529575095161</v>
      </c>
      <c r="L192">
        <f t="shared" si="11"/>
        <v>0.010001529575095161</v>
      </c>
    </row>
    <row r="193" spans="1:12" ht="21.75">
      <c r="A193" s="5">
        <v>37491</v>
      </c>
      <c r="B193" s="6">
        <v>8.7</v>
      </c>
      <c r="C193" s="11">
        <v>0</v>
      </c>
      <c r="D193" s="12">
        <f t="shared" si="8"/>
        <v>0</v>
      </c>
      <c r="E193" s="21">
        <f t="shared" si="9"/>
        <v>1.2311711850675165E-06</v>
      </c>
      <c r="J193">
        <v>0.011111111111111112</v>
      </c>
      <c r="K193">
        <f t="shared" si="10"/>
        <v>0.010001529575095161</v>
      </c>
      <c r="L193">
        <f t="shared" si="11"/>
        <v>0.010001529575095161</v>
      </c>
    </row>
    <row r="194" spans="1:12" ht="21.75">
      <c r="A194" s="2">
        <v>37490</v>
      </c>
      <c r="B194" s="3">
        <v>8.7</v>
      </c>
      <c r="C194" s="4">
        <v>-0.15</v>
      </c>
      <c r="D194" s="12">
        <f t="shared" si="8"/>
        <v>-0.01694915254237288</v>
      </c>
      <c r="E194" s="21">
        <f t="shared" si="9"/>
        <v>0.00032611787651396217</v>
      </c>
      <c r="J194">
        <v>0.011111111111111112</v>
      </c>
      <c r="K194">
        <f t="shared" si="10"/>
        <v>0.010001529575095161</v>
      </c>
      <c r="L194">
        <f t="shared" si="11"/>
        <v>0.010001529575095161</v>
      </c>
    </row>
    <row r="195" spans="1:12" ht="21.75">
      <c r="A195" s="5">
        <v>37489</v>
      </c>
      <c r="B195" s="6">
        <v>8.85</v>
      </c>
      <c r="C195" s="11">
        <v>0</v>
      </c>
      <c r="D195" s="12">
        <f aca="true" t="shared" si="12" ref="D195:D247">C195/B196</f>
        <v>0</v>
      </c>
      <c r="E195" s="21">
        <f aca="true" t="shared" si="13" ref="E195:E246">(D195-$F$4)^2</f>
        <v>1.2311711850675165E-06</v>
      </c>
      <c r="J195">
        <v>0.011111111111111112</v>
      </c>
      <c r="K195">
        <f aca="true" t="shared" si="14" ref="K195:K246">J195-$F$4</f>
        <v>0.010001529575095161</v>
      </c>
      <c r="L195">
        <f aca="true" t="shared" si="15" ref="L195:L246">ABS(K195)</f>
        <v>0.010001529575095161</v>
      </c>
    </row>
    <row r="196" spans="1:12" ht="21.75">
      <c r="A196" s="2">
        <v>37488</v>
      </c>
      <c r="B196" s="3">
        <v>8.85</v>
      </c>
      <c r="C196" s="10">
        <v>0.05</v>
      </c>
      <c r="D196" s="12">
        <f t="shared" si="12"/>
        <v>0.005681818181818182</v>
      </c>
      <c r="E196" s="21">
        <f t="shared" si="13"/>
        <v>2.090534794521684E-05</v>
      </c>
      <c r="J196">
        <v>0.011235955056179775</v>
      </c>
      <c r="K196">
        <f t="shared" si="14"/>
        <v>0.010126373520163824</v>
      </c>
      <c r="L196">
        <f t="shared" si="15"/>
        <v>0.010126373520163824</v>
      </c>
    </row>
    <row r="197" spans="1:12" ht="21.75">
      <c r="A197" s="5">
        <v>37487</v>
      </c>
      <c r="B197" s="6">
        <v>8.8</v>
      </c>
      <c r="C197" s="7">
        <v>-0.05</v>
      </c>
      <c r="D197" s="12">
        <f t="shared" si="12"/>
        <v>-0.005649717514124295</v>
      </c>
      <c r="E197" s="21">
        <f t="shared" si="13"/>
        <v>4.568812364922682E-05</v>
      </c>
      <c r="J197">
        <v>0.01129943502824859</v>
      </c>
      <c r="K197">
        <f t="shared" si="14"/>
        <v>0.010189853492232639</v>
      </c>
      <c r="L197">
        <f t="shared" si="15"/>
        <v>0.010189853492232639</v>
      </c>
    </row>
    <row r="198" spans="1:12" ht="21.75">
      <c r="A198" s="2">
        <v>37484</v>
      </c>
      <c r="B198" s="3">
        <v>8.85</v>
      </c>
      <c r="C198" s="10">
        <v>0.2</v>
      </c>
      <c r="D198" s="12">
        <f t="shared" si="12"/>
        <v>0.023121387283236993</v>
      </c>
      <c r="E198" s="21">
        <f t="shared" si="13"/>
        <v>0.00048451959225339323</v>
      </c>
      <c r="J198">
        <v>0.011428571428571429</v>
      </c>
      <c r="K198">
        <f t="shared" si="14"/>
        <v>0.010318989892555478</v>
      </c>
      <c r="L198">
        <f t="shared" si="15"/>
        <v>0.010318989892555478</v>
      </c>
    </row>
    <row r="199" spans="1:12" ht="21.75">
      <c r="A199" s="5">
        <v>37483</v>
      </c>
      <c r="B199" s="6">
        <v>8.65</v>
      </c>
      <c r="C199" s="7">
        <v>-0.15</v>
      </c>
      <c r="D199" s="12">
        <f t="shared" si="12"/>
        <v>-0.017045454545454544</v>
      </c>
      <c r="E199" s="21">
        <f t="shared" si="13"/>
        <v>0.0003296053351194956</v>
      </c>
      <c r="J199">
        <v>0.01149425287356322</v>
      </c>
      <c r="K199">
        <f t="shared" si="14"/>
        <v>0.01038467133754727</v>
      </c>
      <c r="L199">
        <f t="shared" si="15"/>
        <v>0.01038467133754727</v>
      </c>
    </row>
    <row r="200" spans="1:12" ht="21.75">
      <c r="A200" s="2">
        <v>37482</v>
      </c>
      <c r="B200" s="3">
        <v>8.8</v>
      </c>
      <c r="C200" s="9">
        <v>0</v>
      </c>
      <c r="D200" s="12">
        <f t="shared" si="12"/>
        <v>0</v>
      </c>
      <c r="E200" s="21">
        <f t="shared" si="13"/>
        <v>1.2311711850675165E-06</v>
      </c>
      <c r="J200">
        <v>0.011764705882352941</v>
      </c>
      <c r="K200">
        <f t="shared" si="14"/>
        <v>0.01065512434633699</v>
      </c>
      <c r="L200">
        <f t="shared" si="15"/>
        <v>0.01065512434633699</v>
      </c>
    </row>
    <row r="201" spans="1:12" ht="21.75">
      <c r="A201" s="5">
        <v>37481</v>
      </c>
      <c r="B201" s="6">
        <v>8.8</v>
      </c>
      <c r="C201" s="8">
        <v>0.1</v>
      </c>
      <c r="D201" s="12">
        <f t="shared" si="12"/>
        <v>0.01149425287356322</v>
      </c>
      <c r="E201" s="21">
        <f t="shared" si="13"/>
        <v>0.0001078413987888758</v>
      </c>
      <c r="J201">
        <v>0.012048192771084336</v>
      </c>
      <c r="K201">
        <f t="shared" si="14"/>
        <v>0.010938611235068386</v>
      </c>
      <c r="L201">
        <f t="shared" si="15"/>
        <v>0.010938611235068386</v>
      </c>
    </row>
    <row r="202" spans="1:12" ht="21.75">
      <c r="A202" s="2">
        <v>37477</v>
      </c>
      <c r="B202" s="3">
        <v>8.7</v>
      </c>
      <c r="C202" s="9">
        <v>0</v>
      </c>
      <c r="D202" s="12">
        <f t="shared" si="12"/>
        <v>0</v>
      </c>
      <c r="E202" s="21">
        <f t="shared" si="13"/>
        <v>1.2311711850675165E-06</v>
      </c>
      <c r="J202">
        <v>0.012422360248447204</v>
      </c>
      <c r="K202">
        <f t="shared" si="14"/>
        <v>0.011312778712431254</v>
      </c>
      <c r="L202">
        <f t="shared" si="15"/>
        <v>0.011312778712431254</v>
      </c>
    </row>
    <row r="203" spans="1:12" ht="21.75">
      <c r="A203" s="5">
        <v>37476</v>
      </c>
      <c r="B203" s="6">
        <v>8.7</v>
      </c>
      <c r="C203" s="7">
        <v>-0.15</v>
      </c>
      <c r="D203" s="12">
        <f t="shared" si="12"/>
        <v>-0.01694915254237288</v>
      </c>
      <c r="E203" s="21">
        <f t="shared" si="13"/>
        <v>0.00032611787651396217</v>
      </c>
      <c r="J203">
        <v>0.012422360248447204</v>
      </c>
      <c r="K203">
        <f t="shared" si="14"/>
        <v>0.011312778712431254</v>
      </c>
      <c r="L203">
        <f t="shared" si="15"/>
        <v>0.011312778712431254</v>
      </c>
    </row>
    <row r="204" spans="1:12" ht="21.75">
      <c r="A204" s="2">
        <v>37475</v>
      </c>
      <c r="B204" s="3">
        <v>8.85</v>
      </c>
      <c r="C204" s="10">
        <v>0.1</v>
      </c>
      <c r="D204" s="12">
        <f t="shared" si="12"/>
        <v>0.011428571428571429</v>
      </c>
      <c r="E204" s="21">
        <f t="shared" si="13"/>
        <v>0.00010648155240266212</v>
      </c>
      <c r="J204">
        <v>0.012578616352201259</v>
      </c>
      <c r="K204">
        <f t="shared" si="14"/>
        <v>0.011469034816185308</v>
      </c>
      <c r="L204">
        <f t="shared" si="15"/>
        <v>0.011469034816185308</v>
      </c>
    </row>
    <row r="205" spans="1:12" ht="21.75">
      <c r="A205" s="5">
        <v>37474</v>
      </c>
      <c r="B205" s="6">
        <v>8.75</v>
      </c>
      <c r="C205" s="8">
        <v>0.05</v>
      </c>
      <c r="D205" s="12">
        <f t="shared" si="12"/>
        <v>0.00574712643678161</v>
      </c>
      <c r="E205" s="21">
        <f t="shared" si="13"/>
        <v>2.150682270661757E-05</v>
      </c>
      <c r="J205">
        <v>0.015706806282722512</v>
      </c>
      <c r="K205">
        <f t="shared" si="14"/>
        <v>0.014597224746706562</v>
      </c>
      <c r="L205">
        <f t="shared" si="15"/>
        <v>0.014597224746706562</v>
      </c>
    </row>
    <row r="206" spans="1:12" ht="21.75">
      <c r="A206" s="2">
        <v>37473</v>
      </c>
      <c r="B206" s="3">
        <v>8.7</v>
      </c>
      <c r="C206" s="4">
        <v>-0.1</v>
      </c>
      <c r="D206" s="12">
        <f t="shared" si="12"/>
        <v>-0.011363636363636364</v>
      </c>
      <c r="E206" s="21">
        <f t="shared" si="13"/>
        <v>0.0001555811647722069</v>
      </c>
      <c r="J206">
        <v>0.015789473684210527</v>
      </c>
      <c r="K206">
        <f t="shared" si="14"/>
        <v>0.014679892148194576</v>
      </c>
      <c r="L206">
        <f t="shared" si="15"/>
        <v>0.014679892148194576</v>
      </c>
    </row>
    <row r="207" spans="1:12" ht="21.75">
      <c r="A207" s="5">
        <v>37470</v>
      </c>
      <c r="B207" s="6">
        <v>8.8</v>
      </c>
      <c r="C207" s="7">
        <v>-0.3</v>
      </c>
      <c r="D207" s="12">
        <f t="shared" si="12"/>
        <v>-0.03296703296703297</v>
      </c>
      <c r="E207" s="21">
        <f t="shared" si="13"/>
        <v>0.001161215655989404</v>
      </c>
      <c r="J207">
        <v>0.01675977653631285</v>
      </c>
      <c r="K207">
        <f t="shared" si="14"/>
        <v>0.015650195000296897</v>
      </c>
      <c r="L207">
        <f t="shared" si="15"/>
        <v>0.015650195000296897</v>
      </c>
    </row>
    <row r="208" spans="1:12" ht="21.75">
      <c r="A208" s="2">
        <v>37469</v>
      </c>
      <c r="B208" s="3">
        <v>9.1</v>
      </c>
      <c r="C208" s="10">
        <v>0.1</v>
      </c>
      <c r="D208" s="12">
        <f t="shared" si="12"/>
        <v>0.011111111111111112</v>
      </c>
      <c r="E208" s="21">
        <f t="shared" si="13"/>
        <v>0.0001000305938415032</v>
      </c>
      <c r="J208">
        <v>0.017391304347826087</v>
      </c>
      <c r="K208">
        <f t="shared" si="14"/>
        <v>0.016281722811810135</v>
      </c>
      <c r="L208">
        <f t="shared" si="15"/>
        <v>0.016281722811810135</v>
      </c>
    </row>
    <row r="209" spans="1:12" ht="21.75">
      <c r="A209" s="5">
        <v>37468</v>
      </c>
      <c r="B209" s="6">
        <v>9</v>
      </c>
      <c r="C209" s="8">
        <v>0.05</v>
      </c>
      <c r="D209" s="12">
        <f t="shared" si="12"/>
        <v>0.005586592178770951</v>
      </c>
      <c r="E209" s="21">
        <f t="shared" si="13"/>
        <v>2.0043624295341542E-05</v>
      </c>
      <c r="J209">
        <v>0.017391304347826087</v>
      </c>
      <c r="K209">
        <f t="shared" si="14"/>
        <v>0.016281722811810135</v>
      </c>
      <c r="L209">
        <f t="shared" si="15"/>
        <v>0.016281722811810135</v>
      </c>
    </row>
    <row r="210" spans="1:12" ht="21.75">
      <c r="A210" s="2">
        <v>37467</v>
      </c>
      <c r="B210" s="3">
        <v>8.95</v>
      </c>
      <c r="C210" s="10">
        <v>0.1</v>
      </c>
      <c r="D210" s="12">
        <f t="shared" si="12"/>
        <v>0.01129943502824859</v>
      </c>
      <c r="E210" s="21">
        <f t="shared" si="13"/>
        <v>0.0001038331141931657</v>
      </c>
      <c r="J210">
        <v>0.01785714285714286</v>
      </c>
      <c r="K210">
        <f t="shared" si="14"/>
        <v>0.016747561321126907</v>
      </c>
      <c r="L210">
        <f t="shared" si="15"/>
        <v>0.016747561321126907</v>
      </c>
    </row>
    <row r="211" spans="1:12" ht="21.75">
      <c r="A211" s="5">
        <v>37466</v>
      </c>
      <c r="B211" s="6">
        <v>8.85</v>
      </c>
      <c r="C211" s="8">
        <v>0.35</v>
      </c>
      <c r="D211" s="12">
        <f t="shared" si="12"/>
        <v>0.041176470588235294</v>
      </c>
      <c r="E211" s="21">
        <f t="shared" si="13"/>
        <v>0.001605355598322854</v>
      </c>
      <c r="J211">
        <v>0.01785714285714286</v>
      </c>
      <c r="K211">
        <f t="shared" si="14"/>
        <v>0.016747561321126907</v>
      </c>
      <c r="L211">
        <f t="shared" si="15"/>
        <v>0.016747561321126907</v>
      </c>
    </row>
    <row r="212" spans="1:12" ht="21.75">
      <c r="A212" s="2">
        <v>37463</v>
      </c>
      <c r="B212" s="3">
        <v>8.5</v>
      </c>
      <c r="C212" s="4">
        <v>-0.5</v>
      </c>
      <c r="D212" s="12">
        <f t="shared" si="12"/>
        <v>-0.05555555555555555</v>
      </c>
      <c r="E212" s="21">
        <f t="shared" si="13"/>
        <v>0.0032109377616065925</v>
      </c>
      <c r="J212">
        <v>0.018018018018018018</v>
      </c>
      <c r="K212">
        <f t="shared" si="14"/>
        <v>0.016908436482002066</v>
      </c>
      <c r="L212">
        <f t="shared" si="15"/>
        <v>0.016908436482002066</v>
      </c>
    </row>
    <row r="213" spans="1:12" ht="21.75">
      <c r="A213" s="5">
        <v>37461</v>
      </c>
      <c r="B213" s="6">
        <v>9</v>
      </c>
      <c r="C213" s="7">
        <v>-0.55</v>
      </c>
      <c r="D213" s="12">
        <f t="shared" si="12"/>
        <v>-0.05759162303664921</v>
      </c>
      <c r="E213" s="21">
        <f t="shared" si="13"/>
        <v>0.0034458314182818856</v>
      </c>
      <c r="J213">
        <v>0.01834862385321101</v>
      </c>
      <c r="K213">
        <f t="shared" si="14"/>
        <v>0.017239042317195058</v>
      </c>
      <c r="L213">
        <f t="shared" si="15"/>
        <v>0.017239042317195058</v>
      </c>
    </row>
    <row r="214" spans="1:12" ht="21.75">
      <c r="A214" s="2">
        <v>37460</v>
      </c>
      <c r="B214" s="3">
        <v>9.55</v>
      </c>
      <c r="C214" s="10">
        <v>0.05</v>
      </c>
      <c r="D214" s="12">
        <f t="shared" si="12"/>
        <v>0.005263157894736842</v>
      </c>
      <c r="E214" s="21">
        <f t="shared" si="13"/>
        <v>1.72521965677251E-05</v>
      </c>
      <c r="J214">
        <v>0.01834862385321101</v>
      </c>
      <c r="K214">
        <f t="shared" si="14"/>
        <v>0.017239042317195058</v>
      </c>
      <c r="L214">
        <f t="shared" si="15"/>
        <v>0.017239042317195058</v>
      </c>
    </row>
    <row r="215" spans="1:12" ht="21.75">
      <c r="A215" s="5">
        <v>37459</v>
      </c>
      <c r="B215" s="6">
        <v>9.5</v>
      </c>
      <c r="C215" s="7">
        <v>-0.2</v>
      </c>
      <c r="D215" s="12">
        <f t="shared" si="12"/>
        <v>-0.02061855670103093</v>
      </c>
      <c r="E215" s="21">
        <f t="shared" si="13"/>
        <v>0.0004721119912482188</v>
      </c>
      <c r="J215">
        <v>0.018518518518518517</v>
      </c>
      <c r="K215">
        <f t="shared" si="14"/>
        <v>0.017408936982502565</v>
      </c>
      <c r="L215">
        <f t="shared" si="15"/>
        <v>0.017408936982502565</v>
      </c>
    </row>
    <row r="216" spans="1:12" ht="21.75">
      <c r="A216" s="2">
        <v>37456</v>
      </c>
      <c r="B216" s="3">
        <v>9.7</v>
      </c>
      <c r="C216" s="10">
        <v>0.1</v>
      </c>
      <c r="D216" s="12">
        <f t="shared" si="12"/>
        <v>0.010416666666666668</v>
      </c>
      <c r="E216" s="21">
        <f t="shared" si="13"/>
        <v>8.662183362917968E-05</v>
      </c>
      <c r="J216">
        <v>0.01869158878504673</v>
      </c>
      <c r="K216">
        <f t="shared" si="14"/>
        <v>0.01758200724903078</v>
      </c>
      <c r="L216">
        <f t="shared" si="15"/>
        <v>0.01758200724903078</v>
      </c>
    </row>
    <row r="217" spans="1:12" ht="21.75">
      <c r="A217" s="5">
        <v>37455</v>
      </c>
      <c r="B217" s="6">
        <v>9.6</v>
      </c>
      <c r="C217" s="7">
        <v>-0.1</v>
      </c>
      <c r="D217" s="12">
        <f t="shared" si="12"/>
        <v>-0.010309278350515465</v>
      </c>
      <c r="E217" s="21">
        <f t="shared" si="13"/>
        <v>0.00013039036110823625</v>
      </c>
      <c r="J217">
        <v>0.01869158878504673</v>
      </c>
      <c r="K217">
        <f t="shared" si="14"/>
        <v>0.01758200724903078</v>
      </c>
      <c r="L217">
        <f t="shared" si="15"/>
        <v>0.01758200724903078</v>
      </c>
    </row>
    <row r="218" spans="1:12" ht="21.75">
      <c r="A218" s="2">
        <v>37454</v>
      </c>
      <c r="B218" s="3">
        <v>9.7</v>
      </c>
      <c r="C218" s="10">
        <v>0.1</v>
      </c>
      <c r="D218" s="12">
        <f t="shared" si="12"/>
        <v>0.010416666666666668</v>
      </c>
      <c r="E218" s="21">
        <f t="shared" si="13"/>
        <v>8.662183362917968E-05</v>
      </c>
      <c r="J218">
        <v>0.018987341772151896</v>
      </c>
      <c r="K218">
        <f t="shared" si="14"/>
        <v>0.017877760236135944</v>
      </c>
      <c r="L218">
        <f t="shared" si="15"/>
        <v>0.017877760236135944</v>
      </c>
    </row>
    <row r="219" spans="1:12" ht="21.75">
      <c r="A219" s="5">
        <v>37453</v>
      </c>
      <c r="B219" s="6">
        <v>9.6</v>
      </c>
      <c r="C219" s="7">
        <v>-0.05</v>
      </c>
      <c r="D219" s="12">
        <f t="shared" si="12"/>
        <v>-0.0051813471502590676</v>
      </c>
      <c r="E219" s="21">
        <f t="shared" si="13"/>
        <v>3.9575783735797926E-05</v>
      </c>
      <c r="J219">
        <v>0.01904761904761905</v>
      </c>
      <c r="K219">
        <f t="shared" si="14"/>
        <v>0.017938037511603097</v>
      </c>
      <c r="L219">
        <f t="shared" si="15"/>
        <v>0.017938037511603097</v>
      </c>
    </row>
    <row r="220" spans="1:12" ht="21.75">
      <c r="A220" s="2">
        <v>37452</v>
      </c>
      <c r="B220" s="3">
        <v>9.65</v>
      </c>
      <c r="C220" s="9">
        <v>0</v>
      </c>
      <c r="D220" s="12">
        <f t="shared" si="12"/>
        <v>0</v>
      </c>
      <c r="E220" s="21">
        <f t="shared" si="13"/>
        <v>1.2311711850675165E-06</v>
      </c>
      <c r="J220">
        <v>0.01904761904761905</v>
      </c>
      <c r="K220">
        <f t="shared" si="14"/>
        <v>0.017938037511603097</v>
      </c>
      <c r="L220">
        <f t="shared" si="15"/>
        <v>0.017938037511603097</v>
      </c>
    </row>
    <row r="221" spans="1:12" ht="21.75">
      <c r="A221" s="5">
        <v>37449</v>
      </c>
      <c r="B221" s="6">
        <v>9.65</v>
      </c>
      <c r="C221" s="8">
        <v>0.05</v>
      </c>
      <c r="D221" s="12">
        <f t="shared" si="12"/>
        <v>0.005208333333333334</v>
      </c>
      <c r="E221" s="21">
        <f t="shared" si="13"/>
        <v>1.679976629601248E-05</v>
      </c>
      <c r="J221">
        <v>0.019417475728155338</v>
      </c>
      <c r="K221">
        <f t="shared" si="14"/>
        <v>0.018307894192139386</v>
      </c>
      <c r="L221">
        <f t="shared" si="15"/>
        <v>0.018307894192139386</v>
      </c>
    </row>
    <row r="222" spans="1:12" ht="21.75">
      <c r="A222" s="2">
        <v>37448</v>
      </c>
      <c r="B222" s="3">
        <v>9.6</v>
      </c>
      <c r="C222" s="4">
        <v>-0.05</v>
      </c>
      <c r="D222" s="12">
        <f t="shared" si="12"/>
        <v>-0.0051813471502590676</v>
      </c>
      <c r="E222" s="21">
        <f t="shared" si="13"/>
        <v>3.9575783735797926E-05</v>
      </c>
      <c r="J222">
        <v>0.019607843137254905</v>
      </c>
      <c r="K222">
        <f t="shared" si="14"/>
        <v>0.018498261601238953</v>
      </c>
      <c r="L222">
        <f t="shared" si="15"/>
        <v>0.018498261601238953</v>
      </c>
    </row>
    <row r="223" spans="1:12" ht="21.75">
      <c r="A223" s="5">
        <v>37447</v>
      </c>
      <c r="B223" s="6">
        <v>9.65</v>
      </c>
      <c r="C223" s="7">
        <v>-0.05</v>
      </c>
      <c r="D223" s="12">
        <f t="shared" si="12"/>
        <v>-0.005154639175257733</v>
      </c>
      <c r="E223" s="21">
        <f t="shared" si="13"/>
        <v>3.924046111955017E-05</v>
      </c>
      <c r="J223">
        <v>0.02061855670103093</v>
      </c>
      <c r="K223">
        <f t="shared" si="14"/>
        <v>0.01950897516501498</v>
      </c>
      <c r="L223">
        <f t="shared" si="15"/>
        <v>0.01950897516501498</v>
      </c>
    </row>
    <row r="224" spans="1:12" ht="21.75">
      <c r="A224" s="2">
        <v>37446</v>
      </c>
      <c r="B224" s="3">
        <v>9.7</v>
      </c>
      <c r="C224" s="10">
        <v>0.15</v>
      </c>
      <c r="D224" s="12">
        <f t="shared" si="12"/>
        <v>0.015706806282722512</v>
      </c>
      <c r="E224" s="21">
        <f t="shared" si="13"/>
        <v>0.00021307897030586244</v>
      </c>
      <c r="J224">
        <v>0.02197802197802198</v>
      </c>
      <c r="K224">
        <f t="shared" si="14"/>
        <v>0.020868440442006028</v>
      </c>
      <c r="L224">
        <f t="shared" si="15"/>
        <v>0.020868440442006028</v>
      </c>
    </row>
    <row r="225" spans="1:12" ht="21.75">
      <c r="A225" s="5">
        <v>37445</v>
      </c>
      <c r="B225" s="6">
        <v>9.55</v>
      </c>
      <c r="C225" s="7">
        <v>-0.2</v>
      </c>
      <c r="D225" s="12">
        <f t="shared" si="12"/>
        <v>-0.020512820512820513</v>
      </c>
      <c r="E225" s="21">
        <f t="shared" si="13"/>
        <v>0.00046752827036152737</v>
      </c>
      <c r="J225">
        <v>0.022727272727272728</v>
      </c>
      <c r="K225">
        <f t="shared" si="14"/>
        <v>0.021617691191256776</v>
      </c>
      <c r="L225">
        <f t="shared" si="15"/>
        <v>0.021617691191256776</v>
      </c>
    </row>
    <row r="226" spans="1:12" ht="21.75">
      <c r="A226" s="2">
        <v>37442</v>
      </c>
      <c r="B226" s="3">
        <v>9.75</v>
      </c>
      <c r="C226" s="10">
        <v>0.05</v>
      </c>
      <c r="D226" s="12">
        <f t="shared" si="12"/>
        <v>0.005154639175257733</v>
      </c>
      <c r="E226" s="21">
        <f t="shared" si="13"/>
        <v>1.63624913047883E-05</v>
      </c>
      <c r="J226">
        <v>0.022857142857142857</v>
      </c>
      <c r="K226">
        <f t="shared" si="14"/>
        <v>0.021747561321126905</v>
      </c>
      <c r="L226">
        <f t="shared" si="15"/>
        <v>0.021747561321126905</v>
      </c>
    </row>
    <row r="227" spans="1:12" ht="21.75">
      <c r="A227" s="5">
        <v>37441</v>
      </c>
      <c r="B227" s="6">
        <v>9.7</v>
      </c>
      <c r="C227" s="8">
        <v>0.05</v>
      </c>
      <c r="D227" s="12">
        <f t="shared" si="12"/>
        <v>0.0051813471502590676</v>
      </c>
      <c r="E227" s="21">
        <f t="shared" si="13"/>
        <v>1.657927521733263E-05</v>
      </c>
      <c r="J227">
        <v>0.022857142857142857</v>
      </c>
      <c r="K227">
        <f t="shared" si="14"/>
        <v>0.021747561321126905</v>
      </c>
      <c r="L227">
        <f t="shared" si="15"/>
        <v>0.021747561321126905</v>
      </c>
    </row>
    <row r="228" spans="1:12" ht="21.75">
      <c r="A228" s="2">
        <v>37440</v>
      </c>
      <c r="B228" s="3">
        <v>9.65</v>
      </c>
      <c r="C228" s="10">
        <v>0.15</v>
      </c>
      <c r="D228" s="12">
        <f t="shared" si="12"/>
        <v>0.015789473684210527</v>
      </c>
      <c r="E228" s="21">
        <f t="shared" si="13"/>
        <v>0.00021549923348262477</v>
      </c>
      <c r="J228">
        <v>0.023121387283236993</v>
      </c>
      <c r="K228">
        <f t="shared" si="14"/>
        <v>0.02201180574722104</v>
      </c>
      <c r="L228">
        <f t="shared" si="15"/>
        <v>0.02201180574722104</v>
      </c>
    </row>
    <row r="229" spans="1:12" ht="21.75">
      <c r="A229" s="5">
        <v>37439</v>
      </c>
      <c r="B229" s="6">
        <v>9.5</v>
      </c>
      <c r="C229" s="11">
        <v>0</v>
      </c>
      <c r="D229" s="12">
        <f t="shared" si="12"/>
        <v>0</v>
      </c>
      <c r="E229" s="21">
        <f t="shared" si="13"/>
        <v>1.2311711850675165E-06</v>
      </c>
      <c r="J229">
        <v>0.025974025974025976</v>
      </c>
      <c r="K229">
        <f t="shared" si="14"/>
        <v>0.024864444438010024</v>
      </c>
      <c r="L229">
        <f t="shared" si="15"/>
        <v>0.024864444438010024</v>
      </c>
    </row>
    <row r="230" spans="1:12" ht="21.75">
      <c r="A230" s="2">
        <v>37435</v>
      </c>
      <c r="B230" s="3">
        <v>9.5</v>
      </c>
      <c r="C230" s="9">
        <v>0</v>
      </c>
      <c r="D230" s="12">
        <f t="shared" si="12"/>
        <v>0</v>
      </c>
      <c r="E230" s="21">
        <f t="shared" si="13"/>
        <v>1.2311711850675165E-06</v>
      </c>
      <c r="J230">
        <v>0.026455026455026457</v>
      </c>
      <c r="K230">
        <f t="shared" si="14"/>
        <v>0.025345444919010505</v>
      </c>
      <c r="L230">
        <f t="shared" si="15"/>
        <v>0.025345444919010505</v>
      </c>
    </row>
    <row r="231" spans="1:12" ht="21.75">
      <c r="A231" s="5">
        <v>37434</v>
      </c>
      <c r="B231" s="6">
        <v>9.5</v>
      </c>
      <c r="C231" s="8">
        <v>0.1</v>
      </c>
      <c r="D231" s="12">
        <f t="shared" si="12"/>
        <v>0.010638297872340425</v>
      </c>
      <c r="E231" s="21">
        <f t="shared" si="13"/>
        <v>9.079643501813693E-05</v>
      </c>
      <c r="J231">
        <v>0.02857142857142857</v>
      </c>
      <c r="K231">
        <f t="shared" si="14"/>
        <v>0.02746184703541262</v>
      </c>
      <c r="L231">
        <f t="shared" si="15"/>
        <v>0.02746184703541262</v>
      </c>
    </row>
    <row r="232" spans="1:12" ht="21.75">
      <c r="A232" s="2">
        <v>37433</v>
      </c>
      <c r="B232" s="3">
        <v>9.4</v>
      </c>
      <c r="C232" s="4">
        <v>-0.5</v>
      </c>
      <c r="D232" s="12">
        <f t="shared" si="12"/>
        <v>-0.050505050505050504</v>
      </c>
      <c r="E232" s="21">
        <f t="shared" si="13"/>
        <v>0.002664070240734684</v>
      </c>
      <c r="J232">
        <v>0.028846153846153844</v>
      </c>
      <c r="K232">
        <f t="shared" si="14"/>
        <v>0.027736572310137892</v>
      </c>
      <c r="L232">
        <f t="shared" si="15"/>
        <v>0.027736572310137892</v>
      </c>
    </row>
    <row r="233" spans="1:12" ht="21.75">
      <c r="A233" s="5">
        <v>37432</v>
      </c>
      <c r="B233" s="6">
        <v>9.9</v>
      </c>
      <c r="C233" s="8">
        <v>0.2</v>
      </c>
      <c r="D233" s="12">
        <f t="shared" si="12"/>
        <v>0.02061855670103093</v>
      </c>
      <c r="E233" s="21">
        <f t="shared" si="13"/>
        <v>0.00038060011198917123</v>
      </c>
      <c r="J233">
        <v>0.029126213592233007</v>
      </c>
      <c r="K233">
        <f t="shared" si="14"/>
        <v>0.028016632056217055</v>
      </c>
      <c r="L233">
        <f t="shared" si="15"/>
        <v>0.028016632056217055</v>
      </c>
    </row>
    <row r="234" spans="1:12" ht="21.75">
      <c r="A234" s="2">
        <v>37431</v>
      </c>
      <c r="B234" s="3">
        <v>9.7</v>
      </c>
      <c r="C234" s="9">
        <v>0</v>
      </c>
      <c r="D234" s="12">
        <f t="shared" si="12"/>
        <v>0</v>
      </c>
      <c r="E234" s="21">
        <f t="shared" si="13"/>
        <v>1.2311711850675165E-06</v>
      </c>
      <c r="J234">
        <v>0.0297029702970297</v>
      </c>
      <c r="K234">
        <f t="shared" si="14"/>
        <v>0.02859338876101375</v>
      </c>
      <c r="L234">
        <f t="shared" si="15"/>
        <v>0.02859338876101375</v>
      </c>
    </row>
    <row r="235" spans="1:12" ht="21.75">
      <c r="A235" s="5">
        <v>37428</v>
      </c>
      <c r="B235" s="6">
        <v>9.7</v>
      </c>
      <c r="C235" s="11">
        <v>0</v>
      </c>
      <c r="D235" s="12">
        <f t="shared" si="12"/>
        <v>0</v>
      </c>
      <c r="E235" s="21">
        <f t="shared" si="13"/>
        <v>1.2311711850675165E-06</v>
      </c>
      <c r="J235">
        <v>0.036036036036036036</v>
      </c>
      <c r="K235">
        <f t="shared" si="14"/>
        <v>0.034926454500020084</v>
      </c>
      <c r="L235">
        <f t="shared" si="15"/>
        <v>0.034926454500020084</v>
      </c>
    </row>
    <row r="236" spans="1:12" ht="21.75">
      <c r="A236" s="2">
        <v>37427</v>
      </c>
      <c r="B236" s="3">
        <v>9.7</v>
      </c>
      <c r="C236" s="10">
        <v>0.25</v>
      </c>
      <c r="D236" s="12">
        <f t="shared" si="12"/>
        <v>0.026455026455026457</v>
      </c>
      <c r="E236" s="21">
        <f t="shared" si="13"/>
        <v>0.0006423915781425954</v>
      </c>
      <c r="J236">
        <v>0.0375</v>
      </c>
      <c r="K236">
        <f t="shared" si="14"/>
        <v>0.036390418463984046</v>
      </c>
      <c r="L236">
        <f t="shared" si="15"/>
        <v>0.036390418463984046</v>
      </c>
    </row>
    <row r="237" spans="1:12" ht="21.75">
      <c r="A237" s="5">
        <v>37426</v>
      </c>
      <c r="B237" s="6">
        <v>9.45</v>
      </c>
      <c r="C237" s="7">
        <v>-0.3</v>
      </c>
      <c r="D237" s="12">
        <f t="shared" si="12"/>
        <v>-0.030769230769230767</v>
      </c>
      <c r="E237" s="21">
        <f t="shared" si="13"/>
        <v>0.0010162586739931494</v>
      </c>
      <c r="J237">
        <v>0.04069767441860465</v>
      </c>
      <c r="K237">
        <f t="shared" si="14"/>
        <v>0.039588092882588695</v>
      </c>
      <c r="L237">
        <f t="shared" si="15"/>
        <v>0.039588092882588695</v>
      </c>
    </row>
    <row r="238" spans="1:12" ht="21.75">
      <c r="A238" s="2">
        <v>37425</v>
      </c>
      <c r="B238" s="3">
        <v>9.75</v>
      </c>
      <c r="C238" s="4">
        <v>-0.25</v>
      </c>
      <c r="D238" s="12">
        <f t="shared" si="12"/>
        <v>-0.025</v>
      </c>
      <c r="E238" s="21">
        <f t="shared" si="13"/>
        <v>0.0006817102479858652</v>
      </c>
      <c r="J238">
        <v>0.041176470588235294</v>
      </c>
      <c r="K238">
        <f t="shared" si="14"/>
        <v>0.04006688905221934</v>
      </c>
      <c r="L238">
        <f t="shared" si="15"/>
        <v>0.04006688905221934</v>
      </c>
    </row>
    <row r="239" spans="1:12" ht="21.75">
      <c r="A239" s="5">
        <v>37424</v>
      </c>
      <c r="B239" s="6">
        <v>10</v>
      </c>
      <c r="C239" s="8">
        <v>0.05</v>
      </c>
      <c r="D239" s="12">
        <f t="shared" si="12"/>
        <v>0.0050251256281407045</v>
      </c>
      <c r="E239" s="21">
        <f t="shared" si="13"/>
        <v>1.5331485537373063E-05</v>
      </c>
      <c r="J239">
        <v>0.041666666666666664</v>
      </c>
      <c r="K239">
        <f t="shared" si="14"/>
        <v>0.04055708513065071</v>
      </c>
      <c r="L239">
        <f t="shared" si="15"/>
        <v>0.04055708513065071</v>
      </c>
    </row>
    <row r="240" spans="1:12" ht="21.75">
      <c r="A240" s="2">
        <v>37421</v>
      </c>
      <c r="B240" s="3">
        <v>9.95</v>
      </c>
      <c r="C240" s="4">
        <v>-0.25</v>
      </c>
      <c r="D240" s="12">
        <f t="shared" si="12"/>
        <v>-0.02450980392156863</v>
      </c>
      <c r="E240" s="21">
        <f t="shared" si="13"/>
        <v>0.0006563529112242965</v>
      </c>
      <c r="J240">
        <v>0.05161290322580645</v>
      </c>
      <c r="K240">
        <f t="shared" si="14"/>
        <v>0.0505033216897905</v>
      </c>
      <c r="L240">
        <f t="shared" si="15"/>
        <v>0.0505033216897905</v>
      </c>
    </row>
    <row r="241" spans="1:12" ht="21.75">
      <c r="A241" s="5">
        <v>37420</v>
      </c>
      <c r="B241" s="6">
        <v>10.2</v>
      </c>
      <c r="C241" s="7">
        <v>-0.6</v>
      </c>
      <c r="D241" s="12">
        <f t="shared" si="12"/>
        <v>-0.05555555555555555</v>
      </c>
      <c r="E241" s="21">
        <f t="shared" si="13"/>
        <v>0.0032109377616065925</v>
      </c>
      <c r="J241">
        <v>0.05660377358490566</v>
      </c>
      <c r="K241">
        <f t="shared" si="14"/>
        <v>0.05549419204888971</v>
      </c>
      <c r="L241">
        <f t="shared" si="15"/>
        <v>0.05549419204888971</v>
      </c>
    </row>
    <row r="242" spans="1:12" ht="21.75">
      <c r="A242" s="2">
        <v>37419</v>
      </c>
      <c r="B242" s="3">
        <v>10.8</v>
      </c>
      <c r="C242" s="10">
        <v>0.8</v>
      </c>
      <c r="D242" s="12">
        <f t="shared" si="12"/>
        <v>0.08</v>
      </c>
      <c r="E242" s="21">
        <f t="shared" si="13"/>
        <v>0.006223698125422516</v>
      </c>
      <c r="J242">
        <v>0.05978260869565218</v>
      </c>
      <c r="K242">
        <f t="shared" si="14"/>
        <v>0.05867302715963623</v>
      </c>
      <c r="L242">
        <f t="shared" si="15"/>
        <v>0.05867302715963623</v>
      </c>
    </row>
    <row r="243" spans="1:12" ht="21.75">
      <c r="A243" s="5">
        <v>37418</v>
      </c>
      <c r="B243" s="6">
        <v>10</v>
      </c>
      <c r="C243" s="11">
        <v>0</v>
      </c>
      <c r="D243" s="12">
        <f t="shared" si="12"/>
        <v>0</v>
      </c>
      <c r="E243" s="21">
        <f t="shared" si="13"/>
        <v>1.2311711850675165E-06</v>
      </c>
      <c r="J243">
        <v>0.05982905982905983</v>
      </c>
      <c r="K243">
        <f t="shared" si="14"/>
        <v>0.05871947829304388</v>
      </c>
      <c r="L243">
        <f t="shared" si="15"/>
        <v>0.05871947829304388</v>
      </c>
    </row>
    <row r="244" spans="1:12" ht="21.75">
      <c r="A244" s="2">
        <v>37417</v>
      </c>
      <c r="B244" s="3">
        <v>10</v>
      </c>
      <c r="C244" s="10">
        <v>0.7</v>
      </c>
      <c r="D244" s="12">
        <f t="shared" si="12"/>
        <v>0.07526881720430106</v>
      </c>
      <c r="E244" s="21">
        <f t="shared" si="13"/>
        <v>0.005499592234904251</v>
      </c>
      <c r="J244">
        <v>0.07526881720430106</v>
      </c>
      <c r="K244">
        <f t="shared" si="14"/>
        <v>0.07415923566828511</v>
      </c>
      <c r="L244">
        <f t="shared" si="15"/>
        <v>0.07415923566828511</v>
      </c>
    </row>
    <row r="245" spans="1:12" ht="21.75">
      <c r="A245" s="5">
        <v>37414</v>
      </c>
      <c r="B245" s="6">
        <v>9.3</v>
      </c>
      <c r="C245" s="7">
        <v>-0.45</v>
      </c>
      <c r="D245" s="12">
        <f t="shared" si="12"/>
        <v>-0.046153846153846156</v>
      </c>
      <c r="E245" s="21">
        <f t="shared" si="13"/>
        <v>0.002233831596994824</v>
      </c>
      <c r="J245">
        <v>0.08</v>
      </c>
      <c r="K245">
        <f t="shared" si="14"/>
        <v>0.07889041846398405</v>
      </c>
      <c r="L245">
        <f t="shared" si="15"/>
        <v>0.07889041846398405</v>
      </c>
    </row>
    <row r="246" spans="1:12" ht="21.75">
      <c r="A246" s="2">
        <v>37413</v>
      </c>
      <c r="B246" s="3">
        <v>9.75</v>
      </c>
      <c r="C246" s="10">
        <v>0.55</v>
      </c>
      <c r="D246" s="12">
        <f t="shared" si="12"/>
        <v>0.05978260869565218</v>
      </c>
      <c r="E246" s="21">
        <f t="shared" si="13"/>
        <v>0.0034425241160754108</v>
      </c>
      <c r="J246">
        <v>0.14594594594594595</v>
      </c>
      <c r="K246">
        <f t="shared" si="14"/>
        <v>0.14483636440993</v>
      </c>
      <c r="L246">
        <f t="shared" si="15"/>
        <v>0.14483636440993</v>
      </c>
    </row>
    <row r="247" spans="1:4" ht="21.75">
      <c r="A247" s="5">
        <v>37412</v>
      </c>
      <c r="B247" s="6">
        <v>9.2</v>
      </c>
      <c r="C247" s="8">
        <v>0.95</v>
      </c>
      <c r="D247" s="12" t="e">
        <f t="shared" si="12"/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7"/>
  <sheetViews>
    <sheetView workbookViewId="0" topLeftCell="A1">
      <selection activeCell="F4" sqref="F4"/>
    </sheetView>
  </sheetViews>
  <sheetFormatPr defaultColWidth="9.140625" defaultRowHeight="21.75"/>
  <cols>
    <col min="1" max="1" width="13.00390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3" ht="21.75">
      <c r="A2" s="2">
        <v>37777</v>
      </c>
      <c r="B2" s="3">
        <v>122</v>
      </c>
      <c r="C2" s="4">
        <v>-1</v>
      </c>
      <c r="D2">
        <f>C2/B3</f>
        <v>-0.008130081300813009</v>
      </c>
      <c r="K2">
        <v>-0.29473684210526313</v>
      </c>
      <c r="L2">
        <f>K2-$G$3</f>
        <v>-0.2961247317965268</v>
      </c>
      <c r="M2">
        <f>ABS(L2)</f>
        <v>0.2961247317965268</v>
      </c>
    </row>
    <row r="3" spans="1:13" ht="21.75">
      <c r="A3" s="5">
        <v>37776</v>
      </c>
      <c r="B3" s="6">
        <v>123</v>
      </c>
      <c r="C3" s="11">
        <v>0</v>
      </c>
      <c r="D3">
        <f aca="true" t="shared" si="0" ref="D3:D66">C3/B4</f>
        <v>0</v>
      </c>
      <c r="G3" s="24">
        <f>SUM(D2:D246)/245</f>
        <v>0.0013878896912636928</v>
      </c>
      <c r="H3" s="24">
        <f>VAR(D2:D246)</f>
        <v>0.001137435375195169</v>
      </c>
      <c r="K3">
        <v>-0.06796116504854369</v>
      </c>
      <c r="L3">
        <f aca="true" t="shared" si="1" ref="L3:L66">K3-$G$3</f>
        <v>-0.06934905473980738</v>
      </c>
      <c r="M3">
        <f aca="true" t="shared" si="2" ref="M3:M66">ABS(L3)</f>
        <v>0.06934905473980738</v>
      </c>
    </row>
    <row r="4" spans="1:13" ht="21.75">
      <c r="A4" s="2">
        <v>37775</v>
      </c>
      <c r="B4" s="3">
        <v>123</v>
      </c>
      <c r="C4" s="4">
        <v>-3</v>
      </c>
      <c r="D4">
        <f t="shared" si="0"/>
        <v>-0.023809523809523808</v>
      </c>
      <c r="G4" s="24"/>
      <c r="H4" s="24">
        <f>H3^0.5</f>
        <v>0.03372588583262372</v>
      </c>
      <c r="K4">
        <v>-0.05714285714285714</v>
      </c>
      <c r="L4">
        <f t="shared" si="1"/>
        <v>-0.058530746834120836</v>
      </c>
      <c r="M4">
        <f t="shared" si="2"/>
        <v>0.058530746834120836</v>
      </c>
    </row>
    <row r="5" spans="1:13" ht="21.75">
      <c r="A5" s="5">
        <v>37774</v>
      </c>
      <c r="B5" s="6">
        <v>126</v>
      </c>
      <c r="C5" s="8">
        <v>3</v>
      </c>
      <c r="D5">
        <f t="shared" si="0"/>
        <v>0.024390243902439025</v>
      </c>
      <c r="K5">
        <v>-0.05426356589147287</v>
      </c>
      <c r="L5">
        <f t="shared" si="1"/>
        <v>-0.05565145558273656</v>
      </c>
      <c r="M5">
        <f t="shared" si="2"/>
        <v>0.05565145558273656</v>
      </c>
    </row>
    <row r="6" spans="1:13" ht="21.75">
      <c r="A6" s="2">
        <v>37771</v>
      </c>
      <c r="B6" s="3">
        <v>123</v>
      </c>
      <c r="C6" s="9">
        <v>0</v>
      </c>
      <c r="D6">
        <f t="shared" si="0"/>
        <v>0</v>
      </c>
      <c r="K6">
        <v>-0.04065040650406504</v>
      </c>
      <c r="L6">
        <f t="shared" si="1"/>
        <v>-0.042038296195328735</v>
      </c>
      <c r="M6">
        <f t="shared" si="2"/>
        <v>0.042038296195328735</v>
      </c>
    </row>
    <row r="7" spans="1:13" ht="21.75">
      <c r="A7" s="5">
        <v>37770</v>
      </c>
      <c r="B7" s="6">
        <v>123</v>
      </c>
      <c r="C7" s="8">
        <v>1</v>
      </c>
      <c r="D7">
        <f t="shared" si="0"/>
        <v>0.00819672131147541</v>
      </c>
      <c r="K7">
        <v>-0.04</v>
      </c>
      <c r="L7">
        <f t="shared" si="1"/>
        <v>-0.041387889691263696</v>
      </c>
      <c r="M7">
        <f t="shared" si="2"/>
        <v>0.041387889691263696</v>
      </c>
    </row>
    <row r="8" spans="1:13" ht="21.75">
      <c r="A8" s="2">
        <v>37769</v>
      </c>
      <c r="B8" s="3">
        <v>122</v>
      </c>
      <c r="C8" s="9">
        <v>0</v>
      </c>
      <c r="D8">
        <f t="shared" si="0"/>
        <v>0</v>
      </c>
      <c r="K8">
        <v>-0.0392156862745098</v>
      </c>
      <c r="L8">
        <f t="shared" si="1"/>
        <v>-0.0406035759657735</v>
      </c>
      <c r="M8">
        <f t="shared" si="2"/>
        <v>0.0406035759657735</v>
      </c>
    </row>
    <row r="9" spans="1:13" ht="21.75">
      <c r="A9" s="5">
        <v>37768</v>
      </c>
      <c r="B9" s="6">
        <v>122</v>
      </c>
      <c r="C9" s="11">
        <v>0</v>
      </c>
      <c r="D9">
        <f t="shared" si="0"/>
        <v>0</v>
      </c>
      <c r="K9">
        <v>-0.0392156862745098</v>
      </c>
      <c r="L9">
        <f t="shared" si="1"/>
        <v>-0.0406035759657735</v>
      </c>
      <c r="M9">
        <f t="shared" si="2"/>
        <v>0.0406035759657735</v>
      </c>
    </row>
    <row r="10" spans="1:13" ht="21.75">
      <c r="A10" s="2">
        <v>37767</v>
      </c>
      <c r="B10" s="3">
        <v>122</v>
      </c>
      <c r="C10" s="9">
        <v>0</v>
      </c>
      <c r="D10">
        <f t="shared" si="0"/>
        <v>0</v>
      </c>
      <c r="K10">
        <v>-0.03278688524590164</v>
      </c>
      <c r="L10">
        <f t="shared" si="1"/>
        <v>-0.034174774937165336</v>
      </c>
      <c r="M10">
        <f t="shared" si="2"/>
        <v>0.034174774937165336</v>
      </c>
    </row>
    <row r="11" spans="1:13" ht="21.75">
      <c r="A11" s="5">
        <v>37764</v>
      </c>
      <c r="B11" s="6">
        <v>122</v>
      </c>
      <c r="C11" s="8">
        <v>2</v>
      </c>
      <c r="D11">
        <f t="shared" si="0"/>
        <v>0.016666666666666666</v>
      </c>
      <c r="K11">
        <v>-0.03278688524590164</v>
      </c>
      <c r="L11">
        <f t="shared" si="1"/>
        <v>-0.034174774937165336</v>
      </c>
      <c r="M11">
        <f t="shared" si="2"/>
        <v>0.034174774937165336</v>
      </c>
    </row>
    <row r="12" spans="1:13" ht="21.75">
      <c r="A12" s="2">
        <v>37763</v>
      </c>
      <c r="B12" s="3">
        <v>120</v>
      </c>
      <c r="C12" s="10">
        <v>1</v>
      </c>
      <c r="D12">
        <f t="shared" si="0"/>
        <v>0.008403361344537815</v>
      </c>
      <c r="K12">
        <v>-0.031578947368421054</v>
      </c>
      <c r="L12">
        <f t="shared" si="1"/>
        <v>-0.03296683705968475</v>
      </c>
      <c r="M12">
        <f t="shared" si="2"/>
        <v>0.03296683705968475</v>
      </c>
    </row>
    <row r="13" spans="1:13" ht="21.75">
      <c r="A13" s="5">
        <v>37762</v>
      </c>
      <c r="B13" s="6">
        <v>119</v>
      </c>
      <c r="C13" s="11">
        <v>0</v>
      </c>
      <c r="D13">
        <f t="shared" si="0"/>
        <v>0</v>
      </c>
      <c r="K13">
        <v>-0.030612244897959183</v>
      </c>
      <c r="L13">
        <f t="shared" si="1"/>
        <v>-0.03200013458922288</v>
      </c>
      <c r="M13">
        <f t="shared" si="2"/>
        <v>0.03200013458922288</v>
      </c>
    </row>
    <row r="14" spans="1:13" ht="21.75">
      <c r="A14" s="2">
        <v>37761</v>
      </c>
      <c r="B14" s="3">
        <v>119</v>
      </c>
      <c r="C14" s="10">
        <v>1</v>
      </c>
      <c r="D14">
        <f t="shared" si="0"/>
        <v>0.00847457627118644</v>
      </c>
      <c r="K14">
        <v>-0.03</v>
      </c>
      <c r="L14">
        <f t="shared" si="1"/>
        <v>-0.031387889691263694</v>
      </c>
      <c r="M14">
        <f t="shared" si="2"/>
        <v>0.031387889691263694</v>
      </c>
    </row>
    <row r="15" spans="1:13" ht="21.75">
      <c r="A15" s="5">
        <v>37760</v>
      </c>
      <c r="B15" s="6">
        <v>118</v>
      </c>
      <c r="C15" s="7">
        <v>-4</v>
      </c>
      <c r="D15">
        <f t="shared" si="0"/>
        <v>-0.03278688524590164</v>
      </c>
      <c r="K15">
        <v>-0.03</v>
      </c>
      <c r="L15">
        <f t="shared" si="1"/>
        <v>-0.031387889691263694</v>
      </c>
      <c r="M15">
        <f t="shared" si="2"/>
        <v>0.031387889691263694</v>
      </c>
    </row>
    <row r="16" spans="1:13" ht="21.75">
      <c r="A16" s="2">
        <v>37757</v>
      </c>
      <c r="B16" s="3">
        <v>122</v>
      </c>
      <c r="C16" s="10">
        <v>1</v>
      </c>
      <c r="D16">
        <f t="shared" si="0"/>
        <v>0.008264462809917356</v>
      </c>
      <c r="K16">
        <v>-0.025380710659898477</v>
      </c>
      <c r="L16">
        <f t="shared" si="1"/>
        <v>-0.02676860035116217</v>
      </c>
      <c r="M16">
        <f t="shared" si="2"/>
        <v>0.02676860035116217</v>
      </c>
    </row>
    <row r="17" spans="1:13" ht="21.75">
      <c r="A17" s="5">
        <v>37755</v>
      </c>
      <c r="B17" s="6">
        <v>121</v>
      </c>
      <c r="C17" s="8">
        <v>1</v>
      </c>
      <c r="D17">
        <f t="shared" si="0"/>
        <v>0.008333333333333333</v>
      </c>
      <c r="K17">
        <v>-0.023809523809523808</v>
      </c>
      <c r="L17">
        <f t="shared" si="1"/>
        <v>-0.0251974135007875</v>
      </c>
      <c r="M17">
        <f t="shared" si="2"/>
        <v>0.0251974135007875</v>
      </c>
    </row>
    <row r="18" spans="1:13" ht="21.75">
      <c r="A18" s="2">
        <v>37754</v>
      </c>
      <c r="B18" s="3">
        <v>120</v>
      </c>
      <c r="C18" s="4">
        <v>-2</v>
      </c>
      <c r="D18">
        <f t="shared" si="0"/>
        <v>-0.01639344262295082</v>
      </c>
      <c r="K18">
        <v>-0.023809523809523808</v>
      </c>
      <c r="L18">
        <f t="shared" si="1"/>
        <v>-0.0251974135007875</v>
      </c>
      <c r="M18">
        <f t="shared" si="2"/>
        <v>0.0251974135007875</v>
      </c>
    </row>
    <row r="19" spans="1:13" ht="21.75">
      <c r="A19" s="5">
        <v>37753</v>
      </c>
      <c r="B19" s="6">
        <v>122</v>
      </c>
      <c r="C19" s="8">
        <v>1</v>
      </c>
      <c r="D19">
        <f t="shared" si="0"/>
        <v>0.008264462809917356</v>
      </c>
      <c r="K19">
        <v>-0.022988505747126436</v>
      </c>
      <c r="L19">
        <f t="shared" si="1"/>
        <v>-0.02437639543839013</v>
      </c>
      <c r="M19">
        <f t="shared" si="2"/>
        <v>0.02437639543839013</v>
      </c>
    </row>
    <row r="20" spans="1:13" ht="21.75">
      <c r="A20" s="2">
        <v>37750</v>
      </c>
      <c r="B20" s="3">
        <v>121</v>
      </c>
      <c r="C20" s="9">
        <v>0</v>
      </c>
      <c r="D20">
        <f t="shared" si="0"/>
        <v>0</v>
      </c>
      <c r="K20">
        <v>-0.02040816326530612</v>
      </c>
      <c r="L20">
        <f t="shared" si="1"/>
        <v>-0.021796052956569813</v>
      </c>
      <c r="M20">
        <f t="shared" si="2"/>
        <v>0.021796052956569813</v>
      </c>
    </row>
    <row r="21" spans="1:13" ht="21.75">
      <c r="A21" s="5">
        <v>37749</v>
      </c>
      <c r="B21" s="6">
        <v>121</v>
      </c>
      <c r="C21" s="7">
        <v>-2</v>
      </c>
      <c r="D21">
        <f t="shared" si="0"/>
        <v>-0.016260162601626018</v>
      </c>
      <c r="K21">
        <v>-0.02</v>
      </c>
      <c r="L21">
        <f t="shared" si="1"/>
        <v>-0.021387889691263692</v>
      </c>
      <c r="M21">
        <f t="shared" si="2"/>
        <v>0.021387889691263692</v>
      </c>
    </row>
    <row r="22" spans="1:13" ht="21.75">
      <c r="A22" s="2">
        <v>37748</v>
      </c>
      <c r="B22" s="3">
        <v>123</v>
      </c>
      <c r="C22" s="9">
        <v>0</v>
      </c>
      <c r="D22">
        <f t="shared" si="0"/>
        <v>0</v>
      </c>
      <c r="K22">
        <v>-0.02</v>
      </c>
      <c r="L22">
        <f t="shared" si="1"/>
        <v>-0.021387889691263692</v>
      </c>
      <c r="M22">
        <f t="shared" si="2"/>
        <v>0.021387889691263692</v>
      </c>
    </row>
    <row r="23" spans="1:13" ht="21.75">
      <c r="A23" s="5">
        <v>37747</v>
      </c>
      <c r="B23" s="6">
        <v>123</v>
      </c>
      <c r="C23" s="7">
        <v>-3</v>
      </c>
      <c r="D23">
        <f t="shared" si="0"/>
        <v>-0.023809523809523808</v>
      </c>
      <c r="K23">
        <v>-0.017543859649122806</v>
      </c>
      <c r="L23">
        <f t="shared" si="1"/>
        <v>-0.018931749340386498</v>
      </c>
      <c r="M23">
        <f t="shared" si="2"/>
        <v>0.018931749340386498</v>
      </c>
    </row>
    <row r="24" spans="1:13" ht="21.75">
      <c r="A24" s="2">
        <v>37743</v>
      </c>
      <c r="B24" s="3">
        <v>126</v>
      </c>
      <c r="C24" s="10">
        <v>2</v>
      </c>
      <c r="D24">
        <f t="shared" si="0"/>
        <v>0.016129032258064516</v>
      </c>
      <c r="K24">
        <v>-0.016666666666666666</v>
      </c>
      <c r="L24">
        <f t="shared" si="1"/>
        <v>-0.01805455635793036</v>
      </c>
      <c r="M24">
        <f t="shared" si="2"/>
        <v>0.01805455635793036</v>
      </c>
    </row>
    <row r="25" spans="1:13" ht="21.75">
      <c r="A25" s="5">
        <v>37741</v>
      </c>
      <c r="B25" s="6">
        <v>124</v>
      </c>
      <c r="C25" s="8">
        <v>3</v>
      </c>
      <c r="D25">
        <f t="shared" si="0"/>
        <v>0.024793388429752067</v>
      </c>
      <c r="K25">
        <v>-0.01639344262295082</v>
      </c>
      <c r="L25">
        <f t="shared" si="1"/>
        <v>-0.017781332314214512</v>
      </c>
      <c r="M25">
        <f t="shared" si="2"/>
        <v>0.017781332314214512</v>
      </c>
    </row>
    <row r="26" spans="1:13" ht="21.75">
      <c r="A26" s="2">
        <v>37740</v>
      </c>
      <c r="B26" s="3">
        <v>121</v>
      </c>
      <c r="C26" s="9">
        <v>0</v>
      </c>
      <c r="D26">
        <f t="shared" si="0"/>
        <v>0</v>
      </c>
      <c r="K26">
        <v>-0.01639344262295082</v>
      </c>
      <c r="L26">
        <f t="shared" si="1"/>
        <v>-0.017781332314214512</v>
      </c>
      <c r="M26">
        <f t="shared" si="2"/>
        <v>0.017781332314214512</v>
      </c>
    </row>
    <row r="27" spans="1:13" ht="21.75">
      <c r="A27" s="5">
        <v>37739</v>
      </c>
      <c r="B27" s="6">
        <v>121</v>
      </c>
      <c r="C27" s="11">
        <v>0</v>
      </c>
      <c r="D27">
        <f t="shared" si="0"/>
        <v>0</v>
      </c>
      <c r="K27">
        <v>-0.016260162601626018</v>
      </c>
      <c r="L27">
        <f t="shared" si="1"/>
        <v>-0.01764805229288971</v>
      </c>
      <c r="M27">
        <f t="shared" si="2"/>
        <v>0.01764805229288971</v>
      </c>
    </row>
    <row r="28" spans="1:13" ht="21.75">
      <c r="A28" s="2">
        <v>37736</v>
      </c>
      <c r="B28" s="3">
        <v>121</v>
      </c>
      <c r="C28" s="4">
        <v>-2</v>
      </c>
      <c r="D28">
        <f t="shared" si="0"/>
        <v>-0.016260162601626018</v>
      </c>
      <c r="K28">
        <v>-0.016260162601626018</v>
      </c>
      <c r="L28">
        <f t="shared" si="1"/>
        <v>-0.01764805229288971</v>
      </c>
      <c r="M28">
        <f t="shared" si="2"/>
        <v>0.01764805229288971</v>
      </c>
    </row>
    <row r="29" spans="1:13" ht="21.75">
      <c r="A29" s="5">
        <v>37735</v>
      </c>
      <c r="B29" s="6">
        <v>123</v>
      </c>
      <c r="C29" s="11">
        <v>0</v>
      </c>
      <c r="D29">
        <f t="shared" si="0"/>
        <v>0</v>
      </c>
      <c r="K29">
        <v>-0.016</v>
      </c>
      <c r="L29">
        <f t="shared" si="1"/>
        <v>-0.017387889691263692</v>
      </c>
      <c r="M29">
        <f t="shared" si="2"/>
        <v>0.017387889691263692</v>
      </c>
    </row>
    <row r="30" spans="1:13" ht="21.75">
      <c r="A30" s="2">
        <v>37734</v>
      </c>
      <c r="B30" s="3">
        <v>123</v>
      </c>
      <c r="C30" s="9">
        <v>0</v>
      </c>
      <c r="D30">
        <f t="shared" si="0"/>
        <v>0</v>
      </c>
      <c r="K30">
        <v>-0.015873015873015872</v>
      </c>
      <c r="L30">
        <f t="shared" si="1"/>
        <v>-0.017260905564279564</v>
      </c>
      <c r="M30">
        <f t="shared" si="2"/>
        <v>0.017260905564279564</v>
      </c>
    </row>
    <row r="31" spans="1:13" ht="21.75">
      <c r="A31" s="5">
        <v>37733</v>
      </c>
      <c r="B31" s="6">
        <v>123</v>
      </c>
      <c r="C31" s="11">
        <v>0</v>
      </c>
      <c r="D31">
        <f t="shared" si="0"/>
        <v>0</v>
      </c>
      <c r="K31">
        <v>-0.015625</v>
      </c>
      <c r="L31">
        <f t="shared" si="1"/>
        <v>-0.017012889691263692</v>
      </c>
      <c r="M31">
        <f t="shared" si="2"/>
        <v>0.017012889691263692</v>
      </c>
    </row>
    <row r="32" spans="1:13" ht="21.75">
      <c r="A32" s="2">
        <v>37732</v>
      </c>
      <c r="B32" s="3">
        <v>123</v>
      </c>
      <c r="C32" s="4">
        <v>-2</v>
      </c>
      <c r="D32">
        <f t="shared" si="0"/>
        <v>-0.016</v>
      </c>
      <c r="K32">
        <v>-0.015306122448979591</v>
      </c>
      <c r="L32">
        <f t="shared" si="1"/>
        <v>-0.016694012140243283</v>
      </c>
      <c r="M32">
        <f t="shared" si="2"/>
        <v>0.016694012140243283</v>
      </c>
    </row>
    <row r="33" spans="1:13" ht="21.75">
      <c r="A33" s="5">
        <v>37729</v>
      </c>
      <c r="B33" s="6">
        <v>125</v>
      </c>
      <c r="C33" s="8">
        <v>3</v>
      </c>
      <c r="D33">
        <f t="shared" si="0"/>
        <v>0.02459016393442623</v>
      </c>
      <c r="K33">
        <v>-0.01507537688442211</v>
      </c>
      <c r="L33">
        <f t="shared" si="1"/>
        <v>-0.016463266575685802</v>
      </c>
      <c r="M33">
        <f t="shared" si="2"/>
        <v>0.016463266575685802</v>
      </c>
    </row>
    <row r="34" spans="1:13" ht="21.75">
      <c r="A34" s="2">
        <v>37728</v>
      </c>
      <c r="B34" s="3">
        <v>122</v>
      </c>
      <c r="C34" s="10">
        <v>2</v>
      </c>
      <c r="D34">
        <f t="shared" si="0"/>
        <v>0.016666666666666666</v>
      </c>
      <c r="K34">
        <v>-0.010526315789473684</v>
      </c>
      <c r="L34">
        <f t="shared" si="1"/>
        <v>-0.011914205480737378</v>
      </c>
      <c r="M34">
        <f t="shared" si="2"/>
        <v>0.011914205480737378</v>
      </c>
    </row>
    <row r="35" spans="1:13" ht="21.75">
      <c r="A35" s="5">
        <v>37727</v>
      </c>
      <c r="B35" s="6">
        <v>120</v>
      </c>
      <c r="C35" s="11">
        <v>0</v>
      </c>
      <c r="D35">
        <f t="shared" si="0"/>
        <v>0</v>
      </c>
      <c r="K35">
        <v>-0.010416666666666666</v>
      </c>
      <c r="L35">
        <f t="shared" si="1"/>
        <v>-0.01180455635793036</v>
      </c>
      <c r="M35">
        <f t="shared" si="2"/>
        <v>0.01180455635793036</v>
      </c>
    </row>
    <row r="36" spans="1:13" ht="21.75">
      <c r="A36" s="2">
        <v>37722</v>
      </c>
      <c r="B36" s="3">
        <v>120</v>
      </c>
      <c r="C36" s="10">
        <v>1</v>
      </c>
      <c r="D36">
        <f t="shared" si="0"/>
        <v>0.008403361344537815</v>
      </c>
      <c r="K36">
        <v>-0.010416666666666666</v>
      </c>
      <c r="L36">
        <f t="shared" si="1"/>
        <v>-0.01180455635793036</v>
      </c>
      <c r="M36">
        <f t="shared" si="2"/>
        <v>0.01180455635793036</v>
      </c>
    </row>
    <row r="37" spans="1:13" ht="21.75">
      <c r="A37" s="5">
        <v>37721</v>
      </c>
      <c r="B37" s="6">
        <v>119</v>
      </c>
      <c r="C37" s="8">
        <v>1</v>
      </c>
      <c r="D37">
        <f t="shared" si="0"/>
        <v>0.00847457627118644</v>
      </c>
      <c r="K37">
        <v>-0.009900990099009901</v>
      </c>
      <c r="L37">
        <f t="shared" si="1"/>
        <v>-0.011288879790273595</v>
      </c>
      <c r="M37">
        <f t="shared" si="2"/>
        <v>0.011288879790273595</v>
      </c>
    </row>
    <row r="38" spans="1:13" ht="21.75">
      <c r="A38" s="2">
        <v>37720</v>
      </c>
      <c r="B38" s="3">
        <v>118</v>
      </c>
      <c r="C38" s="10">
        <v>1</v>
      </c>
      <c r="D38">
        <f t="shared" si="0"/>
        <v>0.008547008547008548</v>
      </c>
      <c r="K38">
        <v>-0.009523809523809525</v>
      </c>
      <c r="L38">
        <f t="shared" si="1"/>
        <v>-0.010911699215073217</v>
      </c>
      <c r="M38">
        <f t="shared" si="2"/>
        <v>0.010911699215073217</v>
      </c>
    </row>
    <row r="39" spans="1:13" ht="21.75">
      <c r="A39" s="5">
        <v>37719</v>
      </c>
      <c r="B39" s="6">
        <v>117</v>
      </c>
      <c r="C39" s="7">
        <v>-1</v>
      </c>
      <c r="D39">
        <f t="shared" si="0"/>
        <v>-0.00847457627118644</v>
      </c>
      <c r="K39">
        <v>-0.009259259259259259</v>
      </c>
      <c r="L39">
        <f t="shared" si="1"/>
        <v>-0.01064714895052295</v>
      </c>
      <c r="M39">
        <f t="shared" si="2"/>
        <v>0.01064714895052295</v>
      </c>
    </row>
    <row r="40" spans="1:13" ht="21.75">
      <c r="A40" s="2">
        <v>37715</v>
      </c>
      <c r="B40" s="3">
        <v>118</v>
      </c>
      <c r="C40" s="9">
        <v>0</v>
      </c>
      <c r="D40">
        <f t="shared" si="0"/>
        <v>0</v>
      </c>
      <c r="K40">
        <v>-0.008928571428571428</v>
      </c>
      <c r="L40">
        <f t="shared" si="1"/>
        <v>-0.01031646111983512</v>
      </c>
      <c r="M40">
        <f t="shared" si="2"/>
        <v>0.01031646111983512</v>
      </c>
    </row>
    <row r="41" spans="1:13" ht="21.75">
      <c r="A41" s="5">
        <v>37714</v>
      </c>
      <c r="B41" s="6">
        <v>118</v>
      </c>
      <c r="C41" s="7">
        <v>-5</v>
      </c>
      <c r="D41">
        <f t="shared" si="0"/>
        <v>-0.04065040650406504</v>
      </c>
      <c r="K41">
        <v>-0.00847457627118644</v>
      </c>
      <c r="L41">
        <f t="shared" si="1"/>
        <v>-0.009862465962450134</v>
      </c>
      <c r="M41">
        <f t="shared" si="2"/>
        <v>0.009862465962450134</v>
      </c>
    </row>
    <row r="42" spans="1:13" ht="21.75">
      <c r="A42" s="2">
        <v>37713</v>
      </c>
      <c r="B42" s="3">
        <v>123</v>
      </c>
      <c r="C42" s="10">
        <v>5</v>
      </c>
      <c r="D42">
        <f t="shared" si="0"/>
        <v>0.0423728813559322</v>
      </c>
      <c r="K42">
        <v>-0.008403361344537815</v>
      </c>
      <c r="L42">
        <f t="shared" si="1"/>
        <v>-0.009791251035801508</v>
      </c>
      <c r="M42">
        <f t="shared" si="2"/>
        <v>0.009791251035801508</v>
      </c>
    </row>
    <row r="43" spans="1:13" ht="21.75">
      <c r="A43" s="5">
        <v>37712</v>
      </c>
      <c r="B43" s="6">
        <v>118</v>
      </c>
      <c r="C43" s="11">
        <v>0</v>
      </c>
      <c r="D43">
        <f t="shared" si="0"/>
        <v>0</v>
      </c>
      <c r="K43">
        <v>-0.008403361344537815</v>
      </c>
      <c r="L43">
        <f t="shared" si="1"/>
        <v>-0.009791251035801508</v>
      </c>
      <c r="M43">
        <f t="shared" si="2"/>
        <v>0.009791251035801508</v>
      </c>
    </row>
    <row r="44" spans="1:13" ht="21.75">
      <c r="A44" s="2">
        <v>37711</v>
      </c>
      <c r="B44" s="3">
        <v>118</v>
      </c>
      <c r="C44" s="4">
        <v>-2</v>
      </c>
      <c r="D44">
        <f t="shared" si="0"/>
        <v>-0.016666666666666666</v>
      </c>
      <c r="K44">
        <v>-0.008403361344537815</v>
      </c>
      <c r="L44">
        <f t="shared" si="1"/>
        <v>-0.009791251035801508</v>
      </c>
      <c r="M44">
        <f t="shared" si="2"/>
        <v>0.009791251035801508</v>
      </c>
    </row>
    <row r="45" spans="1:13" ht="21.75">
      <c r="A45" s="5">
        <v>37708</v>
      </c>
      <c r="B45" s="6">
        <v>120</v>
      </c>
      <c r="C45" s="7">
        <v>-2</v>
      </c>
      <c r="D45">
        <f t="shared" si="0"/>
        <v>-0.01639344262295082</v>
      </c>
      <c r="K45">
        <v>-0.008333333333333333</v>
      </c>
      <c r="L45">
        <f t="shared" si="1"/>
        <v>-0.009721223024597027</v>
      </c>
      <c r="M45">
        <f t="shared" si="2"/>
        <v>0.009721223024597027</v>
      </c>
    </row>
    <row r="46" spans="1:13" ht="21.75">
      <c r="A46" s="2">
        <v>37707</v>
      </c>
      <c r="B46" s="3">
        <v>122</v>
      </c>
      <c r="C46" s="9">
        <v>0</v>
      </c>
      <c r="D46">
        <f t="shared" si="0"/>
        <v>0</v>
      </c>
      <c r="K46">
        <v>-0.008130081300813009</v>
      </c>
      <c r="L46">
        <f t="shared" si="1"/>
        <v>-0.009517970992076703</v>
      </c>
      <c r="M46">
        <f t="shared" si="2"/>
        <v>0.009517970992076703</v>
      </c>
    </row>
    <row r="47" spans="1:13" ht="21.75">
      <c r="A47" s="5">
        <v>37706</v>
      </c>
      <c r="B47" s="6">
        <v>122</v>
      </c>
      <c r="C47" s="8">
        <v>4</v>
      </c>
      <c r="D47">
        <f t="shared" si="0"/>
        <v>0.03389830508474576</v>
      </c>
      <c r="K47">
        <v>-0.005128205128205128</v>
      </c>
      <c r="L47">
        <f t="shared" si="1"/>
        <v>-0.006516094819468821</v>
      </c>
      <c r="M47">
        <f t="shared" si="2"/>
        <v>0.006516094819468821</v>
      </c>
    </row>
    <row r="48" spans="1:13" ht="21.75">
      <c r="A48" s="2">
        <v>37705</v>
      </c>
      <c r="B48" s="3">
        <v>118</v>
      </c>
      <c r="C48" s="9">
        <v>0</v>
      </c>
      <c r="D48">
        <f t="shared" si="0"/>
        <v>0</v>
      </c>
      <c r="K48">
        <v>-0.00510204081632653</v>
      </c>
      <c r="L48">
        <f t="shared" si="1"/>
        <v>-0.006489930507590223</v>
      </c>
      <c r="M48">
        <f t="shared" si="2"/>
        <v>0.006489930507590223</v>
      </c>
    </row>
    <row r="49" spans="1:13" ht="21.75">
      <c r="A49" s="5">
        <v>37704</v>
      </c>
      <c r="B49" s="6">
        <v>118</v>
      </c>
      <c r="C49" s="7">
        <v>-1</v>
      </c>
      <c r="D49">
        <f t="shared" si="0"/>
        <v>-0.008403361344537815</v>
      </c>
      <c r="K49">
        <v>0</v>
      </c>
      <c r="L49">
        <f t="shared" si="1"/>
        <v>-0.0013878896912636928</v>
      </c>
      <c r="M49">
        <f t="shared" si="2"/>
        <v>0.0013878896912636928</v>
      </c>
    </row>
    <row r="50" spans="1:13" ht="21.75">
      <c r="A50" s="2">
        <v>37701</v>
      </c>
      <c r="B50" s="3">
        <v>119</v>
      </c>
      <c r="C50" s="4">
        <v>-1</v>
      </c>
      <c r="D50">
        <f t="shared" si="0"/>
        <v>-0.008333333333333333</v>
      </c>
      <c r="K50">
        <v>0</v>
      </c>
      <c r="L50">
        <f t="shared" si="1"/>
        <v>-0.0013878896912636928</v>
      </c>
      <c r="M50">
        <f t="shared" si="2"/>
        <v>0.0013878896912636928</v>
      </c>
    </row>
    <row r="51" spans="1:13" ht="21.75">
      <c r="A51" s="5">
        <v>37700</v>
      </c>
      <c r="B51" s="6">
        <v>120</v>
      </c>
      <c r="C51" s="8">
        <v>1</v>
      </c>
      <c r="D51">
        <f t="shared" si="0"/>
        <v>0.008403361344537815</v>
      </c>
      <c r="K51">
        <v>0</v>
      </c>
      <c r="L51">
        <f t="shared" si="1"/>
        <v>-0.0013878896912636928</v>
      </c>
      <c r="M51">
        <f t="shared" si="2"/>
        <v>0.0013878896912636928</v>
      </c>
    </row>
    <row r="52" spans="1:13" ht="21.75">
      <c r="A52" s="2">
        <v>37699</v>
      </c>
      <c r="B52" s="3">
        <v>119</v>
      </c>
      <c r="C52" s="9">
        <v>0</v>
      </c>
      <c r="D52">
        <f t="shared" si="0"/>
        <v>0</v>
      </c>
      <c r="K52">
        <v>0</v>
      </c>
      <c r="L52">
        <f t="shared" si="1"/>
        <v>-0.0013878896912636928</v>
      </c>
      <c r="M52">
        <f t="shared" si="2"/>
        <v>0.0013878896912636928</v>
      </c>
    </row>
    <row r="53" spans="1:13" ht="21.75">
      <c r="A53" s="5">
        <v>37698</v>
      </c>
      <c r="B53" s="6">
        <v>119</v>
      </c>
      <c r="C53" s="8">
        <v>1</v>
      </c>
      <c r="D53">
        <f t="shared" si="0"/>
        <v>0.00847457627118644</v>
      </c>
      <c r="K53">
        <v>0</v>
      </c>
      <c r="L53">
        <f t="shared" si="1"/>
        <v>-0.0013878896912636928</v>
      </c>
      <c r="M53">
        <f t="shared" si="2"/>
        <v>0.0013878896912636928</v>
      </c>
    </row>
    <row r="54" spans="1:13" ht="21.75">
      <c r="A54" s="2">
        <v>37697</v>
      </c>
      <c r="B54" s="3">
        <v>118</v>
      </c>
      <c r="C54" s="4">
        <v>-1</v>
      </c>
      <c r="D54">
        <f t="shared" si="0"/>
        <v>-0.008403361344537815</v>
      </c>
      <c r="K54">
        <v>0</v>
      </c>
      <c r="L54">
        <f t="shared" si="1"/>
        <v>-0.0013878896912636928</v>
      </c>
      <c r="M54">
        <f t="shared" si="2"/>
        <v>0.0013878896912636928</v>
      </c>
    </row>
    <row r="55" spans="1:13" ht="21.75">
      <c r="A55" s="5">
        <v>37694</v>
      </c>
      <c r="B55" s="6">
        <v>119</v>
      </c>
      <c r="C55" s="11">
        <v>0</v>
      </c>
      <c r="D55">
        <f t="shared" si="0"/>
        <v>0</v>
      </c>
      <c r="K55">
        <v>0</v>
      </c>
      <c r="L55">
        <f t="shared" si="1"/>
        <v>-0.0013878896912636928</v>
      </c>
      <c r="M55">
        <f t="shared" si="2"/>
        <v>0.0013878896912636928</v>
      </c>
    </row>
    <row r="56" spans="1:13" ht="21.75">
      <c r="A56" s="2">
        <v>37693</v>
      </c>
      <c r="B56" s="3">
        <v>119</v>
      </c>
      <c r="C56" s="9">
        <v>0</v>
      </c>
      <c r="D56">
        <f t="shared" si="0"/>
        <v>0</v>
      </c>
      <c r="K56">
        <v>0</v>
      </c>
      <c r="L56">
        <f t="shared" si="1"/>
        <v>-0.0013878896912636928</v>
      </c>
      <c r="M56">
        <f t="shared" si="2"/>
        <v>0.0013878896912636928</v>
      </c>
    </row>
    <row r="57" spans="1:13" ht="21.75">
      <c r="A57" s="5">
        <v>37692</v>
      </c>
      <c r="B57" s="6">
        <v>119</v>
      </c>
      <c r="C57" s="11">
        <v>0</v>
      </c>
      <c r="D57">
        <f t="shared" si="0"/>
        <v>0</v>
      </c>
      <c r="K57">
        <v>0</v>
      </c>
      <c r="L57">
        <f t="shared" si="1"/>
        <v>-0.0013878896912636928</v>
      </c>
      <c r="M57">
        <f t="shared" si="2"/>
        <v>0.0013878896912636928</v>
      </c>
    </row>
    <row r="58" spans="1:13" ht="21.75">
      <c r="A58" s="2">
        <v>37691</v>
      </c>
      <c r="B58" s="3">
        <v>119</v>
      </c>
      <c r="C58" s="10">
        <v>1</v>
      </c>
      <c r="D58">
        <f t="shared" si="0"/>
        <v>0.00847457627118644</v>
      </c>
      <c r="K58">
        <v>0</v>
      </c>
      <c r="L58">
        <f t="shared" si="1"/>
        <v>-0.0013878896912636928</v>
      </c>
      <c r="M58">
        <f t="shared" si="2"/>
        <v>0.0013878896912636928</v>
      </c>
    </row>
    <row r="59" spans="1:13" ht="21.75">
      <c r="A59" s="5">
        <v>37690</v>
      </c>
      <c r="B59" s="6">
        <v>118</v>
      </c>
      <c r="C59" s="7">
        <v>-1</v>
      </c>
      <c r="D59">
        <f t="shared" si="0"/>
        <v>-0.008403361344537815</v>
      </c>
      <c r="K59">
        <v>0</v>
      </c>
      <c r="L59">
        <f t="shared" si="1"/>
        <v>-0.0013878896912636928</v>
      </c>
      <c r="M59">
        <f t="shared" si="2"/>
        <v>0.0013878896912636928</v>
      </c>
    </row>
    <row r="60" spans="1:13" ht="21.75">
      <c r="A60" s="2">
        <v>37687</v>
      </c>
      <c r="B60" s="3">
        <v>119</v>
      </c>
      <c r="C60" s="10">
        <v>1</v>
      </c>
      <c r="D60">
        <f t="shared" si="0"/>
        <v>0.00847457627118644</v>
      </c>
      <c r="K60">
        <v>0</v>
      </c>
      <c r="L60">
        <f t="shared" si="1"/>
        <v>-0.0013878896912636928</v>
      </c>
      <c r="M60">
        <f t="shared" si="2"/>
        <v>0.0013878896912636928</v>
      </c>
    </row>
    <row r="61" spans="1:13" ht="21.75">
      <c r="A61" s="5">
        <v>37686</v>
      </c>
      <c r="B61" s="6">
        <v>118</v>
      </c>
      <c r="C61" s="11">
        <v>0</v>
      </c>
      <c r="D61">
        <f t="shared" si="0"/>
        <v>0</v>
      </c>
      <c r="K61">
        <v>0</v>
      </c>
      <c r="L61">
        <f t="shared" si="1"/>
        <v>-0.0013878896912636928</v>
      </c>
      <c r="M61">
        <f t="shared" si="2"/>
        <v>0.0013878896912636928</v>
      </c>
    </row>
    <row r="62" spans="1:13" ht="21.75">
      <c r="A62" s="2">
        <v>37685</v>
      </c>
      <c r="B62" s="3">
        <v>118</v>
      </c>
      <c r="C62" s="4">
        <v>-4</v>
      </c>
      <c r="D62">
        <f t="shared" si="0"/>
        <v>-0.03278688524590164</v>
      </c>
      <c r="K62">
        <v>0</v>
      </c>
      <c r="L62">
        <f t="shared" si="1"/>
        <v>-0.0013878896912636928</v>
      </c>
      <c r="M62">
        <f t="shared" si="2"/>
        <v>0.0013878896912636928</v>
      </c>
    </row>
    <row r="63" spans="1:13" ht="21.75">
      <c r="A63" s="5">
        <v>37684</v>
      </c>
      <c r="B63" s="6">
        <v>122</v>
      </c>
      <c r="C63" s="7">
        <v>-7</v>
      </c>
      <c r="D63">
        <f t="shared" si="0"/>
        <v>-0.05426356589147287</v>
      </c>
      <c r="K63">
        <v>0</v>
      </c>
      <c r="L63">
        <f t="shared" si="1"/>
        <v>-0.0013878896912636928</v>
      </c>
      <c r="M63">
        <f t="shared" si="2"/>
        <v>0.0013878896912636928</v>
      </c>
    </row>
    <row r="64" spans="1:13" ht="21.75">
      <c r="A64" s="2">
        <v>37683</v>
      </c>
      <c r="B64" s="3">
        <v>129</v>
      </c>
      <c r="C64" s="10">
        <v>16</v>
      </c>
      <c r="D64">
        <f t="shared" si="0"/>
        <v>0.1415929203539823</v>
      </c>
      <c r="K64">
        <v>0</v>
      </c>
      <c r="L64">
        <f t="shared" si="1"/>
        <v>-0.0013878896912636928</v>
      </c>
      <c r="M64">
        <f t="shared" si="2"/>
        <v>0.0013878896912636928</v>
      </c>
    </row>
    <row r="65" spans="1:13" ht="21.75">
      <c r="A65" s="5">
        <v>37680</v>
      </c>
      <c r="B65" s="6">
        <v>113</v>
      </c>
      <c r="C65" s="8">
        <v>1</v>
      </c>
      <c r="D65">
        <f t="shared" si="0"/>
        <v>0.008928571428571428</v>
      </c>
      <c r="K65">
        <v>0</v>
      </c>
      <c r="L65">
        <f t="shared" si="1"/>
        <v>-0.0013878896912636928</v>
      </c>
      <c r="M65">
        <f t="shared" si="2"/>
        <v>0.0013878896912636928</v>
      </c>
    </row>
    <row r="66" spans="1:13" ht="21.75">
      <c r="A66" s="2">
        <v>37679</v>
      </c>
      <c r="B66" s="3">
        <v>112</v>
      </c>
      <c r="C66" s="10">
        <v>1</v>
      </c>
      <c r="D66">
        <f t="shared" si="0"/>
        <v>0.009009009009009009</v>
      </c>
      <c r="K66">
        <v>0</v>
      </c>
      <c r="L66">
        <f t="shared" si="1"/>
        <v>-0.0013878896912636928</v>
      </c>
      <c r="M66">
        <f t="shared" si="2"/>
        <v>0.0013878896912636928</v>
      </c>
    </row>
    <row r="67" spans="1:13" ht="21.75">
      <c r="A67" s="5">
        <v>37678</v>
      </c>
      <c r="B67" s="6">
        <v>111</v>
      </c>
      <c r="C67" s="7">
        <v>-1</v>
      </c>
      <c r="D67">
        <f aca="true" t="shared" si="3" ref="D67:D130">C67/B68</f>
        <v>-0.008928571428571428</v>
      </c>
      <c r="K67">
        <v>0</v>
      </c>
      <c r="L67">
        <f aca="true" t="shared" si="4" ref="L67:L130">K67-$G$3</f>
        <v>-0.0013878896912636928</v>
      </c>
      <c r="M67">
        <f aca="true" t="shared" si="5" ref="M67:M130">ABS(L67)</f>
        <v>0.0013878896912636928</v>
      </c>
    </row>
    <row r="68" spans="1:13" ht="21.75">
      <c r="A68" s="2">
        <v>37677</v>
      </c>
      <c r="B68" s="3">
        <v>112</v>
      </c>
      <c r="C68" s="4">
        <v>-2</v>
      </c>
      <c r="D68">
        <f t="shared" si="3"/>
        <v>-0.017543859649122806</v>
      </c>
      <c r="K68">
        <v>0</v>
      </c>
      <c r="L68">
        <f t="shared" si="4"/>
        <v>-0.0013878896912636928</v>
      </c>
      <c r="M68">
        <f t="shared" si="5"/>
        <v>0.0013878896912636928</v>
      </c>
    </row>
    <row r="69" spans="1:13" ht="21.75">
      <c r="A69" s="5">
        <v>37676</v>
      </c>
      <c r="B69" s="6">
        <v>114</v>
      </c>
      <c r="C69" s="8">
        <v>7</v>
      </c>
      <c r="D69">
        <f t="shared" si="3"/>
        <v>0.06542056074766354</v>
      </c>
      <c r="K69">
        <v>0</v>
      </c>
      <c r="L69">
        <f t="shared" si="4"/>
        <v>-0.0013878896912636928</v>
      </c>
      <c r="M69">
        <f t="shared" si="5"/>
        <v>0.0013878896912636928</v>
      </c>
    </row>
    <row r="70" spans="1:13" ht="21.75">
      <c r="A70" s="2">
        <v>37673</v>
      </c>
      <c r="B70" s="3">
        <v>107</v>
      </c>
      <c r="C70" s="9">
        <v>0</v>
      </c>
      <c r="D70">
        <f t="shared" si="3"/>
        <v>0</v>
      </c>
      <c r="K70">
        <v>0</v>
      </c>
      <c r="L70">
        <f t="shared" si="4"/>
        <v>-0.0013878896912636928</v>
      </c>
      <c r="M70">
        <f t="shared" si="5"/>
        <v>0.0013878896912636928</v>
      </c>
    </row>
    <row r="71" spans="1:13" ht="21.75">
      <c r="A71" s="5">
        <v>37672</v>
      </c>
      <c r="B71" s="6">
        <v>107</v>
      </c>
      <c r="C71" s="11">
        <v>0</v>
      </c>
      <c r="D71">
        <f t="shared" si="3"/>
        <v>0</v>
      </c>
      <c r="K71">
        <v>0</v>
      </c>
      <c r="L71">
        <f t="shared" si="4"/>
        <v>-0.0013878896912636928</v>
      </c>
      <c r="M71">
        <f t="shared" si="5"/>
        <v>0.0013878896912636928</v>
      </c>
    </row>
    <row r="72" spans="1:13" ht="21.75">
      <c r="A72" s="2">
        <v>37671</v>
      </c>
      <c r="B72" s="3">
        <v>107</v>
      </c>
      <c r="C72" s="4">
        <v>-1</v>
      </c>
      <c r="D72">
        <f t="shared" si="3"/>
        <v>-0.009259259259259259</v>
      </c>
      <c r="K72">
        <v>0</v>
      </c>
      <c r="L72">
        <f t="shared" si="4"/>
        <v>-0.0013878896912636928</v>
      </c>
      <c r="M72">
        <f t="shared" si="5"/>
        <v>0.0013878896912636928</v>
      </c>
    </row>
    <row r="73" spans="1:13" ht="21.75">
      <c r="A73" s="5">
        <v>37670</v>
      </c>
      <c r="B73" s="6">
        <v>108</v>
      </c>
      <c r="C73" s="8">
        <v>3</v>
      </c>
      <c r="D73">
        <f t="shared" si="3"/>
        <v>0.02857142857142857</v>
      </c>
      <c r="K73">
        <v>0</v>
      </c>
      <c r="L73">
        <f t="shared" si="4"/>
        <v>-0.0013878896912636928</v>
      </c>
      <c r="M73">
        <f t="shared" si="5"/>
        <v>0.0013878896912636928</v>
      </c>
    </row>
    <row r="74" spans="1:13" ht="21.75">
      <c r="A74" s="2">
        <v>37666</v>
      </c>
      <c r="B74" s="3">
        <v>105</v>
      </c>
      <c r="C74" s="10">
        <v>1</v>
      </c>
      <c r="D74">
        <f t="shared" si="3"/>
        <v>0.009615384615384616</v>
      </c>
      <c r="K74">
        <v>0</v>
      </c>
      <c r="L74">
        <f t="shared" si="4"/>
        <v>-0.0013878896912636928</v>
      </c>
      <c r="M74">
        <f t="shared" si="5"/>
        <v>0.0013878896912636928</v>
      </c>
    </row>
    <row r="75" spans="1:13" ht="21.75">
      <c r="A75" s="5">
        <v>37665</v>
      </c>
      <c r="B75" s="6">
        <v>104</v>
      </c>
      <c r="C75" s="7">
        <v>-1</v>
      </c>
      <c r="D75">
        <f t="shared" si="3"/>
        <v>-0.009523809523809525</v>
      </c>
      <c r="K75">
        <v>0</v>
      </c>
      <c r="L75">
        <f t="shared" si="4"/>
        <v>-0.0013878896912636928</v>
      </c>
      <c r="M75">
        <f t="shared" si="5"/>
        <v>0.0013878896912636928</v>
      </c>
    </row>
    <row r="76" spans="1:13" ht="21.75">
      <c r="A76" s="2">
        <v>37664</v>
      </c>
      <c r="B76" s="3">
        <v>105</v>
      </c>
      <c r="C76" s="10">
        <v>5</v>
      </c>
      <c r="D76">
        <f t="shared" si="3"/>
        <v>0.05</v>
      </c>
      <c r="K76">
        <v>0</v>
      </c>
      <c r="L76">
        <f t="shared" si="4"/>
        <v>-0.0013878896912636928</v>
      </c>
      <c r="M76">
        <f t="shared" si="5"/>
        <v>0.0013878896912636928</v>
      </c>
    </row>
    <row r="77" spans="1:13" ht="21.75">
      <c r="A77" s="5">
        <v>37663</v>
      </c>
      <c r="B77" s="6">
        <v>100</v>
      </c>
      <c r="C77" s="11">
        <v>0</v>
      </c>
      <c r="D77">
        <f t="shared" si="3"/>
        <v>0</v>
      </c>
      <c r="K77">
        <v>0</v>
      </c>
      <c r="L77">
        <f t="shared" si="4"/>
        <v>-0.0013878896912636928</v>
      </c>
      <c r="M77">
        <f t="shared" si="5"/>
        <v>0.0013878896912636928</v>
      </c>
    </row>
    <row r="78" spans="1:13" ht="21.75">
      <c r="A78" s="2">
        <v>37662</v>
      </c>
      <c r="B78" s="3">
        <v>100</v>
      </c>
      <c r="C78" s="10">
        <v>2</v>
      </c>
      <c r="D78">
        <f t="shared" si="3"/>
        <v>0.02040816326530612</v>
      </c>
      <c r="K78">
        <v>0</v>
      </c>
      <c r="L78">
        <f t="shared" si="4"/>
        <v>-0.0013878896912636928</v>
      </c>
      <c r="M78">
        <f t="shared" si="5"/>
        <v>0.0013878896912636928</v>
      </c>
    </row>
    <row r="79" spans="1:13" ht="21.75">
      <c r="A79" s="5">
        <v>37659</v>
      </c>
      <c r="B79" s="6">
        <v>98</v>
      </c>
      <c r="C79" s="8">
        <v>0.5</v>
      </c>
      <c r="D79">
        <f t="shared" si="3"/>
        <v>0.005128205128205128</v>
      </c>
      <c r="K79">
        <v>0</v>
      </c>
      <c r="L79">
        <f t="shared" si="4"/>
        <v>-0.0013878896912636928</v>
      </c>
      <c r="M79">
        <f t="shared" si="5"/>
        <v>0.0013878896912636928</v>
      </c>
    </row>
    <row r="80" spans="1:13" ht="21.75">
      <c r="A80" s="2">
        <v>37658</v>
      </c>
      <c r="B80" s="3">
        <v>97.5</v>
      </c>
      <c r="C80" s="10">
        <v>1.5</v>
      </c>
      <c r="D80">
        <f t="shared" si="3"/>
        <v>0.015625</v>
      </c>
      <c r="K80">
        <v>0</v>
      </c>
      <c r="L80">
        <f t="shared" si="4"/>
        <v>-0.0013878896912636928</v>
      </c>
      <c r="M80">
        <f t="shared" si="5"/>
        <v>0.0013878896912636928</v>
      </c>
    </row>
    <row r="81" spans="1:13" ht="21.75">
      <c r="A81" s="5">
        <v>37657</v>
      </c>
      <c r="B81" s="6">
        <v>96</v>
      </c>
      <c r="C81" s="8">
        <v>0.5</v>
      </c>
      <c r="D81">
        <f t="shared" si="3"/>
        <v>0.005235602094240838</v>
      </c>
      <c r="K81">
        <v>0</v>
      </c>
      <c r="L81">
        <f t="shared" si="4"/>
        <v>-0.0013878896912636928</v>
      </c>
      <c r="M81">
        <f t="shared" si="5"/>
        <v>0.0013878896912636928</v>
      </c>
    </row>
    <row r="82" spans="1:13" ht="21.75">
      <c r="A82" s="2">
        <v>37656</v>
      </c>
      <c r="B82" s="3">
        <v>95.5</v>
      </c>
      <c r="C82" s="10">
        <v>0.5</v>
      </c>
      <c r="D82">
        <f t="shared" si="3"/>
        <v>0.005263157894736842</v>
      </c>
      <c r="K82">
        <v>0</v>
      </c>
      <c r="L82">
        <f t="shared" si="4"/>
        <v>-0.0013878896912636928</v>
      </c>
      <c r="M82">
        <f t="shared" si="5"/>
        <v>0.0013878896912636928</v>
      </c>
    </row>
    <row r="83" spans="1:13" ht="21.75">
      <c r="A83" s="5">
        <v>37655</v>
      </c>
      <c r="B83" s="6">
        <v>95</v>
      </c>
      <c r="C83" s="11">
        <v>0</v>
      </c>
      <c r="D83">
        <f t="shared" si="3"/>
        <v>0</v>
      </c>
      <c r="K83">
        <v>0</v>
      </c>
      <c r="L83">
        <f t="shared" si="4"/>
        <v>-0.0013878896912636928</v>
      </c>
      <c r="M83">
        <f t="shared" si="5"/>
        <v>0.0013878896912636928</v>
      </c>
    </row>
    <row r="84" spans="1:13" ht="21.75">
      <c r="A84" s="2">
        <v>37652</v>
      </c>
      <c r="B84" s="3">
        <v>95</v>
      </c>
      <c r="C84" s="10">
        <v>1</v>
      </c>
      <c r="D84">
        <f t="shared" si="3"/>
        <v>0.010638297872340425</v>
      </c>
      <c r="K84">
        <v>0</v>
      </c>
      <c r="L84">
        <f t="shared" si="4"/>
        <v>-0.0013878896912636928</v>
      </c>
      <c r="M84">
        <f t="shared" si="5"/>
        <v>0.0013878896912636928</v>
      </c>
    </row>
    <row r="85" spans="1:13" ht="21.75">
      <c r="A85" s="5">
        <v>37651</v>
      </c>
      <c r="B85" s="6">
        <v>94</v>
      </c>
      <c r="C85" s="7">
        <v>-1</v>
      </c>
      <c r="D85">
        <f t="shared" si="3"/>
        <v>-0.010526315789473684</v>
      </c>
      <c r="K85">
        <v>0</v>
      </c>
      <c r="L85">
        <f t="shared" si="4"/>
        <v>-0.0013878896912636928</v>
      </c>
      <c r="M85">
        <f t="shared" si="5"/>
        <v>0.0013878896912636928</v>
      </c>
    </row>
    <row r="86" spans="1:13" ht="21.75">
      <c r="A86" s="2">
        <v>37650</v>
      </c>
      <c r="B86" s="3">
        <v>95</v>
      </c>
      <c r="C86" s="9">
        <v>0</v>
      </c>
      <c r="D86">
        <f t="shared" si="3"/>
        <v>0</v>
      </c>
      <c r="K86">
        <v>0</v>
      </c>
      <c r="L86">
        <f t="shared" si="4"/>
        <v>-0.0013878896912636928</v>
      </c>
      <c r="M86">
        <f t="shared" si="5"/>
        <v>0.0013878896912636928</v>
      </c>
    </row>
    <row r="87" spans="1:13" ht="21.75">
      <c r="A87" s="5">
        <v>37649</v>
      </c>
      <c r="B87" s="6">
        <v>95</v>
      </c>
      <c r="C87" s="7">
        <v>-1</v>
      </c>
      <c r="D87">
        <f t="shared" si="3"/>
        <v>-0.010416666666666666</v>
      </c>
      <c r="K87">
        <v>0</v>
      </c>
      <c r="L87">
        <f t="shared" si="4"/>
        <v>-0.0013878896912636928</v>
      </c>
      <c r="M87">
        <f t="shared" si="5"/>
        <v>0.0013878896912636928</v>
      </c>
    </row>
    <row r="88" spans="1:13" ht="21.75">
      <c r="A88" s="2">
        <v>37648</v>
      </c>
      <c r="B88" s="3">
        <v>96</v>
      </c>
      <c r="C88" s="4">
        <v>-2.5</v>
      </c>
      <c r="D88">
        <f t="shared" si="3"/>
        <v>-0.025380710659898477</v>
      </c>
      <c r="K88">
        <v>0</v>
      </c>
      <c r="L88">
        <f t="shared" si="4"/>
        <v>-0.0013878896912636928</v>
      </c>
      <c r="M88">
        <f t="shared" si="5"/>
        <v>0.0013878896912636928</v>
      </c>
    </row>
    <row r="89" spans="1:13" ht="21.75">
      <c r="A89" s="5">
        <v>37645</v>
      </c>
      <c r="B89" s="6">
        <v>98.5</v>
      </c>
      <c r="C89" s="8">
        <v>0.5</v>
      </c>
      <c r="D89">
        <f t="shared" si="3"/>
        <v>0.00510204081632653</v>
      </c>
      <c r="K89">
        <v>0</v>
      </c>
      <c r="L89">
        <f t="shared" si="4"/>
        <v>-0.0013878896912636928</v>
      </c>
      <c r="M89">
        <f t="shared" si="5"/>
        <v>0.0013878896912636928</v>
      </c>
    </row>
    <row r="90" spans="1:13" ht="21.75">
      <c r="A90" s="2">
        <v>37644</v>
      </c>
      <c r="B90" s="3">
        <v>98</v>
      </c>
      <c r="C90" s="9">
        <v>0</v>
      </c>
      <c r="D90">
        <f t="shared" si="3"/>
        <v>0</v>
      </c>
      <c r="K90">
        <v>0</v>
      </c>
      <c r="L90">
        <f t="shared" si="4"/>
        <v>-0.0013878896912636928</v>
      </c>
      <c r="M90">
        <f t="shared" si="5"/>
        <v>0.0013878896912636928</v>
      </c>
    </row>
    <row r="91" spans="1:13" ht="21.75">
      <c r="A91" s="5">
        <v>37643</v>
      </c>
      <c r="B91" s="6">
        <v>98</v>
      </c>
      <c r="C91" s="8">
        <v>0.5</v>
      </c>
      <c r="D91">
        <f t="shared" si="3"/>
        <v>0.005128205128205128</v>
      </c>
      <c r="K91">
        <v>0</v>
      </c>
      <c r="L91">
        <f t="shared" si="4"/>
        <v>-0.0013878896912636928</v>
      </c>
      <c r="M91">
        <f t="shared" si="5"/>
        <v>0.0013878896912636928</v>
      </c>
    </row>
    <row r="92" spans="1:13" ht="21.75">
      <c r="A92" s="2">
        <v>37642</v>
      </c>
      <c r="B92" s="3">
        <v>97.5</v>
      </c>
      <c r="C92" s="10">
        <v>0.5</v>
      </c>
      <c r="D92">
        <f t="shared" si="3"/>
        <v>0.005154639175257732</v>
      </c>
      <c r="K92">
        <v>0</v>
      </c>
      <c r="L92">
        <f t="shared" si="4"/>
        <v>-0.0013878896912636928</v>
      </c>
      <c r="M92">
        <f t="shared" si="5"/>
        <v>0.0013878896912636928</v>
      </c>
    </row>
    <row r="93" spans="1:13" ht="21.75">
      <c r="A93" s="5">
        <v>37641</v>
      </c>
      <c r="B93" s="6">
        <v>97</v>
      </c>
      <c r="C93" s="7">
        <v>-0.5</v>
      </c>
      <c r="D93">
        <f t="shared" si="3"/>
        <v>-0.005128205128205128</v>
      </c>
      <c r="K93">
        <v>0</v>
      </c>
      <c r="L93">
        <f t="shared" si="4"/>
        <v>-0.0013878896912636928</v>
      </c>
      <c r="M93">
        <f t="shared" si="5"/>
        <v>0.0013878896912636928</v>
      </c>
    </row>
    <row r="94" spans="1:13" ht="21.75">
      <c r="A94" s="2">
        <v>37638</v>
      </c>
      <c r="B94" s="3">
        <v>97.5</v>
      </c>
      <c r="C94" s="10">
        <v>0.5</v>
      </c>
      <c r="D94">
        <f t="shared" si="3"/>
        <v>0.005154639175257732</v>
      </c>
      <c r="K94">
        <v>0</v>
      </c>
      <c r="L94">
        <f t="shared" si="4"/>
        <v>-0.0013878896912636928</v>
      </c>
      <c r="M94">
        <f t="shared" si="5"/>
        <v>0.0013878896912636928</v>
      </c>
    </row>
    <row r="95" spans="1:13" ht="21.75">
      <c r="A95" s="5">
        <v>37637</v>
      </c>
      <c r="B95" s="6">
        <v>97</v>
      </c>
      <c r="C95" s="11">
        <v>0</v>
      </c>
      <c r="D95">
        <f t="shared" si="3"/>
        <v>0</v>
      </c>
      <c r="K95">
        <v>0</v>
      </c>
      <c r="L95">
        <f t="shared" si="4"/>
        <v>-0.0013878896912636928</v>
      </c>
      <c r="M95">
        <f t="shared" si="5"/>
        <v>0.0013878896912636928</v>
      </c>
    </row>
    <row r="96" spans="1:13" ht="21.75">
      <c r="A96" s="2">
        <v>37636</v>
      </c>
      <c r="B96" s="3">
        <v>97</v>
      </c>
      <c r="C96" s="9">
        <v>0</v>
      </c>
      <c r="D96">
        <f t="shared" si="3"/>
        <v>0</v>
      </c>
      <c r="K96">
        <v>0</v>
      </c>
      <c r="L96">
        <f t="shared" si="4"/>
        <v>-0.0013878896912636928</v>
      </c>
      <c r="M96">
        <f t="shared" si="5"/>
        <v>0.0013878896912636928</v>
      </c>
    </row>
    <row r="97" spans="1:13" ht="21.75">
      <c r="A97" s="5">
        <v>37635</v>
      </c>
      <c r="B97" s="6">
        <v>97</v>
      </c>
      <c r="C97" s="7">
        <v>-3</v>
      </c>
      <c r="D97">
        <f t="shared" si="3"/>
        <v>-0.03</v>
      </c>
      <c r="K97">
        <v>0</v>
      </c>
      <c r="L97">
        <f t="shared" si="4"/>
        <v>-0.0013878896912636928</v>
      </c>
      <c r="M97">
        <f t="shared" si="5"/>
        <v>0.0013878896912636928</v>
      </c>
    </row>
    <row r="98" spans="1:13" ht="21.75">
      <c r="A98" s="2">
        <v>37634</v>
      </c>
      <c r="B98" s="3">
        <v>100</v>
      </c>
      <c r="C98" s="10">
        <v>2.5</v>
      </c>
      <c r="D98">
        <f t="shared" si="3"/>
        <v>0.02564102564102564</v>
      </c>
      <c r="K98">
        <v>0</v>
      </c>
      <c r="L98">
        <f t="shared" si="4"/>
        <v>-0.0013878896912636928</v>
      </c>
      <c r="M98">
        <f t="shared" si="5"/>
        <v>0.0013878896912636928</v>
      </c>
    </row>
    <row r="99" spans="1:13" ht="21.75">
      <c r="A99" s="5">
        <v>37631</v>
      </c>
      <c r="B99" s="6">
        <v>97.5</v>
      </c>
      <c r="C99" s="7">
        <v>-0.5</v>
      </c>
      <c r="D99">
        <f t="shared" si="3"/>
        <v>-0.00510204081632653</v>
      </c>
      <c r="K99">
        <v>0</v>
      </c>
      <c r="L99">
        <f t="shared" si="4"/>
        <v>-0.0013878896912636928</v>
      </c>
      <c r="M99">
        <f t="shared" si="5"/>
        <v>0.0013878896912636928</v>
      </c>
    </row>
    <row r="100" spans="1:13" ht="21.75">
      <c r="A100" s="2">
        <v>37630</v>
      </c>
      <c r="B100" s="3">
        <v>98</v>
      </c>
      <c r="C100" s="10">
        <v>1.5</v>
      </c>
      <c r="D100">
        <f t="shared" si="3"/>
        <v>0.015544041450777202</v>
      </c>
      <c r="K100">
        <v>0</v>
      </c>
      <c r="L100">
        <f t="shared" si="4"/>
        <v>-0.0013878896912636928</v>
      </c>
      <c r="M100">
        <f t="shared" si="5"/>
        <v>0.0013878896912636928</v>
      </c>
    </row>
    <row r="101" spans="1:13" ht="21.75">
      <c r="A101" s="5">
        <v>37629</v>
      </c>
      <c r="B101" s="6">
        <v>96.5</v>
      </c>
      <c r="C101" s="7">
        <v>-1.5</v>
      </c>
      <c r="D101">
        <f t="shared" si="3"/>
        <v>-0.015306122448979591</v>
      </c>
      <c r="K101">
        <v>0</v>
      </c>
      <c r="L101">
        <f t="shared" si="4"/>
        <v>-0.0013878896912636928</v>
      </c>
      <c r="M101">
        <f t="shared" si="5"/>
        <v>0.0013878896912636928</v>
      </c>
    </row>
    <row r="102" spans="1:13" ht="21.75">
      <c r="A102" s="2">
        <v>37628</v>
      </c>
      <c r="B102" s="3">
        <v>98</v>
      </c>
      <c r="C102" s="9">
        <v>0</v>
      </c>
      <c r="D102">
        <f t="shared" si="3"/>
        <v>0</v>
      </c>
      <c r="K102">
        <v>0</v>
      </c>
      <c r="L102">
        <f t="shared" si="4"/>
        <v>-0.0013878896912636928</v>
      </c>
      <c r="M102">
        <f t="shared" si="5"/>
        <v>0.0013878896912636928</v>
      </c>
    </row>
    <row r="103" spans="1:13" ht="21.75">
      <c r="A103" s="5">
        <v>37627</v>
      </c>
      <c r="B103" s="6">
        <v>98</v>
      </c>
      <c r="C103" s="11">
        <v>0</v>
      </c>
      <c r="D103">
        <f t="shared" si="3"/>
        <v>0</v>
      </c>
      <c r="K103">
        <v>0</v>
      </c>
      <c r="L103">
        <f t="shared" si="4"/>
        <v>-0.0013878896912636928</v>
      </c>
      <c r="M103">
        <f t="shared" si="5"/>
        <v>0.0013878896912636928</v>
      </c>
    </row>
    <row r="104" spans="1:13" ht="21.75">
      <c r="A104" s="2">
        <v>37624</v>
      </c>
      <c r="B104" s="3">
        <v>98</v>
      </c>
      <c r="C104" s="4">
        <v>-1.5</v>
      </c>
      <c r="D104">
        <f t="shared" si="3"/>
        <v>-0.01507537688442211</v>
      </c>
      <c r="K104">
        <v>0</v>
      </c>
      <c r="L104">
        <f t="shared" si="4"/>
        <v>-0.0013878896912636928</v>
      </c>
      <c r="M104">
        <f t="shared" si="5"/>
        <v>0.0013878896912636928</v>
      </c>
    </row>
    <row r="105" spans="1:13" ht="21.75">
      <c r="A105" s="5">
        <v>37623</v>
      </c>
      <c r="B105" s="6">
        <v>99.5</v>
      </c>
      <c r="C105" s="8">
        <v>1.5</v>
      </c>
      <c r="D105">
        <f t="shared" si="3"/>
        <v>0.015306122448979591</v>
      </c>
      <c r="K105">
        <v>0</v>
      </c>
      <c r="L105">
        <f t="shared" si="4"/>
        <v>-0.0013878896912636928</v>
      </c>
      <c r="M105">
        <f t="shared" si="5"/>
        <v>0.0013878896912636928</v>
      </c>
    </row>
    <row r="106" spans="1:13" ht="21.75">
      <c r="A106" s="2">
        <v>37617</v>
      </c>
      <c r="B106" s="3">
        <v>98</v>
      </c>
      <c r="C106" s="4">
        <v>-2</v>
      </c>
      <c r="D106">
        <f t="shared" si="3"/>
        <v>-0.02</v>
      </c>
      <c r="K106">
        <v>0</v>
      </c>
      <c r="L106">
        <f t="shared" si="4"/>
        <v>-0.0013878896912636928</v>
      </c>
      <c r="M106">
        <f t="shared" si="5"/>
        <v>0.0013878896912636928</v>
      </c>
    </row>
    <row r="107" spans="1:13" ht="21.75">
      <c r="A107" s="5">
        <v>37616</v>
      </c>
      <c r="B107" s="6">
        <v>100</v>
      </c>
      <c r="C107" s="11">
        <v>0</v>
      </c>
      <c r="D107">
        <f t="shared" si="3"/>
        <v>0</v>
      </c>
      <c r="K107">
        <v>0</v>
      </c>
      <c r="L107">
        <f t="shared" si="4"/>
        <v>-0.0013878896912636928</v>
      </c>
      <c r="M107">
        <f t="shared" si="5"/>
        <v>0.0013878896912636928</v>
      </c>
    </row>
    <row r="108" spans="1:13" ht="21.75">
      <c r="A108" s="2">
        <v>37615</v>
      </c>
      <c r="B108" s="3">
        <v>100</v>
      </c>
      <c r="C108" s="10">
        <v>2</v>
      </c>
      <c r="D108">
        <f t="shared" si="3"/>
        <v>0.02040816326530612</v>
      </c>
      <c r="K108">
        <v>0</v>
      </c>
      <c r="L108">
        <f t="shared" si="4"/>
        <v>-0.0013878896912636928</v>
      </c>
      <c r="M108">
        <f t="shared" si="5"/>
        <v>0.0013878896912636928</v>
      </c>
    </row>
    <row r="109" spans="1:13" ht="21.75">
      <c r="A109" s="5">
        <v>37614</v>
      </c>
      <c r="B109" s="6">
        <v>98</v>
      </c>
      <c r="C109" s="7">
        <v>-4</v>
      </c>
      <c r="D109">
        <f t="shared" si="3"/>
        <v>-0.0392156862745098</v>
      </c>
      <c r="K109">
        <v>0</v>
      </c>
      <c r="L109">
        <f t="shared" si="4"/>
        <v>-0.0013878896912636928</v>
      </c>
      <c r="M109">
        <f t="shared" si="5"/>
        <v>0.0013878896912636928</v>
      </c>
    </row>
    <row r="110" spans="1:13" ht="21.75">
      <c r="A110" s="2">
        <v>37613</v>
      </c>
      <c r="B110" s="3">
        <v>102</v>
      </c>
      <c r="C110" s="10">
        <v>5</v>
      </c>
      <c r="D110">
        <f t="shared" si="3"/>
        <v>0.05154639175257732</v>
      </c>
      <c r="K110">
        <v>0</v>
      </c>
      <c r="L110">
        <f t="shared" si="4"/>
        <v>-0.0013878896912636928</v>
      </c>
      <c r="M110">
        <f t="shared" si="5"/>
        <v>0.0013878896912636928</v>
      </c>
    </row>
    <row r="111" spans="1:13" ht="21.75">
      <c r="A111" s="5">
        <v>37610</v>
      </c>
      <c r="B111" s="6">
        <v>97</v>
      </c>
      <c r="C111" s="7">
        <v>-3</v>
      </c>
      <c r="D111">
        <f t="shared" si="3"/>
        <v>-0.03</v>
      </c>
      <c r="K111">
        <v>0</v>
      </c>
      <c r="L111">
        <f t="shared" si="4"/>
        <v>-0.0013878896912636928</v>
      </c>
      <c r="M111">
        <f t="shared" si="5"/>
        <v>0.0013878896912636928</v>
      </c>
    </row>
    <row r="112" spans="1:13" ht="21.75">
      <c r="A112" s="2">
        <v>37609</v>
      </c>
      <c r="B112" s="3">
        <v>100</v>
      </c>
      <c r="C112" s="9">
        <v>0</v>
      </c>
      <c r="D112">
        <f t="shared" si="3"/>
        <v>0</v>
      </c>
      <c r="K112">
        <v>0</v>
      </c>
      <c r="L112">
        <f t="shared" si="4"/>
        <v>-0.0013878896912636928</v>
      </c>
      <c r="M112">
        <f t="shared" si="5"/>
        <v>0.0013878896912636928</v>
      </c>
    </row>
    <row r="113" spans="1:13" ht="21.75">
      <c r="A113" s="5">
        <v>37608</v>
      </c>
      <c r="B113" s="6">
        <v>100</v>
      </c>
      <c r="C113" s="11">
        <v>0</v>
      </c>
      <c r="D113">
        <f t="shared" si="3"/>
        <v>0</v>
      </c>
      <c r="K113">
        <v>0</v>
      </c>
      <c r="L113">
        <f t="shared" si="4"/>
        <v>-0.0013878896912636928</v>
      </c>
      <c r="M113">
        <f t="shared" si="5"/>
        <v>0.0013878896912636928</v>
      </c>
    </row>
    <row r="114" spans="1:13" ht="21.75">
      <c r="A114" s="2">
        <v>37607</v>
      </c>
      <c r="B114" s="3">
        <v>100</v>
      </c>
      <c r="C114" s="4">
        <v>-1</v>
      </c>
      <c r="D114">
        <f t="shared" si="3"/>
        <v>-0.009900990099009901</v>
      </c>
      <c r="K114">
        <v>0</v>
      </c>
      <c r="L114">
        <f t="shared" si="4"/>
        <v>-0.0013878896912636928</v>
      </c>
      <c r="M114">
        <f t="shared" si="5"/>
        <v>0.0013878896912636928</v>
      </c>
    </row>
    <row r="115" spans="1:13" ht="21.75">
      <c r="A115" s="5">
        <v>37606</v>
      </c>
      <c r="B115" s="6">
        <v>101</v>
      </c>
      <c r="C115" s="11">
        <v>0</v>
      </c>
      <c r="D115">
        <f t="shared" si="3"/>
        <v>0</v>
      </c>
      <c r="K115">
        <v>0</v>
      </c>
      <c r="L115">
        <f t="shared" si="4"/>
        <v>-0.0013878896912636928</v>
      </c>
      <c r="M115">
        <f t="shared" si="5"/>
        <v>0.0013878896912636928</v>
      </c>
    </row>
    <row r="116" spans="1:13" ht="21.75">
      <c r="A116" s="2">
        <v>37603</v>
      </c>
      <c r="B116" s="3">
        <v>101</v>
      </c>
      <c r="C116" s="10">
        <v>1</v>
      </c>
      <c r="D116">
        <f t="shared" si="3"/>
        <v>0.01</v>
      </c>
      <c r="K116">
        <v>0</v>
      </c>
      <c r="L116">
        <f t="shared" si="4"/>
        <v>-0.0013878896912636928</v>
      </c>
      <c r="M116">
        <f t="shared" si="5"/>
        <v>0.0013878896912636928</v>
      </c>
    </row>
    <row r="117" spans="1:13" ht="21.75">
      <c r="A117" s="5">
        <v>37602</v>
      </c>
      <c r="B117" s="6">
        <v>100</v>
      </c>
      <c r="C117" s="11">
        <v>0</v>
      </c>
      <c r="D117">
        <f t="shared" si="3"/>
        <v>0</v>
      </c>
      <c r="K117">
        <v>0</v>
      </c>
      <c r="L117">
        <f t="shared" si="4"/>
        <v>-0.0013878896912636928</v>
      </c>
      <c r="M117">
        <f t="shared" si="5"/>
        <v>0.0013878896912636928</v>
      </c>
    </row>
    <row r="118" spans="1:13" ht="21.75">
      <c r="A118" s="2">
        <v>37601</v>
      </c>
      <c r="B118" s="3">
        <v>100</v>
      </c>
      <c r="C118" s="10">
        <v>0.5</v>
      </c>
      <c r="D118">
        <f t="shared" si="3"/>
        <v>0.005025125628140704</v>
      </c>
      <c r="K118">
        <v>0</v>
      </c>
      <c r="L118">
        <f t="shared" si="4"/>
        <v>-0.0013878896912636928</v>
      </c>
      <c r="M118">
        <f t="shared" si="5"/>
        <v>0.0013878896912636928</v>
      </c>
    </row>
    <row r="119" spans="1:13" ht="21.75">
      <c r="A119" s="5">
        <v>37599</v>
      </c>
      <c r="B119" s="6">
        <v>99.5</v>
      </c>
      <c r="C119" s="8">
        <v>0.5</v>
      </c>
      <c r="D119">
        <f t="shared" si="3"/>
        <v>0.005050505050505051</v>
      </c>
      <c r="K119">
        <v>0</v>
      </c>
      <c r="L119">
        <f t="shared" si="4"/>
        <v>-0.0013878896912636928</v>
      </c>
      <c r="M119">
        <f t="shared" si="5"/>
        <v>0.0013878896912636928</v>
      </c>
    </row>
    <row r="120" spans="1:13" ht="21.75">
      <c r="A120" s="2">
        <v>37596</v>
      </c>
      <c r="B120" s="3">
        <v>99</v>
      </c>
      <c r="C120" s="9">
        <v>0</v>
      </c>
      <c r="D120">
        <f t="shared" si="3"/>
        <v>0</v>
      </c>
      <c r="K120">
        <v>0</v>
      </c>
      <c r="L120">
        <f t="shared" si="4"/>
        <v>-0.0013878896912636928</v>
      </c>
      <c r="M120">
        <f t="shared" si="5"/>
        <v>0.0013878896912636928</v>
      </c>
    </row>
    <row r="121" spans="1:13" ht="21.75">
      <c r="A121" s="5">
        <v>37594</v>
      </c>
      <c r="B121" s="6">
        <v>99</v>
      </c>
      <c r="C121" s="7">
        <v>-6</v>
      </c>
      <c r="D121">
        <f t="shared" si="3"/>
        <v>-0.05714285714285714</v>
      </c>
      <c r="K121">
        <v>0</v>
      </c>
      <c r="L121">
        <f t="shared" si="4"/>
        <v>-0.0013878896912636928</v>
      </c>
      <c r="M121">
        <f t="shared" si="5"/>
        <v>0.0013878896912636928</v>
      </c>
    </row>
    <row r="122" spans="1:13" ht="21.75">
      <c r="A122" s="2">
        <v>37593</v>
      </c>
      <c r="B122" s="3">
        <v>105</v>
      </c>
      <c r="C122" s="10">
        <v>5</v>
      </c>
      <c r="D122">
        <f t="shared" si="3"/>
        <v>0.05</v>
      </c>
      <c r="K122">
        <v>0</v>
      </c>
      <c r="L122">
        <f t="shared" si="4"/>
        <v>-0.0013878896912636928</v>
      </c>
      <c r="M122">
        <f t="shared" si="5"/>
        <v>0.0013878896912636928</v>
      </c>
    </row>
    <row r="123" spans="1:13" ht="21.75">
      <c r="A123" s="5">
        <v>37592</v>
      </c>
      <c r="B123" s="6">
        <v>100</v>
      </c>
      <c r="C123" s="11">
        <v>0</v>
      </c>
      <c r="D123">
        <f t="shared" si="3"/>
        <v>0</v>
      </c>
      <c r="K123">
        <v>0</v>
      </c>
      <c r="L123">
        <f t="shared" si="4"/>
        <v>-0.0013878896912636928</v>
      </c>
      <c r="M123">
        <f t="shared" si="5"/>
        <v>0.0013878896912636928</v>
      </c>
    </row>
    <row r="124" spans="1:13" ht="21.75">
      <c r="A124" s="2">
        <v>37589</v>
      </c>
      <c r="B124" s="3">
        <v>100</v>
      </c>
      <c r="C124" s="9">
        <v>0</v>
      </c>
      <c r="D124">
        <f t="shared" si="3"/>
        <v>0</v>
      </c>
      <c r="K124">
        <v>0</v>
      </c>
      <c r="L124">
        <f t="shared" si="4"/>
        <v>-0.0013878896912636928</v>
      </c>
      <c r="M124">
        <f t="shared" si="5"/>
        <v>0.0013878896912636928</v>
      </c>
    </row>
    <row r="125" spans="1:13" ht="21.75">
      <c r="A125" s="5">
        <v>37588</v>
      </c>
      <c r="B125" s="6">
        <v>100</v>
      </c>
      <c r="C125" s="11">
        <v>0</v>
      </c>
      <c r="D125">
        <f t="shared" si="3"/>
        <v>0</v>
      </c>
      <c r="K125">
        <v>0</v>
      </c>
      <c r="L125">
        <f t="shared" si="4"/>
        <v>-0.0013878896912636928</v>
      </c>
      <c r="M125">
        <f t="shared" si="5"/>
        <v>0.0013878896912636928</v>
      </c>
    </row>
    <row r="126" spans="1:13" ht="21.75">
      <c r="A126" s="2">
        <v>37587</v>
      </c>
      <c r="B126" s="3">
        <v>100</v>
      </c>
      <c r="C126" s="9">
        <v>0</v>
      </c>
      <c r="D126">
        <f t="shared" si="3"/>
        <v>0</v>
      </c>
      <c r="K126">
        <v>0</v>
      </c>
      <c r="L126">
        <f t="shared" si="4"/>
        <v>-0.0013878896912636928</v>
      </c>
      <c r="M126">
        <f t="shared" si="5"/>
        <v>0.0013878896912636928</v>
      </c>
    </row>
    <row r="127" spans="1:13" ht="21.75">
      <c r="A127" s="5">
        <v>37586</v>
      </c>
      <c r="B127" s="6">
        <v>100</v>
      </c>
      <c r="C127" s="11">
        <v>0</v>
      </c>
      <c r="D127">
        <f t="shared" si="3"/>
        <v>0</v>
      </c>
      <c r="K127">
        <v>0</v>
      </c>
      <c r="L127">
        <f t="shared" si="4"/>
        <v>-0.0013878896912636928</v>
      </c>
      <c r="M127">
        <f t="shared" si="5"/>
        <v>0.0013878896912636928</v>
      </c>
    </row>
    <row r="128" spans="1:13" ht="21.75">
      <c r="A128" s="2">
        <v>37585</v>
      </c>
      <c r="B128" s="3">
        <v>100</v>
      </c>
      <c r="C128" s="9">
        <v>0</v>
      </c>
      <c r="D128">
        <f t="shared" si="3"/>
        <v>0</v>
      </c>
      <c r="K128">
        <v>0</v>
      </c>
      <c r="L128">
        <f t="shared" si="4"/>
        <v>-0.0013878896912636928</v>
      </c>
      <c r="M128">
        <f t="shared" si="5"/>
        <v>0.0013878896912636928</v>
      </c>
    </row>
    <row r="129" spans="1:13" ht="21.75">
      <c r="A129" s="5">
        <v>37582</v>
      </c>
      <c r="B129" s="6">
        <v>100</v>
      </c>
      <c r="C129" s="8">
        <v>2</v>
      </c>
      <c r="D129">
        <f t="shared" si="3"/>
        <v>0.02040816326530612</v>
      </c>
      <c r="K129">
        <v>0</v>
      </c>
      <c r="L129">
        <f t="shared" si="4"/>
        <v>-0.0013878896912636928</v>
      </c>
      <c r="M129">
        <f t="shared" si="5"/>
        <v>0.0013878896912636928</v>
      </c>
    </row>
    <row r="130" spans="1:13" ht="21.75">
      <c r="A130" s="2">
        <v>37581</v>
      </c>
      <c r="B130" s="3">
        <v>98</v>
      </c>
      <c r="C130" s="9">
        <v>0</v>
      </c>
      <c r="D130">
        <f t="shared" si="3"/>
        <v>0</v>
      </c>
      <c r="K130">
        <v>0</v>
      </c>
      <c r="L130">
        <f t="shared" si="4"/>
        <v>-0.0013878896912636928</v>
      </c>
      <c r="M130">
        <f t="shared" si="5"/>
        <v>0.0013878896912636928</v>
      </c>
    </row>
    <row r="131" spans="1:13" ht="21.75">
      <c r="A131" s="5">
        <v>37580</v>
      </c>
      <c r="B131" s="6">
        <v>98</v>
      </c>
      <c r="C131" s="8">
        <v>3</v>
      </c>
      <c r="D131">
        <f aca="true" t="shared" si="6" ref="D131:D194">C131/B132</f>
        <v>0.031578947368421054</v>
      </c>
      <c r="K131">
        <v>0</v>
      </c>
      <c r="L131">
        <f aca="true" t="shared" si="7" ref="L131:L194">K131-$G$3</f>
        <v>-0.0013878896912636928</v>
      </c>
      <c r="M131">
        <f aca="true" t="shared" si="8" ref="M131:M194">ABS(L131)</f>
        <v>0.0013878896912636928</v>
      </c>
    </row>
    <row r="132" spans="1:13" ht="21.75">
      <c r="A132" s="2">
        <v>37579</v>
      </c>
      <c r="B132" s="3">
        <v>95</v>
      </c>
      <c r="C132" s="9">
        <v>0</v>
      </c>
      <c r="D132">
        <f t="shared" si="6"/>
        <v>0</v>
      </c>
      <c r="K132">
        <v>0</v>
      </c>
      <c r="L132">
        <f t="shared" si="7"/>
        <v>-0.0013878896912636928</v>
      </c>
      <c r="M132">
        <f t="shared" si="8"/>
        <v>0.0013878896912636928</v>
      </c>
    </row>
    <row r="133" spans="1:13" ht="21.75">
      <c r="A133" s="5">
        <v>37578</v>
      </c>
      <c r="B133" s="6">
        <v>95</v>
      </c>
      <c r="C133" s="11">
        <v>0</v>
      </c>
      <c r="D133">
        <f t="shared" si="6"/>
        <v>0</v>
      </c>
      <c r="K133">
        <v>0</v>
      </c>
      <c r="L133">
        <f t="shared" si="7"/>
        <v>-0.0013878896912636928</v>
      </c>
      <c r="M133">
        <f t="shared" si="8"/>
        <v>0.0013878896912636928</v>
      </c>
    </row>
    <row r="134" spans="1:13" ht="21.75">
      <c r="A134" s="2">
        <v>37575</v>
      </c>
      <c r="B134" s="3">
        <v>95</v>
      </c>
      <c r="C134" s="9">
        <v>0</v>
      </c>
      <c r="D134">
        <f t="shared" si="6"/>
        <v>0</v>
      </c>
      <c r="K134">
        <v>0</v>
      </c>
      <c r="L134">
        <f t="shared" si="7"/>
        <v>-0.0013878896912636928</v>
      </c>
      <c r="M134">
        <f t="shared" si="8"/>
        <v>0.0013878896912636928</v>
      </c>
    </row>
    <row r="135" spans="1:13" ht="21.75">
      <c r="A135" s="5">
        <v>37574</v>
      </c>
      <c r="B135" s="6">
        <v>95</v>
      </c>
      <c r="C135" s="11">
        <v>0</v>
      </c>
      <c r="D135">
        <f t="shared" si="6"/>
        <v>0</v>
      </c>
      <c r="K135">
        <v>0</v>
      </c>
      <c r="L135">
        <f t="shared" si="7"/>
        <v>-0.0013878896912636928</v>
      </c>
      <c r="M135">
        <f t="shared" si="8"/>
        <v>0.0013878896912636928</v>
      </c>
    </row>
    <row r="136" spans="1:13" ht="21.75">
      <c r="A136" s="2">
        <v>37573</v>
      </c>
      <c r="B136" s="3">
        <v>95</v>
      </c>
      <c r="C136" s="9">
        <v>0</v>
      </c>
      <c r="D136">
        <f t="shared" si="6"/>
        <v>0</v>
      </c>
      <c r="K136">
        <v>0</v>
      </c>
      <c r="L136">
        <f t="shared" si="7"/>
        <v>-0.0013878896912636928</v>
      </c>
      <c r="M136">
        <f t="shared" si="8"/>
        <v>0.0013878896912636928</v>
      </c>
    </row>
    <row r="137" spans="1:13" ht="21.75">
      <c r="A137" s="5">
        <v>37572</v>
      </c>
      <c r="B137" s="6">
        <v>95</v>
      </c>
      <c r="C137" s="11">
        <v>0</v>
      </c>
      <c r="D137">
        <f t="shared" si="6"/>
        <v>0</v>
      </c>
      <c r="K137">
        <v>0</v>
      </c>
      <c r="L137">
        <f t="shared" si="7"/>
        <v>-0.0013878896912636928</v>
      </c>
      <c r="M137">
        <f t="shared" si="8"/>
        <v>0.0013878896912636928</v>
      </c>
    </row>
    <row r="138" spans="1:13" ht="21.75">
      <c r="A138" s="2">
        <v>37571</v>
      </c>
      <c r="B138" s="3">
        <v>95</v>
      </c>
      <c r="C138" s="9">
        <v>0</v>
      </c>
      <c r="D138">
        <f t="shared" si="6"/>
        <v>0</v>
      </c>
      <c r="K138">
        <v>0</v>
      </c>
      <c r="L138">
        <f t="shared" si="7"/>
        <v>-0.0013878896912636928</v>
      </c>
      <c r="M138">
        <f t="shared" si="8"/>
        <v>0.0013878896912636928</v>
      </c>
    </row>
    <row r="139" spans="1:13" ht="21.75">
      <c r="A139" s="5">
        <v>37568</v>
      </c>
      <c r="B139" s="6">
        <v>95</v>
      </c>
      <c r="C139" s="11">
        <v>0</v>
      </c>
      <c r="D139">
        <f t="shared" si="6"/>
        <v>0</v>
      </c>
      <c r="K139">
        <v>0</v>
      </c>
      <c r="L139">
        <f t="shared" si="7"/>
        <v>-0.0013878896912636928</v>
      </c>
      <c r="M139">
        <f t="shared" si="8"/>
        <v>0.0013878896912636928</v>
      </c>
    </row>
    <row r="140" spans="1:13" ht="21.75">
      <c r="A140" s="2">
        <v>37567</v>
      </c>
      <c r="B140" s="3">
        <v>95</v>
      </c>
      <c r="C140" s="4">
        <v>-3</v>
      </c>
      <c r="D140">
        <f t="shared" si="6"/>
        <v>-0.030612244897959183</v>
      </c>
      <c r="K140">
        <v>0</v>
      </c>
      <c r="L140">
        <f t="shared" si="7"/>
        <v>-0.0013878896912636928</v>
      </c>
      <c r="M140">
        <f t="shared" si="8"/>
        <v>0.0013878896912636928</v>
      </c>
    </row>
    <row r="141" spans="1:13" ht="21.75">
      <c r="A141" s="5">
        <v>37566</v>
      </c>
      <c r="B141" s="6">
        <v>98</v>
      </c>
      <c r="C141" s="11">
        <v>0</v>
      </c>
      <c r="D141">
        <f t="shared" si="6"/>
        <v>0</v>
      </c>
      <c r="K141">
        <v>0</v>
      </c>
      <c r="L141">
        <f t="shared" si="7"/>
        <v>-0.0013878896912636928</v>
      </c>
      <c r="M141">
        <f t="shared" si="8"/>
        <v>0.0013878896912636928</v>
      </c>
    </row>
    <row r="142" spans="1:13" ht="21.75">
      <c r="A142" s="2">
        <v>37565</v>
      </c>
      <c r="B142" s="3">
        <v>98</v>
      </c>
      <c r="C142" s="9">
        <v>0</v>
      </c>
      <c r="D142">
        <f t="shared" si="6"/>
        <v>0</v>
      </c>
      <c r="K142">
        <v>0</v>
      </c>
      <c r="L142">
        <f t="shared" si="7"/>
        <v>-0.0013878896912636928</v>
      </c>
      <c r="M142">
        <f t="shared" si="8"/>
        <v>0.0013878896912636928</v>
      </c>
    </row>
    <row r="143" spans="1:13" ht="21.75">
      <c r="A143" s="5">
        <v>37564</v>
      </c>
      <c r="B143" s="6">
        <v>98</v>
      </c>
      <c r="C143" s="11">
        <v>0</v>
      </c>
      <c r="D143">
        <f t="shared" si="6"/>
        <v>0</v>
      </c>
      <c r="K143">
        <v>0</v>
      </c>
      <c r="L143">
        <f t="shared" si="7"/>
        <v>-0.0013878896912636928</v>
      </c>
      <c r="M143">
        <f t="shared" si="8"/>
        <v>0.0013878896912636928</v>
      </c>
    </row>
    <row r="144" spans="1:13" ht="21.75">
      <c r="A144" s="2">
        <v>37561</v>
      </c>
      <c r="B144" s="3">
        <v>98</v>
      </c>
      <c r="C144" s="9">
        <v>0</v>
      </c>
      <c r="D144">
        <f t="shared" si="6"/>
        <v>0</v>
      </c>
      <c r="K144">
        <v>0</v>
      </c>
      <c r="L144">
        <f t="shared" si="7"/>
        <v>-0.0013878896912636928</v>
      </c>
      <c r="M144">
        <f t="shared" si="8"/>
        <v>0.0013878896912636928</v>
      </c>
    </row>
    <row r="145" spans="1:13" ht="21.75">
      <c r="A145" s="5">
        <v>37560</v>
      </c>
      <c r="B145" s="6">
        <v>98</v>
      </c>
      <c r="C145" s="11">
        <v>0</v>
      </c>
      <c r="D145">
        <f t="shared" si="6"/>
        <v>0</v>
      </c>
      <c r="K145">
        <v>0</v>
      </c>
      <c r="L145">
        <f t="shared" si="7"/>
        <v>-0.0013878896912636928</v>
      </c>
      <c r="M145">
        <f t="shared" si="8"/>
        <v>0.0013878896912636928</v>
      </c>
    </row>
    <row r="146" spans="1:13" ht="21.75">
      <c r="A146" s="2">
        <v>37559</v>
      </c>
      <c r="B146" s="3">
        <v>98</v>
      </c>
      <c r="C146" s="9">
        <v>0</v>
      </c>
      <c r="D146">
        <f t="shared" si="6"/>
        <v>0</v>
      </c>
      <c r="K146">
        <v>0</v>
      </c>
      <c r="L146">
        <f t="shared" si="7"/>
        <v>-0.0013878896912636928</v>
      </c>
      <c r="M146">
        <f t="shared" si="8"/>
        <v>0.0013878896912636928</v>
      </c>
    </row>
    <row r="147" spans="1:13" ht="21.75">
      <c r="A147" s="5">
        <v>37558</v>
      </c>
      <c r="B147" s="6">
        <v>98</v>
      </c>
      <c r="C147" s="11">
        <v>0</v>
      </c>
      <c r="D147">
        <f t="shared" si="6"/>
        <v>0</v>
      </c>
      <c r="K147">
        <v>0</v>
      </c>
      <c r="L147">
        <f t="shared" si="7"/>
        <v>-0.0013878896912636928</v>
      </c>
      <c r="M147">
        <f t="shared" si="8"/>
        <v>0.0013878896912636928</v>
      </c>
    </row>
    <row r="148" spans="1:13" ht="21.75">
      <c r="A148" s="2">
        <v>37557</v>
      </c>
      <c r="B148" s="3">
        <v>98</v>
      </c>
      <c r="C148" s="9">
        <v>0</v>
      </c>
      <c r="D148">
        <f t="shared" si="6"/>
        <v>0</v>
      </c>
      <c r="K148">
        <v>0</v>
      </c>
      <c r="L148">
        <f t="shared" si="7"/>
        <v>-0.0013878896912636928</v>
      </c>
      <c r="M148">
        <f t="shared" si="8"/>
        <v>0.0013878896912636928</v>
      </c>
    </row>
    <row r="149" spans="1:13" ht="21.75">
      <c r="A149" s="5">
        <v>37554</v>
      </c>
      <c r="B149" s="6">
        <v>98</v>
      </c>
      <c r="C149" s="11">
        <v>0</v>
      </c>
      <c r="D149">
        <f t="shared" si="6"/>
        <v>0</v>
      </c>
      <c r="K149">
        <v>0</v>
      </c>
      <c r="L149">
        <f t="shared" si="7"/>
        <v>-0.0013878896912636928</v>
      </c>
      <c r="M149">
        <f t="shared" si="8"/>
        <v>0.0013878896912636928</v>
      </c>
    </row>
    <row r="150" spans="1:13" ht="21.75">
      <c r="A150" s="2">
        <v>37553</v>
      </c>
      <c r="B150" s="3">
        <v>98</v>
      </c>
      <c r="C150" s="9">
        <v>0</v>
      </c>
      <c r="D150">
        <f t="shared" si="6"/>
        <v>0</v>
      </c>
      <c r="K150">
        <v>0</v>
      </c>
      <c r="L150">
        <f t="shared" si="7"/>
        <v>-0.0013878896912636928</v>
      </c>
      <c r="M150">
        <f t="shared" si="8"/>
        <v>0.0013878896912636928</v>
      </c>
    </row>
    <row r="151" spans="1:13" ht="21.75">
      <c r="A151" s="5">
        <v>37551</v>
      </c>
      <c r="B151" s="6">
        <v>98</v>
      </c>
      <c r="C151" s="11">
        <v>0</v>
      </c>
      <c r="D151">
        <f t="shared" si="6"/>
        <v>0</v>
      </c>
      <c r="K151">
        <v>0</v>
      </c>
      <c r="L151">
        <f t="shared" si="7"/>
        <v>-0.0013878896912636928</v>
      </c>
      <c r="M151">
        <f t="shared" si="8"/>
        <v>0.0013878896912636928</v>
      </c>
    </row>
    <row r="152" spans="1:13" ht="21.75">
      <c r="A152" s="2">
        <v>37550</v>
      </c>
      <c r="B152" s="3">
        <v>98</v>
      </c>
      <c r="C152" s="9">
        <v>0</v>
      </c>
      <c r="D152">
        <f t="shared" si="6"/>
        <v>0</v>
      </c>
      <c r="K152">
        <v>0</v>
      </c>
      <c r="L152">
        <f t="shared" si="7"/>
        <v>-0.0013878896912636928</v>
      </c>
      <c r="M152">
        <f t="shared" si="8"/>
        <v>0.0013878896912636928</v>
      </c>
    </row>
    <row r="153" spans="1:13" ht="21.75">
      <c r="A153" s="5">
        <v>37547</v>
      </c>
      <c r="B153" s="6">
        <v>98</v>
      </c>
      <c r="C153" s="11">
        <v>0</v>
      </c>
      <c r="D153">
        <f t="shared" si="6"/>
        <v>0</v>
      </c>
      <c r="K153">
        <v>0</v>
      </c>
      <c r="L153">
        <f t="shared" si="7"/>
        <v>-0.0013878896912636928</v>
      </c>
      <c r="M153">
        <f t="shared" si="8"/>
        <v>0.0013878896912636928</v>
      </c>
    </row>
    <row r="154" spans="1:13" ht="21.75">
      <c r="A154" s="2">
        <v>37546</v>
      </c>
      <c r="B154" s="3">
        <v>98</v>
      </c>
      <c r="C154" s="9">
        <v>0</v>
      </c>
      <c r="D154">
        <f t="shared" si="6"/>
        <v>0</v>
      </c>
      <c r="K154">
        <v>0</v>
      </c>
      <c r="L154">
        <f t="shared" si="7"/>
        <v>-0.0013878896912636928</v>
      </c>
      <c r="M154">
        <f t="shared" si="8"/>
        <v>0.0013878896912636928</v>
      </c>
    </row>
    <row r="155" spans="1:13" ht="21.75">
      <c r="A155" s="5">
        <v>37545</v>
      </c>
      <c r="B155" s="6">
        <v>98</v>
      </c>
      <c r="C155" s="11">
        <v>0</v>
      </c>
      <c r="D155">
        <f t="shared" si="6"/>
        <v>0</v>
      </c>
      <c r="K155">
        <v>0</v>
      </c>
      <c r="L155">
        <f t="shared" si="7"/>
        <v>-0.0013878896912636928</v>
      </c>
      <c r="M155">
        <f t="shared" si="8"/>
        <v>0.0013878896912636928</v>
      </c>
    </row>
    <row r="156" spans="1:13" ht="21.75">
      <c r="A156" s="2">
        <v>37544</v>
      </c>
      <c r="B156" s="3">
        <v>98</v>
      </c>
      <c r="C156" s="9">
        <v>0</v>
      </c>
      <c r="D156">
        <f t="shared" si="6"/>
        <v>0</v>
      </c>
      <c r="K156">
        <v>0</v>
      </c>
      <c r="L156">
        <f t="shared" si="7"/>
        <v>-0.0013878896912636928</v>
      </c>
      <c r="M156">
        <f t="shared" si="8"/>
        <v>0.0013878896912636928</v>
      </c>
    </row>
    <row r="157" spans="1:13" ht="21.75">
      <c r="A157" s="5">
        <v>37543</v>
      </c>
      <c r="B157" s="6">
        <v>98</v>
      </c>
      <c r="C157" s="11">
        <v>0</v>
      </c>
      <c r="D157">
        <f t="shared" si="6"/>
        <v>0</v>
      </c>
      <c r="K157">
        <v>0</v>
      </c>
      <c r="L157">
        <f t="shared" si="7"/>
        <v>-0.0013878896912636928</v>
      </c>
      <c r="M157">
        <f t="shared" si="8"/>
        <v>0.0013878896912636928</v>
      </c>
    </row>
    <row r="158" spans="1:13" ht="21.75">
      <c r="A158" s="2">
        <v>37540</v>
      </c>
      <c r="B158" s="3">
        <v>98</v>
      </c>
      <c r="C158" s="9">
        <v>0</v>
      </c>
      <c r="D158">
        <f t="shared" si="6"/>
        <v>0</v>
      </c>
      <c r="K158">
        <v>0</v>
      </c>
      <c r="L158">
        <f t="shared" si="7"/>
        <v>-0.0013878896912636928</v>
      </c>
      <c r="M158">
        <f t="shared" si="8"/>
        <v>0.0013878896912636928</v>
      </c>
    </row>
    <row r="159" spans="1:13" ht="21.75">
      <c r="A159" s="5">
        <v>37539</v>
      </c>
      <c r="B159" s="6">
        <v>98</v>
      </c>
      <c r="C159" s="11">
        <v>0</v>
      </c>
      <c r="D159">
        <f t="shared" si="6"/>
        <v>0</v>
      </c>
      <c r="K159">
        <v>0</v>
      </c>
      <c r="L159">
        <f t="shared" si="7"/>
        <v>-0.0013878896912636928</v>
      </c>
      <c r="M159">
        <f t="shared" si="8"/>
        <v>0.0013878896912636928</v>
      </c>
    </row>
    <row r="160" spans="1:13" ht="21.75">
      <c r="A160" s="2">
        <v>37538</v>
      </c>
      <c r="B160" s="3">
        <v>98</v>
      </c>
      <c r="C160" s="9">
        <v>0</v>
      </c>
      <c r="D160">
        <f t="shared" si="6"/>
        <v>0</v>
      </c>
      <c r="K160">
        <v>0</v>
      </c>
      <c r="L160">
        <f t="shared" si="7"/>
        <v>-0.0013878896912636928</v>
      </c>
      <c r="M160">
        <f t="shared" si="8"/>
        <v>0.0013878896912636928</v>
      </c>
    </row>
    <row r="161" spans="1:13" ht="21.75">
      <c r="A161" s="5">
        <v>37537</v>
      </c>
      <c r="B161" s="6">
        <v>98</v>
      </c>
      <c r="C161" s="11">
        <v>0</v>
      </c>
      <c r="D161">
        <f t="shared" si="6"/>
        <v>0</v>
      </c>
      <c r="K161">
        <v>0</v>
      </c>
      <c r="L161">
        <f t="shared" si="7"/>
        <v>-0.0013878896912636928</v>
      </c>
      <c r="M161">
        <f t="shared" si="8"/>
        <v>0.0013878896912636928</v>
      </c>
    </row>
    <row r="162" spans="1:13" ht="21.75">
      <c r="A162" s="2">
        <v>37536</v>
      </c>
      <c r="B162" s="3">
        <v>98</v>
      </c>
      <c r="C162" s="9">
        <v>0</v>
      </c>
      <c r="D162">
        <f t="shared" si="6"/>
        <v>0</v>
      </c>
      <c r="K162">
        <v>0</v>
      </c>
      <c r="L162">
        <f t="shared" si="7"/>
        <v>-0.0013878896912636928</v>
      </c>
      <c r="M162">
        <f t="shared" si="8"/>
        <v>0.0013878896912636928</v>
      </c>
    </row>
    <row r="163" spans="1:13" ht="21.75">
      <c r="A163" s="5">
        <v>37533</v>
      </c>
      <c r="B163" s="6">
        <v>98</v>
      </c>
      <c r="C163" s="11">
        <v>0</v>
      </c>
      <c r="D163">
        <f t="shared" si="6"/>
        <v>0</v>
      </c>
      <c r="K163">
        <v>0</v>
      </c>
      <c r="L163">
        <f t="shared" si="7"/>
        <v>-0.0013878896912636928</v>
      </c>
      <c r="M163">
        <f t="shared" si="8"/>
        <v>0.0013878896912636928</v>
      </c>
    </row>
    <row r="164" spans="1:13" ht="21.75">
      <c r="A164" s="2">
        <v>37532</v>
      </c>
      <c r="B164" s="3">
        <v>98</v>
      </c>
      <c r="C164" s="9">
        <v>0</v>
      </c>
      <c r="D164">
        <f t="shared" si="6"/>
        <v>0</v>
      </c>
      <c r="K164">
        <v>0</v>
      </c>
      <c r="L164">
        <f t="shared" si="7"/>
        <v>-0.0013878896912636928</v>
      </c>
      <c r="M164">
        <f t="shared" si="8"/>
        <v>0.0013878896912636928</v>
      </c>
    </row>
    <row r="165" spans="1:13" ht="21.75">
      <c r="A165" s="5">
        <v>37531</v>
      </c>
      <c r="B165" s="6">
        <v>98</v>
      </c>
      <c r="C165" s="8">
        <v>2</v>
      </c>
      <c r="D165">
        <f t="shared" si="6"/>
        <v>0.020833333333333332</v>
      </c>
      <c r="K165">
        <v>0</v>
      </c>
      <c r="L165">
        <f t="shared" si="7"/>
        <v>-0.0013878896912636928</v>
      </c>
      <c r="M165">
        <f t="shared" si="8"/>
        <v>0.0013878896912636928</v>
      </c>
    </row>
    <row r="166" spans="1:13" ht="21.75">
      <c r="A166" s="2">
        <v>37530</v>
      </c>
      <c r="B166" s="3">
        <v>96</v>
      </c>
      <c r="C166" s="9">
        <v>0</v>
      </c>
      <c r="D166">
        <f t="shared" si="6"/>
        <v>0</v>
      </c>
      <c r="K166">
        <v>0</v>
      </c>
      <c r="L166">
        <f t="shared" si="7"/>
        <v>-0.0013878896912636928</v>
      </c>
      <c r="M166">
        <f t="shared" si="8"/>
        <v>0.0013878896912636928</v>
      </c>
    </row>
    <row r="167" spans="1:13" ht="21.75">
      <c r="A167" s="5">
        <v>37529</v>
      </c>
      <c r="B167" s="6">
        <v>96</v>
      </c>
      <c r="C167" s="11">
        <v>0</v>
      </c>
      <c r="D167">
        <f t="shared" si="6"/>
        <v>0</v>
      </c>
      <c r="K167">
        <v>0</v>
      </c>
      <c r="L167">
        <f t="shared" si="7"/>
        <v>-0.0013878896912636928</v>
      </c>
      <c r="M167">
        <f t="shared" si="8"/>
        <v>0.0013878896912636928</v>
      </c>
    </row>
    <row r="168" spans="1:13" ht="21.75">
      <c r="A168" s="2">
        <v>37526</v>
      </c>
      <c r="B168" s="3">
        <v>96</v>
      </c>
      <c r="C168" s="9">
        <v>0</v>
      </c>
      <c r="D168">
        <f t="shared" si="6"/>
        <v>0</v>
      </c>
      <c r="K168">
        <v>0</v>
      </c>
      <c r="L168">
        <f t="shared" si="7"/>
        <v>-0.0013878896912636928</v>
      </c>
      <c r="M168">
        <f t="shared" si="8"/>
        <v>0.0013878896912636928</v>
      </c>
    </row>
    <row r="169" spans="1:13" ht="21.75">
      <c r="A169" s="5">
        <v>37525</v>
      </c>
      <c r="B169" s="6">
        <v>96</v>
      </c>
      <c r="C169" s="11">
        <v>0</v>
      </c>
      <c r="D169">
        <f t="shared" si="6"/>
        <v>0</v>
      </c>
      <c r="K169">
        <v>0</v>
      </c>
      <c r="L169">
        <f t="shared" si="7"/>
        <v>-0.0013878896912636928</v>
      </c>
      <c r="M169">
        <f t="shared" si="8"/>
        <v>0.0013878896912636928</v>
      </c>
    </row>
    <row r="170" spans="1:13" ht="21.75">
      <c r="A170" s="2">
        <v>37524</v>
      </c>
      <c r="B170" s="3">
        <v>96</v>
      </c>
      <c r="C170" s="9">
        <v>0</v>
      </c>
      <c r="D170">
        <f t="shared" si="6"/>
        <v>0</v>
      </c>
      <c r="K170">
        <v>0</v>
      </c>
      <c r="L170">
        <f t="shared" si="7"/>
        <v>-0.0013878896912636928</v>
      </c>
      <c r="M170">
        <f t="shared" si="8"/>
        <v>0.0013878896912636928</v>
      </c>
    </row>
    <row r="171" spans="1:13" ht="21.75">
      <c r="A171" s="5">
        <v>37523</v>
      </c>
      <c r="B171" s="6">
        <v>96</v>
      </c>
      <c r="C171" s="11">
        <v>0</v>
      </c>
      <c r="D171">
        <f t="shared" si="6"/>
        <v>0</v>
      </c>
      <c r="K171">
        <v>0</v>
      </c>
      <c r="L171">
        <f t="shared" si="7"/>
        <v>-0.0013878896912636928</v>
      </c>
      <c r="M171">
        <f t="shared" si="8"/>
        <v>0.0013878896912636928</v>
      </c>
    </row>
    <row r="172" spans="1:13" ht="21.75">
      <c r="A172" s="2">
        <v>37522</v>
      </c>
      <c r="B172" s="3">
        <v>96</v>
      </c>
      <c r="C172" s="4">
        <v>-2</v>
      </c>
      <c r="D172">
        <f t="shared" si="6"/>
        <v>-0.02040816326530612</v>
      </c>
      <c r="K172">
        <v>0</v>
      </c>
      <c r="L172">
        <f t="shared" si="7"/>
        <v>-0.0013878896912636928</v>
      </c>
      <c r="M172">
        <f t="shared" si="8"/>
        <v>0.0013878896912636928</v>
      </c>
    </row>
    <row r="173" spans="1:13" ht="21.75">
      <c r="A173" s="5">
        <v>37519</v>
      </c>
      <c r="B173" s="6">
        <v>98</v>
      </c>
      <c r="C173" s="11">
        <v>0</v>
      </c>
      <c r="D173">
        <f t="shared" si="6"/>
        <v>0</v>
      </c>
      <c r="K173">
        <v>0</v>
      </c>
      <c r="L173">
        <f t="shared" si="7"/>
        <v>-0.0013878896912636928</v>
      </c>
      <c r="M173">
        <f t="shared" si="8"/>
        <v>0.0013878896912636928</v>
      </c>
    </row>
    <row r="174" spans="1:13" ht="21.75">
      <c r="A174" s="2">
        <v>37518</v>
      </c>
      <c r="B174" s="3">
        <v>98</v>
      </c>
      <c r="C174" s="9">
        <v>0</v>
      </c>
      <c r="D174">
        <f t="shared" si="6"/>
        <v>0</v>
      </c>
      <c r="K174">
        <v>0</v>
      </c>
      <c r="L174">
        <f t="shared" si="7"/>
        <v>-0.0013878896912636928</v>
      </c>
      <c r="M174">
        <f t="shared" si="8"/>
        <v>0.0013878896912636928</v>
      </c>
    </row>
    <row r="175" spans="1:13" ht="21.75">
      <c r="A175" s="5">
        <v>37517</v>
      </c>
      <c r="B175" s="6">
        <v>98</v>
      </c>
      <c r="C175" s="11">
        <v>0</v>
      </c>
      <c r="D175">
        <f t="shared" si="6"/>
        <v>0</v>
      </c>
      <c r="K175">
        <v>0</v>
      </c>
      <c r="L175">
        <f t="shared" si="7"/>
        <v>-0.0013878896912636928</v>
      </c>
      <c r="M175">
        <f t="shared" si="8"/>
        <v>0.0013878896912636928</v>
      </c>
    </row>
    <row r="176" spans="1:13" ht="21.75">
      <c r="A176" s="2">
        <v>37516</v>
      </c>
      <c r="B176" s="3">
        <v>98</v>
      </c>
      <c r="C176" s="9">
        <v>0</v>
      </c>
      <c r="D176">
        <f t="shared" si="6"/>
        <v>0</v>
      </c>
      <c r="K176">
        <v>0</v>
      </c>
      <c r="L176">
        <f t="shared" si="7"/>
        <v>-0.0013878896912636928</v>
      </c>
      <c r="M176">
        <f t="shared" si="8"/>
        <v>0.0013878896912636928</v>
      </c>
    </row>
    <row r="177" spans="1:13" ht="21.75">
      <c r="A177" s="5">
        <v>37515</v>
      </c>
      <c r="B177" s="6">
        <v>98</v>
      </c>
      <c r="C177" s="11">
        <v>0</v>
      </c>
      <c r="D177">
        <f t="shared" si="6"/>
        <v>0</v>
      </c>
      <c r="K177">
        <v>0</v>
      </c>
      <c r="L177">
        <f t="shared" si="7"/>
        <v>-0.0013878896912636928</v>
      </c>
      <c r="M177">
        <f t="shared" si="8"/>
        <v>0.0013878896912636928</v>
      </c>
    </row>
    <row r="178" spans="1:13" ht="21.75">
      <c r="A178" s="2">
        <v>37512</v>
      </c>
      <c r="B178" s="3">
        <v>98</v>
      </c>
      <c r="C178" s="9">
        <v>0</v>
      </c>
      <c r="D178">
        <f t="shared" si="6"/>
        <v>0</v>
      </c>
      <c r="K178">
        <v>0</v>
      </c>
      <c r="L178">
        <f t="shared" si="7"/>
        <v>-0.0013878896912636928</v>
      </c>
      <c r="M178">
        <f t="shared" si="8"/>
        <v>0.0013878896912636928</v>
      </c>
    </row>
    <row r="179" spans="1:13" ht="21.75">
      <c r="A179" s="5">
        <v>37511</v>
      </c>
      <c r="B179" s="6">
        <v>98</v>
      </c>
      <c r="C179" s="11">
        <v>0</v>
      </c>
      <c r="D179">
        <f t="shared" si="6"/>
        <v>0</v>
      </c>
      <c r="K179">
        <v>0</v>
      </c>
      <c r="L179">
        <f t="shared" si="7"/>
        <v>-0.0013878896912636928</v>
      </c>
      <c r="M179">
        <f t="shared" si="8"/>
        <v>0.0013878896912636928</v>
      </c>
    </row>
    <row r="180" spans="1:13" ht="21.75">
      <c r="A180" s="2">
        <v>37510</v>
      </c>
      <c r="B180" s="3">
        <v>98</v>
      </c>
      <c r="C180" s="4">
        <v>-2</v>
      </c>
      <c r="D180">
        <f t="shared" si="6"/>
        <v>-0.02</v>
      </c>
      <c r="K180">
        <v>0</v>
      </c>
      <c r="L180">
        <f t="shared" si="7"/>
        <v>-0.0013878896912636928</v>
      </c>
      <c r="M180">
        <f t="shared" si="8"/>
        <v>0.0013878896912636928</v>
      </c>
    </row>
    <row r="181" spans="1:13" ht="21.75">
      <c r="A181" s="5">
        <v>37509</v>
      </c>
      <c r="B181" s="6">
        <v>100</v>
      </c>
      <c r="C181" s="11">
        <v>0</v>
      </c>
      <c r="D181">
        <f t="shared" si="6"/>
        <v>0</v>
      </c>
      <c r="K181">
        <v>0</v>
      </c>
      <c r="L181">
        <f t="shared" si="7"/>
        <v>-0.0013878896912636928</v>
      </c>
      <c r="M181">
        <f t="shared" si="8"/>
        <v>0.0013878896912636928</v>
      </c>
    </row>
    <row r="182" spans="1:13" ht="21.75">
      <c r="A182" s="2">
        <v>37508</v>
      </c>
      <c r="B182" s="3">
        <v>100</v>
      </c>
      <c r="C182" s="9">
        <v>0</v>
      </c>
      <c r="D182">
        <f t="shared" si="6"/>
        <v>0</v>
      </c>
      <c r="K182">
        <v>0</v>
      </c>
      <c r="L182">
        <f t="shared" si="7"/>
        <v>-0.0013878896912636928</v>
      </c>
      <c r="M182">
        <f t="shared" si="8"/>
        <v>0.0013878896912636928</v>
      </c>
    </row>
    <row r="183" spans="1:13" ht="21.75">
      <c r="A183" s="5">
        <v>37505</v>
      </c>
      <c r="B183" s="6">
        <v>100</v>
      </c>
      <c r="C183" s="11">
        <v>0</v>
      </c>
      <c r="D183">
        <f t="shared" si="6"/>
        <v>0</v>
      </c>
      <c r="K183">
        <v>0</v>
      </c>
      <c r="L183">
        <f t="shared" si="7"/>
        <v>-0.0013878896912636928</v>
      </c>
      <c r="M183">
        <f t="shared" si="8"/>
        <v>0.0013878896912636928</v>
      </c>
    </row>
    <row r="184" spans="1:13" ht="21.75">
      <c r="A184" s="2">
        <v>37504</v>
      </c>
      <c r="B184" s="3">
        <v>100</v>
      </c>
      <c r="C184" s="9">
        <v>0</v>
      </c>
      <c r="D184">
        <f t="shared" si="6"/>
        <v>0</v>
      </c>
      <c r="K184">
        <v>0</v>
      </c>
      <c r="L184">
        <f t="shared" si="7"/>
        <v>-0.0013878896912636928</v>
      </c>
      <c r="M184">
        <f t="shared" si="8"/>
        <v>0.0013878896912636928</v>
      </c>
    </row>
    <row r="185" spans="1:13" ht="21.75">
      <c r="A185" s="5">
        <v>37503</v>
      </c>
      <c r="B185" s="6">
        <v>100</v>
      </c>
      <c r="C185" s="11">
        <v>0</v>
      </c>
      <c r="D185">
        <f t="shared" si="6"/>
        <v>0</v>
      </c>
      <c r="K185">
        <v>0</v>
      </c>
      <c r="L185">
        <f t="shared" si="7"/>
        <v>-0.0013878896912636928</v>
      </c>
      <c r="M185">
        <f t="shared" si="8"/>
        <v>0.0013878896912636928</v>
      </c>
    </row>
    <row r="186" spans="1:13" ht="21.75">
      <c r="A186" s="2">
        <v>37502</v>
      </c>
      <c r="B186" s="3">
        <v>100</v>
      </c>
      <c r="C186" s="10">
        <v>4</v>
      </c>
      <c r="D186">
        <f t="shared" si="6"/>
        <v>0.041666666666666664</v>
      </c>
      <c r="K186">
        <v>0</v>
      </c>
      <c r="L186">
        <f t="shared" si="7"/>
        <v>-0.0013878896912636928</v>
      </c>
      <c r="M186">
        <f t="shared" si="8"/>
        <v>0.0013878896912636928</v>
      </c>
    </row>
    <row r="187" spans="1:13" ht="21.75">
      <c r="A187" s="5">
        <v>37501</v>
      </c>
      <c r="B187" s="6">
        <v>96</v>
      </c>
      <c r="C187" s="11">
        <v>0</v>
      </c>
      <c r="D187">
        <f t="shared" si="6"/>
        <v>0</v>
      </c>
      <c r="K187">
        <v>0</v>
      </c>
      <c r="L187">
        <f t="shared" si="7"/>
        <v>-0.0013878896912636928</v>
      </c>
      <c r="M187">
        <f t="shared" si="8"/>
        <v>0.0013878896912636928</v>
      </c>
    </row>
    <row r="188" spans="1:13" ht="21.75">
      <c r="A188" s="2">
        <v>37498</v>
      </c>
      <c r="B188" s="3">
        <v>96</v>
      </c>
      <c r="C188" s="9">
        <v>0</v>
      </c>
      <c r="D188">
        <f t="shared" si="6"/>
        <v>0</v>
      </c>
      <c r="K188">
        <v>0.005025125628140704</v>
      </c>
      <c r="L188">
        <f t="shared" si="7"/>
        <v>0.003637235936877011</v>
      </c>
      <c r="M188">
        <f t="shared" si="8"/>
        <v>0.003637235936877011</v>
      </c>
    </row>
    <row r="189" spans="1:13" ht="21.75">
      <c r="A189" s="5">
        <v>37497</v>
      </c>
      <c r="B189" s="6">
        <v>96</v>
      </c>
      <c r="C189" s="7">
        <v>-7</v>
      </c>
      <c r="D189">
        <f t="shared" si="6"/>
        <v>-0.06796116504854369</v>
      </c>
      <c r="K189">
        <v>0.005050505050505051</v>
      </c>
      <c r="L189">
        <f t="shared" si="7"/>
        <v>0.003662615359241358</v>
      </c>
      <c r="M189">
        <f t="shared" si="8"/>
        <v>0.003662615359241358</v>
      </c>
    </row>
    <row r="190" spans="1:13" ht="21.75">
      <c r="A190" s="2">
        <v>37496</v>
      </c>
      <c r="B190" s="3">
        <v>103</v>
      </c>
      <c r="C190" s="9">
        <v>0</v>
      </c>
      <c r="D190">
        <f t="shared" si="6"/>
        <v>0</v>
      </c>
      <c r="K190">
        <v>0.00510204081632653</v>
      </c>
      <c r="L190">
        <f t="shared" si="7"/>
        <v>0.0037141511250628374</v>
      </c>
      <c r="M190">
        <f t="shared" si="8"/>
        <v>0.0037141511250628374</v>
      </c>
    </row>
    <row r="191" spans="1:13" ht="21.75">
      <c r="A191" s="5">
        <v>37495</v>
      </c>
      <c r="B191" s="6">
        <v>103</v>
      </c>
      <c r="C191" s="11">
        <v>0</v>
      </c>
      <c r="D191">
        <f t="shared" si="6"/>
        <v>0</v>
      </c>
      <c r="K191">
        <v>0.005128205128205128</v>
      </c>
      <c r="L191">
        <f t="shared" si="7"/>
        <v>0.0037403154369414354</v>
      </c>
      <c r="M191">
        <f t="shared" si="8"/>
        <v>0.0037403154369414354</v>
      </c>
    </row>
    <row r="192" spans="1:13" ht="21.75">
      <c r="A192" s="2">
        <v>37494</v>
      </c>
      <c r="B192" s="3">
        <v>103</v>
      </c>
      <c r="C192" s="9">
        <v>0</v>
      </c>
      <c r="D192">
        <f t="shared" si="6"/>
        <v>0</v>
      </c>
      <c r="K192">
        <v>0.005128205128205128</v>
      </c>
      <c r="L192">
        <f t="shared" si="7"/>
        <v>0.0037403154369414354</v>
      </c>
      <c r="M192">
        <f t="shared" si="8"/>
        <v>0.0037403154369414354</v>
      </c>
    </row>
    <row r="193" spans="1:13" ht="21.75">
      <c r="A193" s="5">
        <v>37491</v>
      </c>
      <c r="B193" s="6">
        <v>103</v>
      </c>
      <c r="C193" s="8">
        <v>1</v>
      </c>
      <c r="D193">
        <f t="shared" si="6"/>
        <v>0.00980392156862745</v>
      </c>
      <c r="K193">
        <v>0.005154639175257732</v>
      </c>
      <c r="L193">
        <f t="shared" si="7"/>
        <v>0.003766749483994039</v>
      </c>
      <c r="M193">
        <f t="shared" si="8"/>
        <v>0.003766749483994039</v>
      </c>
    </row>
    <row r="194" spans="1:13" ht="21.75">
      <c r="A194" s="2">
        <v>37490</v>
      </c>
      <c r="B194" s="3">
        <v>102</v>
      </c>
      <c r="C194" s="9">
        <v>0</v>
      </c>
      <c r="D194">
        <f t="shared" si="6"/>
        <v>0</v>
      </c>
      <c r="K194">
        <v>0.005154639175257732</v>
      </c>
      <c r="L194">
        <f t="shared" si="7"/>
        <v>0.003766749483994039</v>
      </c>
      <c r="M194">
        <f t="shared" si="8"/>
        <v>0.003766749483994039</v>
      </c>
    </row>
    <row r="195" spans="1:13" ht="21.75">
      <c r="A195" s="5">
        <v>37489</v>
      </c>
      <c r="B195" s="6">
        <v>102</v>
      </c>
      <c r="C195" s="11">
        <v>0</v>
      </c>
      <c r="D195">
        <f aca="true" t="shared" si="9" ref="D195:D247">C195/B196</f>
        <v>0</v>
      </c>
      <c r="K195">
        <v>0.005235602094240838</v>
      </c>
      <c r="L195">
        <f aca="true" t="shared" si="10" ref="L195:L246">K195-$G$3</f>
        <v>0.0038477124029771452</v>
      </c>
      <c r="M195">
        <f aca="true" t="shared" si="11" ref="M195:M246">ABS(L195)</f>
        <v>0.0038477124029771452</v>
      </c>
    </row>
    <row r="196" spans="1:13" ht="21.75">
      <c r="A196" s="2">
        <v>37488</v>
      </c>
      <c r="B196" s="3">
        <v>102</v>
      </c>
      <c r="C196" s="10">
        <v>4</v>
      </c>
      <c r="D196">
        <f t="shared" si="9"/>
        <v>0.04081632653061224</v>
      </c>
      <c r="K196">
        <v>0.005263157894736842</v>
      </c>
      <c r="L196">
        <f t="shared" si="10"/>
        <v>0.003875268203473149</v>
      </c>
      <c r="M196">
        <f t="shared" si="11"/>
        <v>0.003875268203473149</v>
      </c>
    </row>
    <row r="197" spans="1:13" ht="21.75">
      <c r="A197" s="5">
        <v>37487</v>
      </c>
      <c r="B197" s="6">
        <v>98</v>
      </c>
      <c r="C197" s="7">
        <v>-4</v>
      </c>
      <c r="D197">
        <f t="shared" si="9"/>
        <v>-0.0392156862745098</v>
      </c>
      <c r="K197">
        <v>0.00819672131147541</v>
      </c>
      <c r="L197">
        <f t="shared" si="10"/>
        <v>0.0068088316202117175</v>
      </c>
      <c r="M197">
        <f t="shared" si="11"/>
        <v>0.0068088316202117175</v>
      </c>
    </row>
    <row r="198" spans="1:13" ht="21.75">
      <c r="A198" s="2">
        <v>37484</v>
      </c>
      <c r="B198" s="3">
        <v>102</v>
      </c>
      <c r="C198" s="10">
        <v>9</v>
      </c>
      <c r="D198">
        <f t="shared" si="9"/>
        <v>0.0967741935483871</v>
      </c>
      <c r="K198">
        <v>0.008264462809917356</v>
      </c>
      <c r="L198">
        <f t="shared" si="10"/>
        <v>0.006876573118653663</v>
      </c>
      <c r="M198">
        <f t="shared" si="11"/>
        <v>0.006876573118653663</v>
      </c>
    </row>
    <row r="199" spans="1:13" ht="21.75">
      <c r="A199" s="5">
        <v>37483</v>
      </c>
      <c r="B199" s="6">
        <v>93</v>
      </c>
      <c r="C199" s="11">
        <v>0</v>
      </c>
      <c r="D199">
        <f t="shared" si="9"/>
        <v>0</v>
      </c>
      <c r="K199">
        <v>0.008264462809917356</v>
      </c>
      <c r="L199">
        <f t="shared" si="10"/>
        <v>0.006876573118653663</v>
      </c>
      <c r="M199">
        <f t="shared" si="11"/>
        <v>0.006876573118653663</v>
      </c>
    </row>
    <row r="200" spans="1:13" ht="21.75">
      <c r="A200" s="2">
        <v>37482</v>
      </c>
      <c r="B200" s="3">
        <v>93</v>
      </c>
      <c r="C200" s="9">
        <v>0</v>
      </c>
      <c r="D200">
        <f t="shared" si="9"/>
        <v>0</v>
      </c>
      <c r="K200">
        <v>0.008333333333333333</v>
      </c>
      <c r="L200">
        <f t="shared" si="10"/>
        <v>0.0069454436420696404</v>
      </c>
      <c r="M200">
        <f t="shared" si="11"/>
        <v>0.0069454436420696404</v>
      </c>
    </row>
    <row r="201" spans="1:13" ht="21.75">
      <c r="A201" s="5">
        <v>37481</v>
      </c>
      <c r="B201" s="6">
        <v>93</v>
      </c>
      <c r="C201" s="11">
        <v>0</v>
      </c>
      <c r="D201">
        <f t="shared" si="9"/>
        <v>0</v>
      </c>
      <c r="K201">
        <v>0.008403361344537815</v>
      </c>
      <c r="L201">
        <f t="shared" si="10"/>
        <v>0.007015471653274122</v>
      </c>
      <c r="M201">
        <f t="shared" si="11"/>
        <v>0.007015471653274122</v>
      </c>
    </row>
    <row r="202" spans="1:13" ht="21.75">
      <c r="A202" s="2">
        <v>37477</v>
      </c>
      <c r="B202" s="3">
        <v>93</v>
      </c>
      <c r="C202" s="4">
        <v>-1.5</v>
      </c>
      <c r="D202">
        <f t="shared" si="9"/>
        <v>-0.015873015873015872</v>
      </c>
      <c r="K202">
        <v>0.008403361344537815</v>
      </c>
      <c r="L202">
        <f t="shared" si="10"/>
        <v>0.007015471653274122</v>
      </c>
      <c r="M202">
        <f t="shared" si="11"/>
        <v>0.007015471653274122</v>
      </c>
    </row>
    <row r="203" spans="1:13" ht="21.75">
      <c r="A203" s="5">
        <v>37476</v>
      </c>
      <c r="B203" s="6">
        <v>94.5</v>
      </c>
      <c r="C203" s="7">
        <v>-1.5</v>
      </c>
      <c r="D203">
        <f t="shared" si="9"/>
        <v>-0.015625</v>
      </c>
      <c r="K203">
        <v>0.008403361344537815</v>
      </c>
      <c r="L203">
        <f t="shared" si="10"/>
        <v>0.007015471653274122</v>
      </c>
      <c r="M203">
        <f t="shared" si="11"/>
        <v>0.007015471653274122</v>
      </c>
    </row>
    <row r="204" spans="1:13" ht="21.75">
      <c r="A204" s="2">
        <v>37475</v>
      </c>
      <c r="B204" s="3">
        <v>96</v>
      </c>
      <c r="C204" s="10">
        <v>2</v>
      </c>
      <c r="D204">
        <f t="shared" si="9"/>
        <v>0.02127659574468085</v>
      </c>
      <c r="K204">
        <v>0.00847457627118644</v>
      </c>
      <c r="L204">
        <f t="shared" si="10"/>
        <v>0.007086686579922748</v>
      </c>
      <c r="M204">
        <f t="shared" si="11"/>
        <v>0.007086686579922748</v>
      </c>
    </row>
    <row r="205" spans="1:13" ht="21.75">
      <c r="A205" s="5">
        <v>37474</v>
      </c>
      <c r="B205" s="6">
        <v>94</v>
      </c>
      <c r="C205" s="11">
        <v>0</v>
      </c>
      <c r="D205">
        <f t="shared" si="9"/>
        <v>0</v>
      </c>
      <c r="K205">
        <v>0.00847457627118644</v>
      </c>
      <c r="L205">
        <f t="shared" si="10"/>
        <v>0.007086686579922748</v>
      </c>
      <c r="M205">
        <f t="shared" si="11"/>
        <v>0.007086686579922748</v>
      </c>
    </row>
    <row r="206" spans="1:13" ht="21.75">
      <c r="A206" s="2">
        <v>37473</v>
      </c>
      <c r="B206" s="3">
        <v>94</v>
      </c>
      <c r="C206" s="9">
        <v>0</v>
      </c>
      <c r="D206">
        <f t="shared" si="9"/>
        <v>0</v>
      </c>
      <c r="K206">
        <v>0.00847457627118644</v>
      </c>
      <c r="L206">
        <f t="shared" si="10"/>
        <v>0.007086686579922748</v>
      </c>
      <c r="M206">
        <f t="shared" si="11"/>
        <v>0.007086686579922748</v>
      </c>
    </row>
    <row r="207" spans="1:13" ht="21.75">
      <c r="A207" s="5">
        <v>37470</v>
      </c>
      <c r="B207" s="6">
        <v>94</v>
      </c>
      <c r="C207" s="11">
        <v>0</v>
      </c>
      <c r="D207">
        <f t="shared" si="9"/>
        <v>0</v>
      </c>
      <c r="K207">
        <v>0.00847457627118644</v>
      </c>
      <c r="L207">
        <f t="shared" si="10"/>
        <v>0.007086686579922748</v>
      </c>
      <c r="M207">
        <f t="shared" si="11"/>
        <v>0.007086686579922748</v>
      </c>
    </row>
    <row r="208" spans="1:13" ht="21.75">
      <c r="A208" s="2">
        <v>37469</v>
      </c>
      <c r="B208" s="3">
        <v>94</v>
      </c>
      <c r="C208" s="9">
        <v>0</v>
      </c>
      <c r="D208">
        <f t="shared" si="9"/>
        <v>0</v>
      </c>
      <c r="K208">
        <v>0.00847457627118644</v>
      </c>
      <c r="L208">
        <f t="shared" si="10"/>
        <v>0.007086686579922748</v>
      </c>
      <c r="M208">
        <f t="shared" si="11"/>
        <v>0.007086686579922748</v>
      </c>
    </row>
    <row r="209" spans="1:13" ht="21.75">
      <c r="A209" s="5">
        <v>37468</v>
      </c>
      <c r="B209" s="6">
        <v>94</v>
      </c>
      <c r="C209" s="11">
        <v>0</v>
      </c>
      <c r="D209">
        <f t="shared" si="9"/>
        <v>0</v>
      </c>
      <c r="K209">
        <v>0.008547008547008548</v>
      </c>
      <c r="L209">
        <f t="shared" si="10"/>
        <v>0.007159118855744855</v>
      </c>
      <c r="M209">
        <f t="shared" si="11"/>
        <v>0.007159118855744855</v>
      </c>
    </row>
    <row r="210" spans="1:13" ht="21.75">
      <c r="A210" s="2">
        <v>37467</v>
      </c>
      <c r="B210" s="3">
        <v>94</v>
      </c>
      <c r="C210" s="9">
        <v>0</v>
      </c>
      <c r="D210">
        <f t="shared" si="9"/>
        <v>0</v>
      </c>
      <c r="K210">
        <v>0.008928571428571428</v>
      </c>
      <c r="L210">
        <f t="shared" si="10"/>
        <v>0.007540681737307735</v>
      </c>
      <c r="M210">
        <f t="shared" si="11"/>
        <v>0.007540681737307735</v>
      </c>
    </row>
    <row r="211" spans="1:13" ht="21.75">
      <c r="A211" s="5">
        <v>37466</v>
      </c>
      <c r="B211" s="6">
        <v>94</v>
      </c>
      <c r="C211" s="11">
        <v>0</v>
      </c>
      <c r="D211">
        <f t="shared" si="9"/>
        <v>0</v>
      </c>
      <c r="K211">
        <v>0.009009009009009009</v>
      </c>
      <c r="L211">
        <f t="shared" si="10"/>
        <v>0.007621119317745316</v>
      </c>
      <c r="M211">
        <f t="shared" si="11"/>
        <v>0.007621119317745316</v>
      </c>
    </row>
    <row r="212" spans="1:13" ht="21.75">
      <c r="A212" s="2">
        <v>37463</v>
      </c>
      <c r="B212" s="3">
        <v>94</v>
      </c>
      <c r="C212" s="9">
        <v>0</v>
      </c>
      <c r="D212">
        <f t="shared" si="9"/>
        <v>0</v>
      </c>
      <c r="K212">
        <v>0.009615384615384616</v>
      </c>
      <c r="L212">
        <f t="shared" si="10"/>
        <v>0.008227494924120924</v>
      </c>
      <c r="M212">
        <f t="shared" si="11"/>
        <v>0.008227494924120924</v>
      </c>
    </row>
    <row r="213" spans="1:13" ht="21.75">
      <c r="A213" s="5">
        <v>37461</v>
      </c>
      <c r="B213" s="6">
        <v>94</v>
      </c>
      <c r="C213" s="11">
        <v>0</v>
      </c>
      <c r="D213">
        <f t="shared" si="9"/>
        <v>0</v>
      </c>
      <c r="K213">
        <v>0.00980392156862745</v>
      </c>
      <c r="L213">
        <f t="shared" si="10"/>
        <v>0.008416031877363759</v>
      </c>
      <c r="M213">
        <f t="shared" si="11"/>
        <v>0.008416031877363759</v>
      </c>
    </row>
    <row r="214" spans="1:13" ht="21.75">
      <c r="A214" s="2">
        <v>37460</v>
      </c>
      <c r="B214" s="3">
        <v>94</v>
      </c>
      <c r="C214" s="9">
        <v>0</v>
      </c>
      <c r="D214">
        <f t="shared" si="9"/>
        <v>0</v>
      </c>
      <c r="K214">
        <v>0.01</v>
      </c>
      <c r="L214">
        <f t="shared" si="10"/>
        <v>0.008612110308736307</v>
      </c>
      <c r="M214">
        <f t="shared" si="11"/>
        <v>0.008612110308736307</v>
      </c>
    </row>
    <row r="215" spans="1:13" ht="21.75">
      <c r="A215" s="5">
        <v>37459</v>
      </c>
      <c r="B215" s="6">
        <v>94</v>
      </c>
      <c r="C215" s="11">
        <v>0</v>
      </c>
      <c r="D215">
        <f t="shared" si="9"/>
        <v>0</v>
      </c>
      <c r="K215">
        <v>0.010638297872340425</v>
      </c>
      <c r="L215">
        <f t="shared" si="10"/>
        <v>0.009250408181076732</v>
      </c>
      <c r="M215">
        <f t="shared" si="11"/>
        <v>0.009250408181076732</v>
      </c>
    </row>
    <row r="216" spans="1:13" ht="21.75">
      <c r="A216" s="2">
        <v>37456</v>
      </c>
      <c r="B216" s="3">
        <v>94</v>
      </c>
      <c r="C216" s="9">
        <v>0</v>
      </c>
      <c r="D216">
        <f t="shared" si="9"/>
        <v>0</v>
      </c>
      <c r="K216">
        <v>0.010752688172043012</v>
      </c>
      <c r="L216">
        <f t="shared" si="10"/>
        <v>0.00936479848077932</v>
      </c>
      <c r="M216">
        <f t="shared" si="11"/>
        <v>0.00936479848077932</v>
      </c>
    </row>
    <row r="217" spans="1:13" ht="21.75">
      <c r="A217" s="5">
        <v>37455</v>
      </c>
      <c r="B217" s="6">
        <v>94</v>
      </c>
      <c r="C217" s="8">
        <v>1</v>
      </c>
      <c r="D217">
        <f t="shared" si="9"/>
        <v>0.010752688172043012</v>
      </c>
      <c r="K217">
        <v>0.010869565217391304</v>
      </c>
      <c r="L217">
        <f t="shared" si="10"/>
        <v>0.009481675526127612</v>
      </c>
      <c r="M217">
        <f t="shared" si="11"/>
        <v>0.009481675526127612</v>
      </c>
    </row>
    <row r="218" spans="1:13" ht="21.75">
      <c r="A218" s="2">
        <v>37454</v>
      </c>
      <c r="B218" s="3">
        <v>93</v>
      </c>
      <c r="C218" s="10">
        <v>1</v>
      </c>
      <c r="D218">
        <f t="shared" si="9"/>
        <v>0.010869565217391304</v>
      </c>
      <c r="K218">
        <v>0.015306122448979591</v>
      </c>
      <c r="L218">
        <f t="shared" si="10"/>
        <v>0.0139182327577159</v>
      </c>
      <c r="M218">
        <f t="shared" si="11"/>
        <v>0.0139182327577159</v>
      </c>
    </row>
    <row r="219" spans="1:13" ht="21.75">
      <c r="A219" s="5">
        <v>37453</v>
      </c>
      <c r="B219" s="6">
        <v>92</v>
      </c>
      <c r="C219" s="11">
        <v>0</v>
      </c>
      <c r="D219">
        <f t="shared" si="9"/>
        <v>0</v>
      </c>
      <c r="K219">
        <v>0.015544041450777202</v>
      </c>
      <c r="L219">
        <f t="shared" si="10"/>
        <v>0.01415615175951351</v>
      </c>
      <c r="M219">
        <f t="shared" si="11"/>
        <v>0.01415615175951351</v>
      </c>
    </row>
    <row r="220" spans="1:13" ht="21.75">
      <c r="A220" s="2">
        <v>37452</v>
      </c>
      <c r="B220" s="3">
        <v>92</v>
      </c>
      <c r="C220" s="9">
        <v>0</v>
      </c>
      <c r="D220">
        <f t="shared" si="9"/>
        <v>0</v>
      </c>
      <c r="K220">
        <v>0.015625</v>
      </c>
      <c r="L220">
        <f t="shared" si="10"/>
        <v>0.014237110308736308</v>
      </c>
      <c r="M220">
        <f t="shared" si="11"/>
        <v>0.014237110308736308</v>
      </c>
    </row>
    <row r="221" spans="1:13" ht="21.75">
      <c r="A221" s="5">
        <v>37449</v>
      </c>
      <c r="B221" s="6">
        <v>92</v>
      </c>
      <c r="C221" s="11">
        <v>0</v>
      </c>
      <c r="D221">
        <f t="shared" si="9"/>
        <v>0</v>
      </c>
      <c r="K221">
        <v>0.016129032258064516</v>
      </c>
      <c r="L221">
        <f t="shared" si="10"/>
        <v>0.014741142566800824</v>
      </c>
      <c r="M221">
        <f t="shared" si="11"/>
        <v>0.014741142566800824</v>
      </c>
    </row>
    <row r="222" spans="1:13" ht="21.75">
      <c r="A222" s="2">
        <v>37448</v>
      </c>
      <c r="B222" s="3">
        <v>92</v>
      </c>
      <c r="C222" s="4">
        <v>-3</v>
      </c>
      <c r="D222">
        <f t="shared" si="9"/>
        <v>-0.031578947368421054</v>
      </c>
      <c r="K222">
        <v>0.016666666666666666</v>
      </c>
      <c r="L222">
        <f t="shared" si="10"/>
        <v>0.015278776975402975</v>
      </c>
      <c r="M222">
        <f t="shared" si="11"/>
        <v>0.015278776975402975</v>
      </c>
    </row>
    <row r="223" spans="1:13" ht="21.75">
      <c r="A223" s="5">
        <v>37447</v>
      </c>
      <c r="B223" s="6">
        <v>95</v>
      </c>
      <c r="C223" s="11">
        <v>0</v>
      </c>
      <c r="D223">
        <f t="shared" si="9"/>
        <v>0</v>
      </c>
      <c r="K223">
        <v>0.016666666666666666</v>
      </c>
      <c r="L223">
        <f t="shared" si="10"/>
        <v>0.015278776975402975</v>
      </c>
      <c r="M223">
        <f t="shared" si="11"/>
        <v>0.015278776975402975</v>
      </c>
    </row>
    <row r="224" spans="1:13" ht="21.75">
      <c r="A224" s="2">
        <v>37446</v>
      </c>
      <c r="B224" s="3">
        <v>95</v>
      </c>
      <c r="C224" s="9">
        <v>0</v>
      </c>
      <c r="D224">
        <f t="shared" si="9"/>
        <v>0</v>
      </c>
      <c r="K224">
        <v>0.02040816326530612</v>
      </c>
      <c r="L224">
        <f t="shared" si="10"/>
        <v>0.01902027357404243</v>
      </c>
      <c r="M224">
        <f t="shared" si="11"/>
        <v>0.01902027357404243</v>
      </c>
    </row>
    <row r="225" spans="1:13" ht="21.75">
      <c r="A225" s="5">
        <v>37445</v>
      </c>
      <c r="B225" s="6">
        <v>95</v>
      </c>
      <c r="C225" s="8">
        <v>10</v>
      </c>
      <c r="D225">
        <f t="shared" si="9"/>
        <v>0.11764705882352941</v>
      </c>
      <c r="K225">
        <v>0.02040816326530612</v>
      </c>
      <c r="L225">
        <f t="shared" si="10"/>
        <v>0.01902027357404243</v>
      </c>
      <c r="M225">
        <f t="shared" si="11"/>
        <v>0.01902027357404243</v>
      </c>
    </row>
    <row r="226" spans="1:13" ht="21.75">
      <c r="A226" s="2">
        <v>37442</v>
      </c>
      <c r="B226" s="3">
        <v>85</v>
      </c>
      <c r="C226" s="9">
        <v>0</v>
      </c>
      <c r="D226">
        <f t="shared" si="9"/>
        <v>0</v>
      </c>
      <c r="K226">
        <v>0.02040816326530612</v>
      </c>
      <c r="L226">
        <f t="shared" si="10"/>
        <v>0.01902027357404243</v>
      </c>
      <c r="M226">
        <f t="shared" si="11"/>
        <v>0.01902027357404243</v>
      </c>
    </row>
    <row r="227" spans="1:13" ht="21.75">
      <c r="A227" s="5">
        <v>37441</v>
      </c>
      <c r="B227" s="6">
        <v>85</v>
      </c>
      <c r="C227" s="11">
        <v>0</v>
      </c>
      <c r="D227">
        <f t="shared" si="9"/>
        <v>0</v>
      </c>
      <c r="K227">
        <v>0.020833333333333332</v>
      </c>
      <c r="L227">
        <f t="shared" si="10"/>
        <v>0.01944544364206964</v>
      </c>
      <c r="M227">
        <f t="shared" si="11"/>
        <v>0.01944544364206964</v>
      </c>
    </row>
    <row r="228" spans="1:13" ht="21.75">
      <c r="A228" s="2">
        <v>37440</v>
      </c>
      <c r="B228" s="3">
        <v>85</v>
      </c>
      <c r="C228" s="9">
        <v>0</v>
      </c>
      <c r="D228">
        <f t="shared" si="9"/>
        <v>0</v>
      </c>
      <c r="K228">
        <v>0.02127659574468085</v>
      </c>
      <c r="L228">
        <f t="shared" si="10"/>
        <v>0.01988870605341716</v>
      </c>
      <c r="M228">
        <f t="shared" si="11"/>
        <v>0.01988870605341716</v>
      </c>
    </row>
    <row r="229" spans="1:13" ht="21.75">
      <c r="A229" s="5">
        <v>37439</v>
      </c>
      <c r="B229" s="6">
        <v>85</v>
      </c>
      <c r="C229" s="7">
        <v>-2</v>
      </c>
      <c r="D229">
        <f t="shared" si="9"/>
        <v>-0.022988505747126436</v>
      </c>
      <c r="K229">
        <v>0.024390243902439025</v>
      </c>
      <c r="L229">
        <f t="shared" si="10"/>
        <v>0.023002354211175333</v>
      </c>
      <c r="M229">
        <f t="shared" si="11"/>
        <v>0.023002354211175333</v>
      </c>
    </row>
    <row r="230" spans="1:13" ht="21.75">
      <c r="A230" s="2">
        <v>37435</v>
      </c>
      <c r="B230" s="3">
        <v>87</v>
      </c>
      <c r="C230" s="9">
        <v>0</v>
      </c>
      <c r="D230">
        <f t="shared" si="9"/>
        <v>0</v>
      </c>
      <c r="K230">
        <v>0.02459016393442623</v>
      </c>
      <c r="L230">
        <f t="shared" si="10"/>
        <v>0.023202274243162537</v>
      </c>
      <c r="M230">
        <f t="shared" si="11"/>
        <v>0.023202274243162537</v>
      </c>
    </row>
    <row r="231" spans="1:13" ht="21.75">
      <c r="A231" s="5">
        <v>37434</v>
      </c>
      <c r="B231" s="6">
        <v>87</v>
      </c>
      <c r="C231" s="8">
        <v>20</v>
      </c>
      <c r="D231">
        <f t="shared" si="9"/>
        <v>0.29850746268656714</v>
      </c>
      <c r="K231">
        <v>0.024793388429752067</v>
      </c>
      <c r="L231">
        <f t="shared" si="10"/>
        <v>0.023405498738488375</v>
      </c>
      <c r="M231">
        <f t="shared" si="11"/>
        <v>0.023405498738488375</v>
      </c>
    </row>
    <row r="232" spans="1:13" ht="21.75">
      <c r="A232" s="2">
        <v>37433</v>
      </c>
      <c r="B232" s="3">
        <v>67</v>
      </c>
      <c r="C232" s="4">
        <v>-28</v>
      </c>
      <c r="D232">
        <f t="shared" si="9"/>
        <v>-0.29473684210526313</v>
      </c>
      <c r="K232">
        <v>0.02564102564102564</v>
      </c>
      <c r="L232">
        <f t="shared" si="10"/>
        <v>0.024253135949761948</v>
      </c>
      <c r="M232">
        <f t="shared" si="11"/>
        <v>0.024253135949761948</v>
      </c>
    </row>
    <row r="233" spans="1:13" ht="21.75">
      <c r="A233" s="5">
        <v>37432</v>
      </c>
      <c r="B233" s="6">
        <v>95</v>
      </c>
      <c r="C233" s="11">
        <v>0</v>
      </c>
      <c r="D233">
        <f t="shared" si="9"/>
        <v>0</v>
      </c>
      <c r="K233">
        <v>0.02857142857142857</v>
      </c>
      <c r="L233">
        <f t="shared" si="10"/>
        <v>0.02718353888016488</v>
      </c>
      <c r="M233">
        <f t="shared" si="11"/>
        <v>0.02718353888016488</v>
      </c>
    </row>
    <row r="234" spans="1:13" ht="21.75">
      <c r="A234" s="2">
        <v>37431</v>
      </c>
      <c r="B234" s="3">
        <v>95</v>
      </c>
      <c r="C234" s="9">
        <v>0</v>
      </c>
      <c r="D234">
        <f t="shared" si="9"/>
        <v>0</v>
      </c>
      <c r="K234">
        <v>0.031578947368421054</v>
      </c>
      <c r="L234">
        <f t="shared" si="10"/>
        <v>0.030191057677157362</v>
      </c>
      <c r="M234">
        <f t="shared" si="11"/>
        <v>0.030191057677157362</v>
      </c>
    </row>
    <row r="235" spans="1:13" ht="21.75">
      <c r="A235" s="5">
        <v>37428</v>
      </c>
      <c r="B235" s="6">
        <v>95</v>
      </c>
      <c r="C235" s="11">
        <v>0</v>
      </c>
      <c r="D235">
        <f t="shared" si="9"/>
        <v>0</v>
      </c>
      <c r="K235">
        <v>0.03389830508474576</v>
      </c>
      <c r="L235">
        <f t="shared" si="10"/>
        <v>0.03251041539348207</v>
      </c>
      <c r="M235">
        <f t="shared" si="11"/>
        <v>0.03251041539348207</v>
      </c>
    </row>
    <row r="236" spans="1:13" ht="21.75">
      <c r="A236" s="2">
        <v>37427</v>
      </c>
      <c r="B236" s="3">
        <v>95</v>
      </c>
      <c r="C236" s="9">
        <v>0</v>
      </c>
      <c r="D236">
        <f t="shared" si="9"/>
        <v>0</v>
      </c>
      <c r="K236">
        <v>0.04081632653061224</v>
      </c>
      <c r="L236">
        <f t="shared" si="10"/>
        <v>0.039428436839348546</v>
      </c>
      <c r="M236">
        <f t="shared" si="11"/>
        <v>0.039428436839348546</v>
      </c>
    </row>
    <row r="237" spans="1:13" ht="21.75">
      <c r="A237" s="5">
        <v>37426</v>
      </c>
      <c r="B237" s="6">
        <v>95</v>
      </c>
      <c r="C237" s="11">
        <v>0</v>
      </c>
      <c r="D237">
        <f t="shared" si="9"/>
        <v>0</v>
      </c>
      <c r="K237">
        <v>0.041666666666666664</v>
      </c>
      <c r="L237">
        <f t="shared" si="10"/>
        <v>0.04027877697540297</v>
      </c>
      <c r="M237">
        <f t="shared" si="11"/>
        <v>0.04027877697540297</v>
      </c>
    </row>
    <row r="238" spans="1:13" ht="21.75">
      <c r="A238" s="2">
        <v>37425</v>
      </c>
      <c r="B238" s="3">
        <v>95</v>
      </c>
      <c r="C238" s="9">
        <v>0</v>
      </c>
      <c r="D238">
        <f t="shared" si="9"/>
        <v>0</v>
      </c>
      <c r="K238">
        <v>0.0423728813559322</v>
      </c>
      <c r="L238">
        <f t="shared" si="10"/>
        <v>0.040984991664668506</v>
      </c>
      <c r="M238">
        <f t="shared" si="11"/>
        <v>0.040984991664668506</v>
      </c>
    </row>
    <row r="239" spans="1:13" ht="21.75">
      <c r="A239" s="5">
        <v>37424</v>
      </c>
      <c r="B239" s="6">
        <v>95</v>
      </c>
      <c r="C239" s="11">
        <v>0</v>
      </c>
      <c r="D239">
        <f t="shared" si="9"/>
        <v>0</v>
      </c>
      <c r="K239">
        <v>0.05</v>
      </c>
      <c r="L239">
        <f t="shared" si="10"/>
        <v>0.04861211030873631</v>
      </c>
      <c r="M239">
        <f t="shared" si="11"/>
        <v>0.04861211030873631</v>
      </c>
    </row>
    <row r="240" spans="1:13" ht="21.75">
      <c r="A240" s="2">
        <v>37421</v>
      </c>
      <c r="B240" s="3">
        <v>95</v>
      </c>
      <c r="C240" s="9">
        <v>0</v>
      </c>
      <c r="D240">
        <f t="shared" si="9"/>
        <v>0</v>
      </c>
      <c r="K240">
        <v>0.05</v>
      </c>
      <c r="L240">
        <f t="shared" si="10"/>
        <v>0.04861211030873631</v>
      </c>
      <c r="M240">
        <f t="shared" si="11"/>
        <v>0.04861211030873631</v>
      </c>
    </row>
    <row r="241" spans="1:13" ht="21.75">
      <c r="A241" s="5">
        <v>37420</v>
      </c>
      <c r="B241" s="6">
        <v>95</v>
      </c>
      <c r="C241" s="7">
        <v>-1</v>
      </c>
      <c r="D241">
        <f t="shared" si="9"/>
        <v>-0.010416666666666666</v>
      </c>
      <c r="K241">
        <v>0.05154639175257732</v>
      </c>
      <c r="L241">
        <f t="shared" si="10"/>
        <v>0.05015850206131362</v>
      </c>
      <c r="M241">
        <f t="shared" si="11"/>
        <v>0.05015850206131362</v>
      </c>
    </row>
    <row r="242" spans="1:13" ht="21.75">
      <c r="A242" s="2">
        <v>37419</v>
      </c>
      <c r="B242" s="3">
        <v>96</v>
      </c>
      <c r="C242" s="4">
        <v>-4</v>
      </c>
      <c r="D242">
        <f t="shared" si="9"/>
        <v>-0.04</v>
      </c>
      <c r="K242">
        <v>0.06542056074766354</v>
      </c>
      <c r="L242">
        <f t="shared" si="10"/>
        <v>0.06403267105639986</v>
      </c>
      <c r="M242">
        <f t="shared" si="11"/>
        <v>0.06403267105639986</v>
      </c>
    </row>
    <row r="243" spans="1:13" ht="21.75">
      <c r="A243" s="5">
        <v>37418</v>
      </c>
      <c r="B243" s="6">
        <v>100</v>
      </c>
      <c r="C243" s="11">
        <v>0</v>
      </c>
      <c r="D243">
        <f t="shared" si="9"/>
        <v>0</v>
      </c>
      <c r="K243">
        <v>0.0967741935483871</v>
      </c>
      <c r="L243">
        <f t="shared" si="10"/>
        <v>0.0953863038571234</v>
      </c>
      <c r="M243">
        <f t="shared" si="11"/>
        <v>0.0953863038571234</v>
      </c>
    </row>
    <row r="244" spans="1:13" ht="21.75">
      <c r="A244" s="2">
        <v>37417</v>
      </c>
      <c r="B244" s="3">
        <v>100</v>
      </c>
      <c r="C244" s="9">
        <v>0</v>
      </c>
      <c r="D244">
        <f t="shared" si="9"/>
        <v>0</v>
      </c>
      <c r="K244">
        <v>0.11764705882352941</v>
      </c>
      <c r="L244">
        <f t="shared" si="10"/>
        <v>0.11625916913226572</v>
      </c>
      <c r="M244">
        <f t="shared" si="11"/>
        <v>0.11625916913226572</v>
      </c>
    </row>
    <row r="245" spans="1:13" ht="21.75">
      <c r="A245" s="5">
        <v>37414</v>
      </c>
      <c r="B245" s="6">
        <v>100</v>
      </c>
      <c r="C245" s="11">
        <v>0</v>
      </c>
      <c r="D245">
        <f t="shared" si="9"/>
        <v>0</v>
      </c>
      <c r="K245">
        <v>0.1415929203539823</v>
      </c>
      <c r="L245">
        <f t="shared" si="10"/>
        <v>0.1402050306627186</v>
      </c>
      <c r="M245">
        <f t="shared" si="11"/>
        <v>0.1402050306627186</v>
      </c>
    </row>
    <row r="246" spans="1:13" ht="21.75">
      <c r="A246" s="2">
        <v>37413</v>
      </c>
      <c r="B246" s="3">
        <v>100</v>
      </c>
      <c r="C246" s="9">
        <v>0</v>
      </c>
      <c r="D246">
        <f t="shared" si="9"/>
        <v>0</v>
      </c>
      <c r="K246">
        <v>0.29850746268656714</v>
      </c>
      <c r="L246">
        <f t="shared" si="10"/>
        <v>0.29711957299530345</v>
      </c>
      <c r="M246">
        <f t="shared" si="11"/>
        <v>0.29711957299530345</v>
      </c>
    </row>
    <row r="247" spans="1:4" ht="21.75">
      <c r="A247" s="5">
        <v>37412</v>
      </c>
      <c r="B247" s="6">
        <v>100</v>
      </c>
      <c r="C247" s="11">
        <v>0</v>
      </c>
      <c r="D247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237">
      <selection activeCell="E250" sqref="E250"/>
    </sheetView>
  </sheetViews>
  <sheetFormatPr defaultColWidth="9.140625" defaultRowHeight="21.75"/>
  <cols>
    <col min="1" max="1" width="12.00390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17.6</v>
      </c>
      <c r="C2" s="10">
        <v>0.1</v>
      </c>
      <c r="D2">
        <f>C2/B3</f>
        <v>0.005714285714285714</v>
      </c>
      <c r="I2">
        <v>0.2945736434108527</v>
      </c>
      <c r="J2">
        <f>I2-$G$3</f>
        <v>0.2925420097820697</v>
      </c>
      <c r="K2">
        <f>ABS(J2)</f>
        <v>0.2925420097820697</v>
      </c>
    </row>
    <row r="3" spans="1:11" ht="21.75">
      <c r="A3" s="5">
        <v>37777</v>
      </c>
      <c r="B3" s="6">
        <v>17.5</v>
      </c>
      <c r="C3" s="11">
        <v>0</v>
      </c>
      <c r="D3">
        <f>C3/B4</f>
        <v>0</v>
      </c>
      <c r="G3" s="24">
        <f>SUM(D2:D247)/246</f>
        <v>0.0020316336287830245</v>
      </c>
      <c r="H3" s="24">
        <f>VAR(D2:D247)</f>
        <v>0.0010729193076968219</v>
      </c>
      <c r="I3">
        <v>0.15243902439024393</v>
      </c>
      <c r="J3">
        <f aca="true" t="shared" si="0" ref="J3:J66">I3-$G$3</f>
        <v>0.1504073907614609</v>
      </c>
      <c r="K3">
        <f aca="true" t="shared" si="1" ref="K3:K66">ABS(J3)</f>
        <v>0.1504073907614609</v>
      </c>
    </row>
    <row r="4" spans="1:11" ht="21.75">
      <c r="A4" s="2">
        <v>37776</v>
      </c>
      <c r="B4" s="3">
        <v>17.5</v>
      </c>
      <c r="C4" s="10">
        <v>0.3</v>
      </c>
      <c r="D4">
        <f aca="true" t="shared" si="2" ref="D4:D67">C4/B5</f>
        <v>0.01744186046511628</v>
      </c>
      <c r="G4" s="24"/>
      <c r="H4" s="24">
        <f>H3^0.5</f>
        <v>0.032755446992780025</v>
      </c>
      <c r="I4">
        <v>0.13714285714285715</v>
      </c>
      <c r="J4">
        <f t="shared" si="0"/>
        <v>0.13511122351407412</v>
      </c>
      <c r="K4">
        <f t="shared" si="1"/>
        <v>0.13511122351407412</v>
      </c>
    </row>
    <row r="5" spans="1:11" ht="21.75">
      <c r="A5" s="5">
        <v>37775</v>
      </c>
      <c r="B5" s="6">
        <v>17.2</v>
      </c>
      <c r="C5" s="11">
        <v>0</v>
      </c>
      <c r="D5">
        <f t="shared" si="2"/>
        <v>0</v>
      </c>
      <c r="I5">
        <v>0.1118421052631579</v>
      </c>
      <c r="J5">
        <f t="shared" si="0"/>
        <v>0.10981047163437486</v>
      </c>
      <c r="K5">
        <f t="shared" si="1"/>
        <v>0.10981047163437486</v>
      </c>
    </row>
    <row r="6" spans="1:11" ht="21.75">
      <c r="A6" s="2">
        <v>37774</v>
      </c>
      <c r="B6" s="3">
        <v>17.2</v>
      </c>
      <c r="C6" s="4">
        <v>-0.3</v>
      </c>
      <c r="D6">
        <f t="shared" si="2"/>
        <v>-0.017142857142857144</v>
      </c>
      <c r="I6">
        <v>0.08247422680412372</v>
      </c>
      <c r="J6">
        <f t="shared" si="0"/>
        <v>0.0804425931753407</v>
      </c>
      <c r="K6">
        <f t="shared" si="1"/>
        <v>0.0804425931753407</v>
      </c>
    </row>
    <row r="7" spans="1:11" ht="21.75">
      <c r="A7" s="5">
        <v>37771</v>
      </c>
      <c r="B7" s="6">
        <v>17.5</v>
      </c>
      <c r="C7" s="8">
        <v>0.3</v>
      </c>
      <c r="D7">
        <f t="shared" si="2"/>
        <v>0.01744186046511628</v>
      </c>
      <c r="I7">
        <v>0.075</v>
      </c>
      <c r="J7">
        <f t="shared" si="0"/>
        <v>0.07296836637121697</v>
      </c>
      <c r="K7">
        <f t="shared" si="1"/>
        <v>0.07296836637121697</v>
      </c>
    </row>
    <row r="8" spans="1:11" ht="21.75">
      <c r="A8" s="2">
        <v>37770</v>
      </c>
      <c r="B8" s="3">
        <v>17.2</v>
      </c>
      <c r="C8" s="4">
        <v>-0.2</v>
      </c>
      <c r="D8">
        <f t="shared" si="2"/>
        <v>-0.01149425287356322</v>
      </c>
      <c r="I8">
        <v>0.06486486486486487</v>
      </c>
      <c r="J8">
        <f t="shared" si="0"/>
        <v>0.06283323123608184</v>
      </c>
      <c r="K8">
        <f t="shared" si="1"/>
        <v>0.06283323123608184</v>
      </c>
    </row>
    <row r="9" spans="1:11" ht="21.75">
      <c r="A9" s="5">
        <v>37769</v>
      </c>
      <c r="B9" s="6">
        <v>17.4</v>
      </c>
      <c r="C9" s="7">
        <v>-0.2</v>
      </c>
      <c r="D9">
        <f t="shared" si="2"/>
        <v>-0.011363636363636364</v>
      </c>
      <c r="I9">
        <v>0.05932203389830508</v>
      </c>
      <c r="J9">
        <f t="shared" si="0"/>
        <v>0.057290400269522056</v>
      </c>
      <c r="K9">
        <f t="shared" si="1"/>
        <v>0.057290400269522056</v>
      </c>
    </row>
    <row r="10" spans="1:11" ht="21.75">
      <c r="A10" s="2">
        <v>37768</v>
      </c>
      <c r="B10" s="3">
        <v>17.6</v>
      </c>
      <c r="C10" s="10">
        <v>0.6</v>
      </c>
      <c r="D10">
        <f t="shared" si="2"/>
        <v>0.03529411764705882</v>
      </c>
      <c r="I10">
        <v>0.04854368932038835</v>
      </c>
      <c r="J10">
        <f t="shared" si="0"/>
        <v>0.046512055691605325</v>
      </c>
      <c r="K10">
        <f t="shared" si="1"/>
        <v>0.046512055691605325</v>
      </c>
    </row>
    <row r="11" spans="1:11" ht="21.75">
      <c r="A11" s="5">
        <v>37767</v>
      </c>
      <c r="B11" s="6">
        <v>17</v>
      </c>
      <c r="C11" s="7">
        <v>-0.8</v>
      </c>
      <c r="D11">
        <f t="shared" si="2"/>
        <v>-0.0449438202247191</v>
      </c>
      <c r="I11">
        <v>0.041666666666666664</v>
      </c>
      <c r="J11">
        <f t="shared" si="0"/>
        <v>0.03963503303788364</v>
      </c>
      <c r="K11">
        <f t="shared" si="1"/>
        <v>0.03963503303788364</v>
      </c>
    </row>
    <row r="12" spans="1:11" ht="21.75">
      <c r="A12" s="2">
        <v>37764</v>
      </c>
      <c r="B12" s="3">
        <v>17.8</v>
      </c>
      <c r="C12" s="4">
        <v>-0.1</v>
      </c>
      <c r="D12">
        <f t="shared" si="2"/>
        <v>-0.005586592178770951</v>
      </c>
      <c r="I12">
        <v>0.03755868544600939</v>
      </c>
      <c r="J12">
        <f t="shared" si="0"/>
        <v>0.03552705181722637</v>
      </c>
      <c r="K12">
        <f t="shared" si="1"/>
        <v>0.03552705181722637</v>
      </c>
    </row>
    <row r="13" spans="1:11" ht="21.75">
      <c r="A13" s="5">
        <v>37763</v>
      </c>
      <c r="B13" s="6">
        <v>17.9</v>
      </c>
      <c r="C13" s="8">
        <v>0.1</v>
      </c>
      <c r="D13">
        <f t="shared" si="2"/>
        <v>0.0056179775280898875</v>
      </c>
      <c r="I13">
        <v>0.03529411764705882</v>
      </c>
      <c r="J13">
        <f t="shared" si="0"/>
        <v>0.0332624840182758</v>
      </c>
      <c r="K13">
        <f t="shared" si="1"/>
        <v>0.0332624840182758</v>
      </c>
    </row>
    <row r="14" spans="1:11" ht="21.75">
      <c r="A14" s="2">
        <v>37762</v>
      </c>
      <c r="B14" s="3">
        <v>17.8</v>
      </c>
      <c r="C14" s="9">
        <v>0</v>
      </c>
      <c r="D14">
        <f t="shared" si="2"/>
        <v>0</v>
      </c>
      <c r="I14">
        <v>0.034482758620689655</v>
      </c>
      <c r="J14">
        <f t="shared" si="0"/>
        <v>0.03245112499190663</v>
      </c>
      <c r="K14">
        <f t="shared" si="1"/>
        <v>0.03245112499190663</v>
      </c>
    </row>
    <row r="15" spans="1:11" ht="21.75">
      <c r="A15" s="5">
        <v>37761</v>
      </c>
      <c r="B15" s="6">
        <v>17.8</v>
      </c>
      <c r="C15" s="11">
        <v>0</v>
      </c>
      <c r="D15">
        <f t="shared" si="2"/>
        <v>0</v>
      </c>
      <c r="I15">
        <v>0.0335195530726257</v>
      </c>
      <c r="J15">
        <f t="shared" si="0"/>
        <v>0.031487919443842674</v>
      </c>
      <c r="K15">
        <f t="shared" si="1"/>
        <v>0.031487919443842674</v>
      </c>
    </row>
    <row r="16" spans="1:11" ht="21.75">
      <c r="A16" s="2">
        <v>37760</v>
      </c>
      <c r="B16" s="3">
        <v>17.8</v>
      </c>
      <c r="C16" s="4">
        <v>-0.9</v>
      </c>
      <c r="D16">
        <f t="shared" si="2"/>
        <v>-0.04812834224598931</v>
      </c>
      <c r="I16">
        <v>0.03305785123966942</v>
      </c>
      <c r="J16">
        <f t="shared" si="0"/>
        <v>0.0310262176108864</v>
      </c>
      <c r="K16">
        <f t="shared" si="1"/>
        <v>0.0310262176108864</v>
      </c>
    </row>
    <row r="17" spans="1:11" ht="21.75">
      <c r="A17" s="5">
        <v>37757</v>
      </c>
      <c r="B17" s="6">
        <v>18.7</v>
      </c>
      <c r="C17" s="7">
        <v>-2.3</v>
      </c>
      <c r="D17">
        <f t="shared" si="2"/>
        <v>-0.10952380952380951</v>
      </c>
      <c r="I17">
        <v>0.03125</v>
      </c>
      <c r="J17">
        <f t="shared" si="0"/>
        <v>0.029218366371216976</v>
      </c>
      <c r="K17">
        <f t="shared" si="1"/>
        <v>0.029218366371216976</v>
      </c>
    </row>
    <row r="18" spans="1:11" ht="21.75">
      <c r="A18" s="2">
        <v>37755</v>
      </c>
      <c r="B18" s="3">
        <v>21</v>
      </c>
      <c r="C18" s="9">
        <v>0</v>
      </c>
      <c r="D18">
        <f t="shared" si="2"/>
        <v>0</v>
      </c>
      <c r="I18">
        <v>0.03125</v>
      </c>
      <c r="J18">
        <f t="shared" si="0"/>
        <v>0.029218366371216976</v>
      </c>
      <c r="K18">
        <f t="shared" si="1"/>
        <v>0.029218366371216976</v>
      </c>
    </row>
    <row r="19" spans="1:11" ht="21.75">
      <c r="A19" s="5">
        <v>37754</v>
      </c>
      <c r="B19" s="6">
        <v>21</v>
      </c>
      <c r="C19" s="11">
        <v>0</v>
      </c>
      <c r="D19">
        <f t="shared" si="2"/>
        <v>0</v>
      </c>
      <c r="I19">
        <v>0.030837004405286344</v>
      </c>
      <c r="J19">
        <f t="shared" si="0"/>
        <v>0.02880537077650332</v>
      </c>
      <c r="K19">
        <f t="shared" si="1"/>
        <v>0.02880537077650332</v>
      </c>
    </row>
    <row r="20" spans="1:11" ht="21.75">
      <c r="A20" s="2">
        <v>37753</v>
      </c>
      <c r="B20" s="3">
        <v>21</v>
      </c>
      <c r="C20" s="4">
        <v>-0.1</v>
      </c>
      <c r="D20">
        <f t="shared" si="2"/>
        <v>-0.004739336492890996</v>
      </c>
      <c r="I20">
        <v>0.029411764705882353</v>
      </c>
      <c r="J20">
        <f t="shared" si="0"/>
        <v>0.02738013107709933</v>
      </c>
      <c r="K20">
        <f t="shared" si="1"/>
        <v>0.02738013107709933</v>
      </c>
    </row>
    <row r="21" spans="1:11" ht="21.75">
      <c r="A21" s="5">
        <v>37750</v>
      </c>
      <c r="B21" s="6">
        <v>21.1</v>
      </c>
      <c r="C21" s="8">
        <v>0.1</v>
      </c>
      <c r="D21">
        <f t="shared" si="2"/>
        <v>0.004761904761904762</v>
      </c>
      <c r="I21">
        <v>0.026905829596412554</v>
      </c>
      <c r="J21">
        <f t="shared" si="0"/>
        <v>0.02487419596762953</v>
      </c>
      <c r="K21">
        <f t="shared" si="1"/>
        <v>0.02487419596762953</v>
      </c>
    </row>
    <row r="22" spans="1:11" ht="21.75">
      <c r="A22" s="2">
        <v>37749</v>
      </c>
      <c r="B22" s="3">
        <v>21</v>
      </c>
      <c r="C22" s="4">
        <v>-0.2</v>
      </c>
      <c r="D22">
        <f t="shared" si="2"/>
        <v>-0.009433962264150945</v>
      </c>
      <c r="I22">
        <v>0.02564102564102564</v>
      </c>
      <c r="J22">
        <f t="shared" si="0"/>
        <v>0.023609392012242617</v>
      </c>
      <c r="K22">
        <f t="shared" si="1"/>
        <v>0.023609392012242617</v>
      </c>
    </row>
    <row r="23" spans="1:11" ht="21.75">
      <c r="A23" s="5">
        <v>37748</v>
      </c>
      <c r="B23" s="6">
        <v>21.2</v>
      </c>
      <c r="C23" s="7">
        <v>-0.2</v>
      </c>
      <c r="D23">
        <f t="shared" si="2"/>
        <v>-0.009345794392523366</v>
      </c>
      <c r="I23">
        <v>0.025</v>
      </c>
      <c r="J23">
        <f t="shared" si="0"/>
        <v>0.022968366371216978</v>
      </c>
      <c r="K23">
        <f t="shared" si="1"/>
        <v>0.022968366371216978</v>
      </c>
    </row>
    <row r="24" spans="1:11" ht="21.75">
      <c r="A24" s="2">
        <v>37747</v>
      </c>
      <c r="B24" s="3">
        <v>21.4</v>
      </c>
      <c r="C24" s="4">
        <v>-0.1</v>
      </c>
      <c r="D24">
        <f t="shared" si="2"/>
        <v>-0.004651162790697674</v>
      </c>
      <c r="I24">
        <v>0.024242424242424242</v>
      </c>
      <c r="J24">
        <f t="shared" si="0"/>
        <v>0.02221079061364122</v>
      </c>
      <c r="K24">
        <f t="shared" si="1"/>
        <v>0.02221079061364122</v>
      </c>
    </row>
    <row r="25" spans="1:11" ht="21.75">
      <c r="A25" s="5">
        <v>37743</v>
      </c>
      <c r="B25" s="6">
        <v>21.5</v>
      </c>
      <c r="C25" s="8">
        <v>0.5</v>
      </c>
      <c r="D25">
        <f t="shared" si="2"/>
        <v>0.023809523809523808</v>
      </c>
      <c r="I25">
        <v>0.024096385542168672</v>
      </c>
      <c r="J25">
        <f t="shared" si="0"/>
        <v>0.02206475191338565</v>
      </c>
      <c r="K25">
        <f t="shared" si="1"/>
        <v>0.02206475191338565</v>
      </c>
    </row>
    <row r="26" spans="1:11" ht="21.75">
      <c r="A26" s="2">
        <v>37741</v>
      </c>
      <c r="B26" s="3">
        <v>21</v>
      </c>
      <c r="C26" s="9">
        <v>0</v>
      </c>
      <c r="D26">
        <f t="shared" si="2"/>
        <v>0</v>
      </c>
      <c r="I26">
        <v>0.023809523809523808</v>
      </c>
      <c r="J26">
        <f t="shared" si="0"/>
        <v>0.021777890180740785</v>
      </c>
      <c r="K26">
        <f t="shared" si="1"/>
        <v>0.021777890180740785</v>
      </c>
    </row>
    <row r="27" spans="1:11" ht="21.75">
      <c r="A27" s="5">
        <v>37740</v>
      </c>
      <c r="B27" s="6">
        <v>21</v>
      </c>
      <c r="C27" s="8">
        <v>0.7</v>
      </c>
      <c r="D27">
        <f t="shared" si="2"/>
        <v>0.034482758620689655</v>
      </c>
      <c r="I27">
        <v>0.023391812865497075</v>
      </c>
      <c r="J27">
        <f t="shared" si="0"/>
        <v>0.02136017923671405</v>
      </c>
      <c r="K27">
        <f t="shared" si="1"/>
        <v>0.02136017923671405</v>
      </c>
    </row>
    <row r="28" spans="1:11" ht="21.75">
      <c r="A28" s="2">
        <v>37739</v>
      </c>
      <c r="B28" s="3">
        <v>20.3</v>
      </c>
      <c r="C28" s="4">
        <v>-0.3</v>
      </c>
      <c r="D28">
        <f t="shared" si="2"/>
        <v>-0.014563106796116504</v>
      </c>
      <c r="I28">
        <v>0.019801980198019802</v>
      </c>
      <c r="J28">
        <f t="shared" si="0"/>
        <v>0.01777034656923678</v>
      </c>
      <c r="K28">
        <f t="shared" si="1"/>
        <v>0.01777034656923678</v>
      </c>
    </row>
    <row r="29" spans="1:11" ht="21.75">
      <c r="A29" s="5">
        <v>37736</v>
      </c>
      <c r="B29" s="6">
        <v>20.6</v>
      </c>
      <c r="C29" s="7">
        <v>-0.4</v>
      </c>
      <c r="D29">
        <f t="shared" si="2"/>
        <v>-0.01904761904761905</v>
      </c>
      <c r="I29">
        <v>0.01904761904761905</v>
      </c>
      <c r="J29">
        <f t="shared" si="0"/>
        <v>0.017015985418836026</v>
      </c>
      <c r="K29">
        <f t="shared" si="1"/>
        <v>0.017015985418836026</v>
      </c>
    </row>
    <row r="30" spans="1:11" ht="21.75">
      <c r="A30" s="2">
        <v>37735</v>
      </c>
      <c r="B30" s="3">
        <v>21</v>
      </c>
      <c r="C30" s="4">
        <v>-0.4</v>
      </c>
      <c r="D30">
        <f t="shared" si="2"/>
        <v>-0.01869158878504673</v>
      </c>
      <c r="I30">
        <v>0.017937219730941704</v>
      </c>
      <c r="J30">
        <f t="shared" si="0"/>
        <v>0.01590558610215868</v>
      </c>
      <c r="K30">
        <f t="shared" si="1"/>
        <v>0.01590558610215868</v>
      </c>
    </row>
    <row r="31" spans="1:11" ht="21.75">
      <c r="A31" s="5">
        <v>37734</v>
      </c>
      <c r="B31" s="6">
        <v>21.4</v>
      </c>
      <c r="C31" s="11">
        <v>0</v>
      </c>
      <c r="D31">
        <f t="shared" si="2"/>
        <v>0</v>
      </c>
      <c r="I31">
        <v>0.01744186046511628</v>
      </c>
      <c r="J31">
        <f t="shared" si="0"/>
        <v>0.015410226836333255</v>
      </c>
      <c r="K31">
        <f t="shared" si="1"/>
        <v>0.015410226836333255</v>
      </c>
    </row>
    <row r="32" spans="1:11" ht="21.75">
      <c r="A32" s="2">
        <v>37733</v>
      </c>
      <c r="B32" s="3">
        <v>21.4</v>
      </c>
      <c r="C32" s="4">
        <v>-0.5</v>
      </c>
      <c r="D32">
        <f t="shared" si="2"/>
        <v>-0.022831050228310504</v>
      </c>
      <c r="I32">
        <v>0.01744186046511628</v>
      </c>
      <c r="J32">
        <f t="shared" si="0"/>
        <v>0.015410226836333255</v>
      </c>
      <c r="K32">
        <f t="shared" si="1"/>
        <v>0.015410226836333255</v>
      </c>
    </row>
    <row r="33" spans="1:11" ht="21.75">
      <c r="A33" s="5">
        <v>37732</v>
      </c>
      <c r="B33" s="6">
        <v>21.9</v>
      </c>
      <c r="C33" s="7">
        <v>-0.1</v>
      </c>
      <c r="D33">
        <f t="shared" si="2"/>
        <v>-0.004545454545454546</v>
      </c>
      <c r="I33">
        <v>0.017045454545454544</v>
      </c>
      <c r="J33">
        <f t="shared" si="0"/>
        <v>0.01501382091667152</v>
      </c>
      <c r="K33">
        <f t="shared" si="1"/>
        <v>0.01501382091667152</v>
      </c>
    </row>
    <row r="34" spans="1:11" ht="21.75">
      <c r="A34" s="2">
        <v>37729</v>
      </c>
      <c r="B34" s="3">
        <v>22</v>
      </c>
      <c r="C34" s="4">
        <v>-0.2</v>
      </c>
      <c r="D34">
        <f t="shared" si="2"/>
        <v>-0.009009009009009009</v>
      </c>
      <c r="I34">
        <v>0.016</v>
      </c>
      <c r="J34">
        <f t="shared" si="0"/>
        <v>0.013968366371216977</v>
      </c>
      <c r="K34">
        <f t="shared" si="1"/>
        <v>0.013968366371216977</v>
      </c>
    </row>
    <row r="35" spans="1:11" ht="21.75">
      <c r="A35" s="5">
        <v>37728</v>
      </c>
      <c r="B35" s="6">
        <v>22.2</v>
      </c>
      <c r="C35" s="8">
        <v>0.1</v>
      </c>
      <c r="D35">
        <f t="shared" si="2"/>
        <v>0.004524886877828054</v>
      </c>
      <c r="I35">
        <v>0.0125</v>
      </c>
      <c r="J35">
        <f t="shared" si="0"/>
        <v>0.010468366371216977</v>
      </c>
      <c r="K35">
        <f t="shared" si="1"/>
        <v>0.010468366371216977</v>
      </c>
    </row>
    <row r="36" spans="1:11" ht="21.75">
      <c r="A36" s="2">
        <v>37727</v>
      </c>
      <c r="B36" s="3">
        <v>22.1</v>
      </c>
      <c r="C36" s="4">
        <v>-0.3</v>
      </c>
      <c r="D36">
        <f t="shared" si="2"/>
        <v>-0.013392857142857144</v>
      </c>
      <c r="I36">
        <v>0.012269938650306749</v>
      </c>
      <c r="J36">
        <f t="shared" si="0"/>
        <v>0.010238305021523723</v>
      </c>
      <c r="K36">
        <f t="shared" si="1"/>
        <v>0.010238305021523723</v>
      </c>
    </row>
    <row r="37" spans="1:11" ht="21.75">
      <c r="A37" s="5">
        <v>37722</v>
      </c>
      <c r="B37" s="6">
        <v>22.4</v>
      </c>
      <c r="C37" s="7">
        <v>-0.5</v>
      </c>
      <c r="D37">
        <f t="shared" si="2"/>
        <v>-0.02183406113537118</v>
      </c>
      <c r="I37">
        <v>0.01</v>
      </c>
      <c r="J37">
        <f t="shared" si="0"/>
        <v>0.007968366371216975</v>
      </c>
      <c r="K37">
        <f t="shared" si="1"/>
        <v>0.007968366371216975</v>
      </c>
    </row>
    <row r="38" spans="1:11" ht="21.75">
      <c r="A38" s="2">
        <v>37721</v>
      </c>
      <c r="B38" s="3">
        <v>22.9</v>
      </c>
      <c r="C38" s="9">
        <v>0</v>
      </c>
      <c r="D38">
        <f t="shared" si="2"/>
        <v>0</v>
      </c>
      <c r="I38">
        <v>0.009523809523809525</v>
      </c>
      <c r="J38">
        <f t="shared" si="0"/>
        <v>0.0074921758950265</v>
      </c>
      <c r="K38">
        <f t="shared" si="1"/>
        <v>0.0074921758950265</v>
      </c>
    </row>
    <row r="39" spans="1:11" ht="21.75">
      <c r="A39" s="5">
        <v>37720</v>
      </c>
      <c r="B39" s="6">
        <v>22.9</v>
      </c>
      <c r="C39" s="8">
        <v>0.6</v>
      </c>
      <c r="D39">
        <f t="shared" si="2"/>
        <v>0.026905829596412554</v>
      </c>
      <c r="I39">
        <v>0.009049773755656108</v>
      </c>
      <c r="J39">
        <f t="shared" si="0"/>
        <v>0.007018140126873083</v>
      </c>
      <c r="K39">
        <f t="shared" si="1"/>
        <v>0.007018140126873083</v>
      </c>
    </row>
    <row r="40" spans="1:11" ht="21.75">
      <c r="A40" s="2">
        <v>37719</v>
      </c>
      <c r="B40" s="3">
        <v>22.3</v>
      </c>
      <c r="C40" s="4">
        <v>-4.45</v>
      </c>
      <c r="D40">
        <f t="shared" si="2"/>
        <v>-0.16635514018691588</v>
      </c>
      <c r="I40">
        <v>0.008547008547008548</v>
      </c>
      <c r="J40">
        <f t="shared" si="0"/>
        <v>0.006515374918225523</v>
      </c>
      <c r="K40">
        <f t="shared" si="1"/>
        <v>0.006515374918225523</v>
      </c>
    </row>
    <row r="41" spans="1:11" ht="21.75">
      <c r="A41" s="5">
        <v>37715</v>
      </c>
      <c r="B41" s="6">
        <v>26.75</v>
      </c>
      <c r="C41" s="8">
        <v>0.5</v>
      </c>
      <c r="D41">
        <f t="shared" si="2"/>
        <v>0.01904761904761905</v>
      </c>
      <c r="I41">
        <v>0.008333333333333333</v>
      </c>
      <c r="J41">
        <f t="shared" si="0"/>
        <v>0.006301699704550309</v>
      </c>
      <c r="K41">
        <f t="shared" si="1"/>
        <v>0.006301699704550309</v>
      </c>
    </row>
    <row r="42" spans="1:11" ht="21.75">
      <c r="A42" s="2">
        <v>37714</v>
      </c>
      <c r="B42" s="3">
        <v>26.25</v>
      </c>
      <c r="C42" s="4">
        <v>-0.75</v>
      </c>
      <c r="D42">
        <f t="shared" si="2"/>
        <v>-0.027777777777777776</v>
      </c>
      <c r="I42">
        <v>0.008</v>
      </c>
      <c r="J42">
        <f t="shared" si="0"/>
        <v>0.005968366371216976</v>
      </c>
      <c r="K42">
        <f t="shared" si="1"/>
        <v>0.005968366371216976</v>
      </c>
    </row>
    <row r="43" spans="1:11" ht="21.75">
      <c r="A43" s="5">
        <v>37713</v>
      </c>
      <c r="B43" s="6">
        <v>27</v>
      </c>
      <c r="C43" s="8">
        <v>1.25</v>
      </c>
      <c r="D43">
        <f t="shared" si="2"/>
        <v>0.04854368932038835</v>
      </c>
      <c r="I43">
        <v>0.00617283950617284</v>
      </c>
      <c r="J43">
        <f t="shared" si="0"/>
        <v>0.0041412058773898155</v>
      </c>
      <c r="K43">
        <f t="shared" si="1"/>
        <v>0.0041412058773898155</v>
      </c>
    </row>
    <row r="44" spans="1:11" ht="21.75">
      <c r="A44" s="2">
        <v>37712</v>
      </c>
      <c r="B44" s="3">
        <v>25.75</v>
      </c>
      <c r="C44" s="10">
        <v>0.5</v>
      </c>
      <c r="D44">
        <f t="shared" si="2"/>
        <v>0.019801980198019802</v>
      </c>
      <c r="I44">
        <v>0.00617283950617284</v>
      </c>
      <c r="J44">
        <f t="shared" si="0"/>
        <v>0.0041412058773898155</v>
      </c>
      <c r="K44">
        <f t="shared" si="1"/>
        <v>0.0041412058773898155</v>
      </c>
    </row>
    <row r="45" spans="1:11" ht="21.75">
      <c r="A45" s="5">
        <v>37711</v>
      </c>
      <c r="B45" s="6">
        <v>25.25</v>
      </c>
      <c r="C45" s="8">
        <v>0.25</v>
      </c>
      <c r="D45">
        <f t="shared" si="2"/>
        <v>0.01</v>
      </c>
      <c r="I45">
        <v>0.006060606060606061</v>
      </c>
      <c r="J45">
        <f t="shared" si="0"/>
        <v>0.004028972431823036</v>
      </c>
      <c r="K45">
        <f t="shared" si="1"/>
        <v>0.004028972431823036</v>
      </c>
    </row>
    <row r="46" spans="1:11" ht="21.75">
      <c r="A46" s="2">
        <v>37708</v>
      </c>
      <c r="B46" s="3">
        <v>25</v>
      </c>
      <c r="C46" s="9">
        <v>0</v>
      </c>
      <c r="D46">
        <f t="shared" si="2"/>
        <v>0</v>
      </c>
      <c r="I46">
        <v>0.005714285714285714</v>
      </c>
      <c r="J46">
        <f t="shared" si="0"/>
        <v>0.00368265208550269</v>
      </c>
      <c r="K46">
        <f t="shared" si="1"/>
        <v>0.00368265208550269</v>
      </c>
    </row>
    <row r="47" spans="1:11" ht="21.75">
      <c r="A47" s="5">
        <v>37707</v>
      </c>
      <c r="B47" s="6">
        <v>25</v>
      </c>
      <c r="C47" s="8">
        <v>1.4</v>
      </c>
      <c r="D47">
        <f t="shared" si="2"/>
        <v>0.05932203389830508</v>
      </c>
      <c r="I47">
        <v>0.005714285714285714</v>
      </c>
      <c r="J47">
        <f t="shared" si="0"/>
        <v>0.00368265208550269</v>
      </c>
      <c r="K47">
        <f t="shared" si="1"/>
        <v>0.00368265208550269</v>
      </c>
    </row>
    <row r="48" spans="1:11" ht="21.75">
      <c r="A48" s="2">
        <v>37706</v>
      </c>
      <c r="B48" s="3">
        <v>23.6</v>
      </c>
      <c r="C48" s="10">
        <v>0.2</v>
      </c>
      <c r="D48">
        <f t="shared" si="2"/>
        <v>0.008547008547008548</v>
      </c>
      <c r="I48">
        <v>0.0056179775280898875</v>
      </c>
      <c r="J48">
        <f t="shared" si="0"/>
        <v>0.003586343899306863</v>
      </c>
      <c r="K48">
        <f t="shared" si="1"/>
        <v>0.003586343899306863</v>
      </c>
    </row>
    <row r="49" spans="1:11" ht="21.75">
      <c r="A49" s="5">
        <v>37705</v>
      </c>
      <c r="B49" s="6">
        <v>23.4</v>
      </c>
      <c r="C49" s="8">
        <v>0.7</v>
      </c>
      <c r="D49">
        <f t="shared" si="2"/>
        <v>0.030837004405286344</v>
      </c>
      <c r="I49">
        <v>0.004761904761904762</v>
      </c>
      <c r="J49">
        <f t="shared" si="0"/>
        <v>0.002730271133121738</v>
      </c>
      <c r="K49">
        <f t="shared" si="1"/>
        <v>0.002730271133121738</v>
      </c>
    </row>
    <row r="50" spans="1:11" ht="21.75">
      <c r="A50" s="2">
        <v>37704</v>
      </c>
      <c r="B50" s="3">
        <v>22.7</v>
      </c>
      <c r="C50" s="10">
        <v>0.4</v>
      </c>
      <c r="D50">
        <f t="shared" si="2"/>
        <v>0.017937219730941704</v>
      </c>
      <c r="I50">
        <v>0.004716981132075472</v>
      </c>
      <c r="J50">
        <f t="shared" si="0"/>
        <v>0.002685347503292448</v>
      </c>
      <c r="K50">
        <f t="shared" si="1"/>
        <v>0.002685347503292448</v>
      </c>
    </row>
    <row r="51" spans="1:11" ht="21.75">
      <c r="A51" s="5">
        <v>37701</v>
      </c>
      <c r="B51" s="6">
        <v>22.3</v>
      </c>
      <c r="C51" s="8">
        <v>0.2</v>
      </c>
      <c r="D51">
        <f t="shared" si="2"/>
        <v>0.009049773755656108</v>
      </c>
      <c r="I51">
        <v>0.004524886877828054</v>
      </c>
      <c r="J51">
        <f t="shared" si="0"/>
        <v>0.0024932532490450294</v>
      </c>
      <c r="K51">
        <f t="shared" si="1"/>
        <v>0.0024932532490450294</v>
      </c>
    </row>
    <row r="52" spans="1:11" ht="21.75">
      <c r="A52" s="2">
        <v>37700</v>
      </c>
      <c r="B52" s="3">
        <v>22.1</v>
      </c>
      <c r="C52" s="10">
        <v>0.8</v>
      </c>
      <c r="D52">
        <f t="shared" si="2"/>
        <v>0.03755868544600939</v>
      </c>
      <c r="I52">
        <v>0</v>
      </c>
      <c r="J52">
        <f t="shared" si="0"/>
        <v>-0.0020316336287830245</v>
      </c>
      <c r="K52">
        <f t="shared" si="1"/>
        <v>0.0020316336287830245</v>
      </c>
    </row>
    <row r="53" spans="1:11" ht="21.75">
      <c r="A53" s="5">
        <v>37699</v>
      </c>
      <c r="B53" s="6">
        <v>21.3</v>
      </c>
      <c r="C53" s="8">
        <v>0.1</v>
      </c>
      <c r="D53">
        <f t="shared" si="2"/>
        <v>0.004716981132075472</v>
      </c>
      <c r="I53">
        <v>0</v>
      </c>
      <c r="J53">
        <f t="shared" si="0"/>
        <v>-0.0020316336287830245</v>
      </c>
      <c r="K53">
        <f t="shared" si="1"/>
        <v>0.0020316336287830245</v>
      </c>
    </row>
    <row r="54" spans="1:11" ht="21.75">
      <c r="A54" s="2">
        <v>37698</v>
      </c>
      <c r="B54" s="3">
        <v>21.2</v>
      </c>
      <c r="C54" s="10">
        <v>0.2</v>
      </c>
      <c r="D54">
        <f t="shared" si="2"/>
        <v>0.009523809523809525</v>
      </c>
      <c r="I54">
        <v>0</v>
      </c>
      <c r="J54">
        <f t="shared" si="0"/>
        <v>-0.0020316336287830245</v>
      </c>
      <c r="K54">
        <f t="shared" si="1"/>
        <v>0.0020316336287830245</v>
      </c>
    </row>
    <row r="55" spans="1:11" ht="21.75">
      <c r="A55" s="5">
        <v>37697</v>
      </c>
      <c r="B55" s="6">
        <v>21</v>
      </c>
      <c r="C55" s="8">
        <v>1.6</v>
      </c>
      <c r="D55">
        <f t="shared" si="2"/>
        <v>0.08247422680412372</v>
      </c>
      <c r="I55">
        <v>0</v>
      </c>
      <c r="J55">
        <f t="shared" si="0"/>
        <v>-0.0020316336287830245</v>
      </c>
      <c r="K55">
        <f t="shared" si="1"/>
        <v>0.0020316336287830245</v>
      </c>
    </row>
    <row r="56" spans="1:11" ht="21.75">
      <c r="A56" s="2">
        <v>37694</v>
      </c>
      <c r="B56" s="3">
        <v>19.4</v>
      </c>
      <c r="C56" s="9">
        <v>0</v>
      </c>
      <c r="D56">
        <f t="shared" si="2"/>
        <v>0</v>
      </c>
      <c r="I56">
        <v>0</v>
      </c>
      <c r="J56">
        <f t="shared" si="0"/>
        <v>-0.0020316336287830245</v>
      </c>
      <c r="K56">
        <f t="shared" si="1"/>
        <v>0.0020316336287830245</v>
      </c>
    </row>
    <row r="57" spans="1:11" ht="21.75">
      <c r="A57" s="5">
        <v>37693</v>
      </c>
      <c r="B57" s="6">
        <v>19.4</v>
      </c>
      <c r="C57" s="11">
        <v>0</v>
      </c>
      <c r="D57">
        <f t="shared" si="2"/>
        <v>0</v>
      </c>
      <c r="I57">
        <v>0</v>
      </c>
      <c r="J57">
        <f t="shared" si="0"/>
        <v>-0.0020316336287830245</v>
      </c>
      <c r="K57">
        <f t="shared" si="1"/>
        <v>0.0020316336287830245</v>
      </c>
    </row>
    <row r="58" spans="1:11" ht="21.75">
      <c r="A58" s="2">
        <v>37692</v>
      </c>
      <c r="B58" s="3">
        <v>19.4</v>
      </c>
      <c r="C58" s="9">
        <v>0</v>
      </c>
      <c r="D58">
        <f t="shared" si="2"/>
        <v>0</v>
      </c>
      <c r="I58">
        <v>0</v>
      </c>
      <c r="J58">
        <f t="shared" si="0"/>
        <v>-0.0020316336287830245</v>
      </c>
      <c r="K58">
        <f t="shared" si="1"/>
        <v>0.0020316336287830245</v>
      </c>
    </row>
    <row r="59" spans="1:11" ht="21.75">
      <c r="A59" s="5">
        <v>37691</v>
      </c>
      <c r="B59" s="6">
        <v>19.4</v>
      </c>
      <c r="C59" s="11">
        <v>0</v>
      </c>
      <c r="D59">
        <f t="shared" si="2"/>
        <v>0</v>
      </c>
      <c r="I59">
        <v>0</v>
      </c>
      <c r="J59">
        <f t="shared" si="0"/>
        <v>-0.0020316336287830245</v>
      </c>
      <c r="K59">
        <f t="shared" si="1"/>
        <v>0.0020316336287830245</v>
      </c>
    </row>
    <row r="60" spans="1:11" ht="21.75">
      <c r="A60" s="2">
        <v>37690</v>
      </c>
      <c r="B60" s="3">
        <v>19.4</v>
      </c>
      <c r="C60" s="4">
        <v>-0.1</v>
      </c>
      <c r="D60">
        <f t="shared" si="2"/>
        <v>-0.005128205128205128</v>
      </c>
      <c r="I60">
        <v>0</v>
      </c>
      <c r="J60">
        <f t="shared" si="0"/>
        <v>-0.0020316336287830245</v>
      </c>
      <c r="K60">
        <f t="shared" si="1"/>
        <v>0.0020316336287830245</v>
      </c>
    </row>
    <row r="61" spans="1:11" ht="21.75">
      <c r="A61" s="5">
        <v>37687</v>
      </c>
      <c r="B61" s="6">
        <v>19.5</v>
      </c>
      <c r="C61" s="11">
        <v>0</v>
      </c>
      <c r="D61">
        <f t="shared" si="2"/>
        <v>0</v>
      </c>
      <c r="I61">
        <v>0</v>
      </c>
      <c r="J61">
        <f t="shared" si="0"/>
        <v>-0.0020316336287830245</v>
      </c>
      <c r="K61">
        <f t="shared" si="1"/>
        <v>0.0020316336287830245</v>
      </c>
    </row>
    <row r="62" spans="1:11" ht="21.75">
      <c r="A62" s="2">
        <v>37686</v>
      </c>
      <c r="B62" s="3">
        <v>19.5</v>
      </c>
      <c r="C62" s="4">
        <v>-0.5</v>
      </c>
      <c r="D62">
        <f t="shared" si="2"/>
        <v>-0.025</v>
      </c>
      <c r="I62">
        <v>0</v>
      </c>
      <c r="J62">
        <f t="shared" si="0"/>
        <v>-0.0020316336287830245</v>
      </c>
      <c r="K62">
        <f t="shared" si="1"/>
        <v>0.0020316336287830245</v>
      </c>
    </row>
    <row r="63" spans="1:11" ht="21.75">
      <c r="A63" s="5">
        <v>37685</v>
      </c>
      <c r="B63" s="6">
        <v>20</v>
      </c>
      <c r="C63" s="11">
        <v>0</v>
      </c>
      <c r="D63">
        <f t="shared" si="2"/>
        <v>0</v>
      </c>
      <c r="I63">
        <v>0</v>
      </c>
      <c r="J63">
        <f t="shared" si="0"/>
        <v>-0.0020316336287830245</v>
      </c>
      <c r="K63">
        <f t="shared" si="1"/>
        <v>0.0020316336287830245</v>
      </c>
    </row>
    <row r="64" spans="1:11" ht="21.75">
      <c r="A64" s="2">
        <v>37684</v>
      </c>
      <c r="B64" s="3">
        <v>20</v>
      </c>
      <c r="C64" s="9">
        <v>0</v>
      </c>
      <c r="D64">
        <f t="shared" si="2"/>
        <v>0</v>
      </c>
      <c r="I64">
        <v>0</v>
      </c>
      <c r="J64">
        <f t="shared" si="0"/>
        <v>-0.0020316336287830245</v>
      </c>
      <c r="K64">
        <f t="shared" si="1"/>
        <v>0.0020316336287830245</v>
      </c>
    </row>
    <row r="65" spans="1:11" ht="21.75">
      <c r="A65" s="5">
        <v>37683</v>
      </c>
      <c r="B65" s="6">
        <v>20</v>
      </c>
      <c r="C65" s="11">
        <v>0</v>
      </c>
      <c r="D65">
        <f t="shared" si="2"/>
        <v>0</v>
      </c>
      <c r="I65">
        <v>0</v>
      </c>
      <c r="J65">
        <f t="shared" si="0"/>
        <v>-0.0020316336287830245</v>
      </c>
      <c r="K65">
        <f t="shared" si="1"/>
        <v>0.0020316336287830245</v>
      </c>
    </row>
    <row r="66" spans="1:11" ht="21.75">
      <c r="A66" s="2">
        <v>37680</v>
      </c>
      <c r="B66" s="3">
        <v>20</v>
      </c>
      <c r="C66" s="9">
        <v>0</v>
      </c>
      <c r="D66">
        <f t="shared" si="2"/>
        <v>0</v>
      </c>
      <c r="I66">
        <v>0</v>
      </c>
      <c r="J66">
        <f t="shared" si="0"/>
        <v>-0.0020316336287830245</v>
      </c>
      <c r="K66">
        <f t="shared" si="1"/>
        <v>0.0020316336287830245</v>
      </c>
    </row>
    <row r="67" spans="1:11" ht="21.75">
      <c r="A67" s="5">
        <v>37679</v>
      </c>
      <c r="B67" s="6">
        <v>20</v>
      </c>
      <c r="C67" s="8">
        <v>0.5</v>
      </c>
      <c r="D67">
        <f t="shared" si="2"/>
        <v>0.02564102564102564</v>
      </c>
      <c r="I67">
        <v>0</v>
      </c>
      <c r="J67">
        <f aca="true" t="shared" si="3" ref="J67:J130">I67-$G$3</f>
        <v>-0.0020316336287830245</v>
      </c>
      <c r="K67">
        <f aca="true" t="shared" si="4" ref="K67:K130">ABS(J67)</f>
        <v>0.0020316336287830245</v>
      </c>
    </row>
    <row r="68" spans="1:11" ht="21.75">
      <c r="A68" s="2">
        <v>37678</v>
      </c>
      <c r="B68" s="3">
        <v>19.5</v>
      </c>
      <c r="C68" s="9">
        <v>0</v>
      </c>
      <c r="D68">
        <f aca="true" t="shared" si="5" ref="D68:D131">C68/B69</f>
        <v>0</v>
      </c>
      <c r="I68">
        <v>0</v>
      </c>
      <c r="J68">
        <f t="shared" si="3"/>
        <v>-0.0020316336287830245</v>
      </c>
      <c r="K68">
        <f t="shared" si="4"/>
        <v>0.0020316336287830245</v>
      </c>
    </row>
    <row r="69" spans="1:11" ht="21.75">
      <c r="A69" s="5">
        <v>37677</v>
      </c>
      <c r="B69" s="6">
        <v>19.5</v>
      </c>
      <c r="C69" s="7">
        <v>-0.2</v>
      </c>
      <c r="D69">
        <f t="shared" si="5"/>
        <v>-0.010152284263959392</v>
      </c>
      <c r="I69">
        <v>0</v>
      </c>
      <c r="J69">
        <f t="shared" si="3"/>
        <v>-0.0020316336287830245</v>
      </c>
      <c r="K69">
        <f t="shared" si="4"/>
        <v>0.0020316336287830245</v>
      </c>
    </row>
    <row r="70" spans="1:11" ht="21.75">
      <c r="A70" s="2">
        <v>37676</v>
      </c>
      <c r="B70" s="3">
        <v>19.7</v>
      </c>
      <c r="C70" s="9">
        <v>0</v>
      </c>
      <c r="D70">
        <f t="shared" si="5"/>
        <v>0</v>
      </c>
      <c r="I70">
        <v>0</v>
      </c>
      <c r="J70">
        <f t="shared" si="3"/>
        <v>-0.0020316336287830245</v>
      </c>
      <c r="K70">
        <f t="shared" si="4"/>
        <v>0.0020316336287830245</v>
      </c>
    </row>
    <row r="71" spans="1:11" ht="21.75">
      <c r="A71" s="5">
        <v>37673</v>
      </c>
      <c r="B71" s="6">
        <v>19.7</v>
      </c>
      <c r="C71" s="8">
        <v>1.2</v>
      </c>
      <c r="D71">
        <f t="shared" si="5"/>
        <v>0.06486486486486487</v>
      </c>
      <c r="I71">
        <v>0</v>
      </c>
      <c r="J71">
        <f t="shared" si="3"/>
        <v>-0.0020316336287830245</v>
      </c>
      <c r="K71">
        <f t="shared" si="4"/>
        <v>0.0020316336287830245</v>
      </c>
    </row>
    <row r="72" spans="1:11" ht="21.75">
      <c r="A72" s="2">
        <v>37672</v>
      </c>
      <c r="B72" s="3">
        <v>18.5</v>
      </c>
      <c r="C72" s="9">
        <v>0</v>
      </c>
      <c r="D72">
        <f t="shared" si="5"/>
        <v>0</v>
      </c>
      <c r="I72">
        <v>0</v>
      </c>
      <c r="J72">
        <f t="shared" si="3"/>
        <v>-0.0020316336287830245</v>
      </c>
      <c r="K72">
        <f t="shared" si="4"/>
        <v>0.0020316336287830245</v>
      </c>
    </row>
    <row r="73" spans="1:11" ht="21.75">
      <c r="A73" s="5">
        <v>37671</v>
      </c>
      <c r="B73" s="6">
        <v>18.5</v>
      </c>
      <c r="C73" s="11">
        <v>0</v>
      </c>
      <c r="D73">
        <f t="shared" si="5"/>
        <v>0</v>
      </c>
      <c r="I73">
        <v>0</v>
      </c>
      <c r="J73">
        <f t="shared" si="3"/>
        <v>-0.0020316336287830245</v>
      </c>
      <c r="K73">
        <f t="shared" si="4"/>
        <v>0.0020316336287830245</v>
      </c>
    </row>
    <row r="74" spans="1:11" ht="21.75">
      <c r="A74" s="2">
        <v>37670</v>
      </c>
      <c r="B74" s="3">
        <v>18.5</v>
      </c>
      <c r="C74" s="9">
        <v>0</v>
      </c>
      <c r="D74">
        <f t="shared" si="5"/>
        <v>0</v>
      </c>
      <c r="I74">
        <v>0</v>
      </c>
      <c r="J74">
        <f t="shared" si="3"/>
        <v>-0.0020316336287830245</v>
      </c>
      <c r="K74">
        <f t="shared" si="4"/>
        <v>0.0020316336287830245</v>
      </c>
    </row>
    <row r="75" spans="1:11" ht="21.75">
      <c r="A75" s="5">
        <v>37666</v>
      </c>
      <c r="B75" s="6">
        <v>18.5</v>
      </c>
      <c r="C75" s="11">
        <v>0</v>
      </c>
      <c r="D75">
        <f t="shared" si="5"/>
        <v>0</v>
      </c>
      <c r="I75">
        <v>0</v>
      </c>
      <c r="J75">
        <f t="shared" si="3"/>
        <v>-0.0020316336287830245</v>
      </c>
      <c r="K75">
        <f t="shared" si="4"/>
        <v>0.0020316336287830245</v>
      </c>
    </row>
    <row r="76" spans="1:11" ht="21.75">
      <c r="A76" s="2">
        <v>37665</v>
      </c>
      <c r="B76" s="3">
        <v>18.5</v>
      </c>
      <c r="C76" s="4">
        <v>-0.5</v>
      </c>
      <c r="D76">
        <f t="shared" si="5"/>
        <v>-0.02631578947368421</v>
      </c>
      <c r="I76">
        <v>0</v>
      </c>
      <c r="J76">
        <f t="shared" si="3"/>
        <v>-0.0020316336287830245</v>
      </c>
      <c r="K76">
        <f t="shared" si="4"/>
        <v>0.0020316336287830245</v>
      </c>
    </row>
    <row r="77" spans="1:11" ht="21.75">
      <c r="A77" s="5">
        <v>37664</v>
      </c>
      <c r="B77" s="6">
        <v>19</v>
      </c>
      <c r="C77" s="7">
        <v>-0.5</v>
      </c>
      <c r="D77">
        <f t="shared" si="5"/>
        <v>-0.02564102564102564</v>
      </c>
      <c r="I77">
        <v>0</v>
      </c>
      <c r="J77">
        <f t="shared" si="3"/>
        <v>-0.0020316336287830245</v>
      </c>
      <c r="K77">
        <f t="shared" si="4"/>
        <v>0.0020316336287830245</v>
      </c>
    </row>
    <row r="78" spans="1:11" ht="21.75">
      <c r="A78" s="2">
        <v>37663</v>
      </c>
      <c r="B78" s="3">
        <v>19.5</v>
      </c>
      <c r="C78" s="9">
        <v>0</v>
      </c>
      <c r="D78">
        <f t="shared" si="5"/>
        <v>0</v>
      </c>
      <c r="I78">
        <v>0</v>
      </c>
      <c r="J78">
        <f t="shared" si="3"/>
        <v>-0.0020316336287830245</v>
      </c>
      <c r="K78">
        <f t="shared" si="4"/>
        <v>0.0020316336287830245</v>
      </c>
    </row>
    <row r="79" spans="1:11" ht="21.75">
      <c r="A79" s="5">
        <v>37662</v>
      </c>
      <c r="B79" s="6">
        <v>19.5</v>
      </c>
      <c r="C79" s="11">
        <v>0</v>
      </c>
      <c r="D79">
        <f t="shared" si="5"/>
        <v>0</v>
      </c>
      <c r="I79">
        <v>0</v>
      </c>
      <c r="J79">
        <f t="shared" si="3"/>
        <v>-0.0020316336287830245</v>
      </c>
      <c r="K79">
        <f t="shared" si="4"/>
        <v>0.0020316336287830245</v>
      </c>
    </row>
    <row r="80" spans="1:11" ht="21.75">
      <c r="A80" s="2">
        <v>37659</v>
      </c>
      <c r="B80" s="3">
        <v>19.5</v>
      </c>
      <c r="C80" s="4">
        <v>-0.4</v>
      </c>
      <c r="D80">
        <f t="shared" si="5"/>
        <v>-0.020100502512562818</v>
      </c>
      <c r="I80">
        <v>0</v>
      </c>
      <c r="J80">
        <f t="shared" si="3"/>
        <v>-0.0020316336287830245</v>
      </c>
      <c r="K80">
        <f t="shared" si="4"/>
        <v>0.0020316336287830245</v>
      </c>
    </row>
    <row r="81" spans="1:11" ht="21.75">
      <c r="A81" s="5">
        <v>37658</v>
      </c>
      <c r="B81" s="6">
        <v>19.9</v>
      </c>
      <c r="C81" s="8">
        <v>2.4</v>
      </c>
      <c r="D81">
        <f t="shared" si="5"/>
        <v>0.13714285714285715</v>
      </c>
      <c r="I81">
        <v>0</v>
      </c>
      <c r="J81">
        <f t="shared" si="3"/>
        <v>-0.0020316336287830245</v>
      </c>
      <c r="K81">
        <f t="shared" si="4"/>
        <v>0.0020316336287830245</v>
      </c>
    </row>
    <row r="82" spans="1:11" ht="21.75">
      <c r="A82" s="2">
        <v>37657</v>
      </c>
      <c r="B82" s="3">
        <v>17.5</v>
      </c>
      <c r="C82" s="9">
        <v>0</v>
      </c>
      <c r="D82">
        <f t="shared" si="5"/>
        <v>0</v>
      </c>
      <c r="I82">
        <v>0</v>
      </c>
      <c r="J82">
        <f t="shared" si="3"/>
        <v>-0.0020316336287830245</v>
      </c>
      <c r="K82">
        <f t="shared" si="4"/>
        <v>0.0020316336287830245</v>
      </c>
    </row>
    <row r="83" spans="1:11" ht="21.75">
      <c r="A83" s="5">
        <v>37656</v>
      </c>
      <c r="B83" s="6">
        <v>17.5</v>
      </c>
      <c r="C83" s="11">
        <v>0</v>
      </c>
      <c r="D83">
        <f t="shared" si="5"/>
        <v>0</v>
      </c>
      <c r="I83">
        <v>0</v>
      </c>
      <c r="J83">
        <f t="shared" si="3"/>
        <v>-0.0020316336287830245</v>
      </c>
      <c r="K83">
        <f t="shared" si="4"/>
        <v>0.0020316336287830245</v>
      </c>
    </row>
    <row r="84" spans="1:11" ht="21.75">
      <c r="A84" s="2">
        <v>37655</v>
      </c>
      <c r="B84" s="3">
        <v>17.5</v>
      </c>
      <c r="C84" s="9">
        <v>0</v>
      </c>
      <c r="D84">
        <f t="shared" si="5"/>
        <v>0</v>
      </c>
      <c r="I84">
        <v>0</v>
      </c>
      <c r="J84">
        <f t="shared" si="3"/>
        <v>-0.0020316336287830245</v>
      </c>
      <c r="K84">
        <f t="shared" si="4"/>
        <v>0.0020316336287830245</v>
      </c>
    </row>
    <row r="85" spans="1:11" ht="21.75">
      <c r="A85" s="5">
        <v>37652</v>
      </c>
      <c r="B85" s="6">
        <v>17.5</v>
      </c>
      <c r="C85" s="11">
        <v>0</v>
      </c>
      <c r="D85">
        <f t="shared" si="5"/>
        <v>0</v>
      </c>
      <c r="I85">
        <v>0</v>
      </c>
      <c r="J85">
        <f t="shared" si="3"/>
        <v>-0.0020316336287830245</v>
      </c>
      <c r="K85">
        <f t="shared" si="4"/>
        <v>0.0020316336287830245</v>
      </c>
    </row>
    <row r="86" spans="1:11" ht="21.75">
      <c r="A86" s="2">
        <v>37651</v>
      </c>
      <c r="B86" s="3">
        <v>17.5</v>
      </c>
      <c r="C86" s="9">
        <v>0</v>
      </c>
      <c r="D86">
        <f t="shared" si="5"/>
        <v>0</v>
      </c>
      <c r="I86">
        <v>0</v>
      </c>
      <c r="J86">
        <f t="shared" si="3"/>
        <v>-0.0020316336287830245</v>
      </c>
      <c r="K86">
        <f t="shared" si="4"/>
        <v>0.0020316336287830245</v>
      </c>
    </row>
    <row r="87" spans="1:11" ht="21.75">
      <c r="A87" s="5">
        <v>37650</v>
      </c>
      <c r="B87" s="6">
        <v>17.5</v>
      </c>
      <c r="C87" s="11">
        <v>0</v>
      </c>
      <c r="D87">
        <f t="shared" si="5"/>
        <v>0</v>
      </c>
      <c r="I87">
        <v>0</v>
      </c>
      <c r="J87">
        <f t="shared" si="3"/>
        <v>-0.0020316336287830245</v>
      </c>
      <c r="K87">
        <f t="shared" si="4"/>
        <v>0.0020316336287830245</v>
      </c>
    </row>
    <row r="88" spans="1:11" ht="21.75">
      <c r="A88" s="2">
        <v>37649</v>
      </c>
      <c r="B88" s="3">
        <v>17.5</v>
      </c>
      <c r="C88" s="4">
        <v>-1</v>
      </c>
      <c r="D88">
        <f t="shared" si="5"/>
        <v>-0.05405405405405406</v>
      </c>
      <c r="I88">
        <v>0</v>
      </c>
      <c r="J88">
        <f t="shared" si="3"/>
        <v>-0.0020316336287830245</v>
      </c>
      <c r="K88">
        <f t="shared" si="4"/>
        <v>0.0020316336287830245</v>
      </c>
    </row>
    <row r="89" spans="1:11" ht="21.75">
      <c r="A89" s="5">
        <v>37648</v>
      </c>
      <c r="B89" s="6">
        <v>18.5</v>
      </c>
      <c r="C89" s="11">
        <v>0</v>
      </c>
      <c r="D89">
        <f t="shared" si="5"/>
        <v>0</v>
      </c>
      <c r="I89">
        <v>0</v>
      </c>
      <c r="J89">
        <f t="shared" si="3"/>
        <v>-0.0020316336287830245</v>
      </c>
      <c r="K89">
        <f t="shared" si="4"/>
        <v>0.0020316336287830245</v>
      </c>
    </row>
    <row r="90" spans="1:11" ht="21.75">
      <c r="A90" s="2">
        <v>37645</v>
      </c>
      <c r="B90" s="3">
        <v>18.5</v>
      </c>
      <c r="C90" s="9">
        <v>0</v>
      </c>
      <c r="D90">
        <f t="shared" si="5"/>
        <v>0</v>
      </c>
      <c r="I90">
        <v>0</v>
      </c>
      <c r="J90">
        <f t="shared" si="3"/>
        <v>-0.0020316336287830245</v>
      </c>
      <c r="K90">
        <f t="shared" si="4"/>
        <v>0.0020316336287830245</v>
      </c>
    </row>
    <row r="91" spans="1:11" ht="21.75">
      <c r="A91" s="5">
        <v>37644</v>
      </c>
      <c r="B91" s="6">
        <v>18.5</v>
      </c>
      <c r="C91" s="8">
        <v>0.6</v>
      </c>
      <c r="D91">
        <f t="shared" si="5"/>
        <v>0.0335195530726257</v>
      </c>
      <c r="I91">
        <v>0</v>
      </c>
      <c r="J91">
        <f t="shared" si="3"/>
        <v>-0.0020316336287830245</v>
      </c>
      <c r="K91">
        <f t="shared" si="4"/>
        <v>0.0020316336287830245</v>
      </c>
    </row>
    <row r="92" spans="1:11" ht="21.75">
      <c r="A92" s="2">
        <v>37643</v>
      </c>
      <c r="B92" s="3">
        <v>17.9</v>
      </c>
      <c r="C92" s="10">
        <v>0.3</v>
      </c>
      <c r="D92">
        <f t="shared" si="5"/>
        <v>0.017045454545454544</v>
      </c>
      <c r="I92">
        <v>0</v>
      </c>
      <c r="J92">
        <f t="shared" si="3"/>
        <v>-0.0020316336287830245</v>
      </c>
      <c r="K92">
        <f t="shared" si="4"/>
        <v>0.0020316336287830245</v>
      </c>
    </row>
    <row r="93" spans="1:11" ht="21.75">
      <c r="A93" s="5">
        <v>37642</v>
      </c>
      <c r="B93" s="6">
        <v>17.6</v>
      </c>
      <c r="C93" s="11">
        <v>0</v>
      </c>
      <c r="D93">
        <f t="shared" si="5"/>
        <v>0</v>
      </c>
      <c r="I93">
        <v>0</v>
      </c>
      <c r="J93">
        <f t="shared" si="3"/>
        <v>-0.0020316336287830245</v>
      </c>
      <c r="K93">
        <f t="shared" si="4"/>
        <v>0.0020316336287830245</v>
      </c>
    </row>
    <row r="94" spans="1:11" ht="21.75">
      <c r="A94" s="2">
        <v>37641</v>
      </c>
      <c r="B94" s="3">
        <v>17.6</v>
      </c>
      <c r="C94" s="10">
        <v>0.1</v>
      </c>
      <c r="D94">
        <f t="shared" si="5"/>
        <v>0.005714285714285714</v>
      </c>
      <c r="I94">
        <v>0</v>
      </c>
      <c r="J94">
        <f t="shared" si="3"/>
        <v>-0.0020316336287830245</v>
      </c>
      <c r="K94">
        <f t="shared" si="4"/>
        <v>0.0020316336287830245</v>
      </c>
    </row>
    <row r="95" spans="1:11" ht="21.75">
      <c r="A95" s="5">
        <v>37638</v>
      </c>
      <c r="B95" s="6">
        <v>17.5</v>
      </c>
      <c r="C95" s="11">
        <v>0</v>
      </c>
      <c r="D95">
        <f t="shared" si="5"/>
        <v>0</v>
      </c>
      <c r="I95">
        <v>0</v>
      </c>
      <c r="J95">
        <f t="shared" si="3"/>
        <v>-0.0020316336287830245</v>
      </c>
      <c r="K95">
        <f t="shared" si="4"/>
        <v>0.0020316336287830245</v>
      </c>
    </row>
    <row r="96" spans="1:11" ht="21.75">
      <c r="A96" s="2">
        <v>37637</v>
      </c>
      <c r="B96" s="3">
        <v>17.5</v>
      </c>
      <c r="C96" s="9">
        <v>0</v>
      </c>
      <c r="D96">
        <f t="shared" si="5"/>
        <v>0</v>
      </c>
      <c r="I96">
        <v>0</v>
      </c>
      <c r="J96">
        <f t="shared" si="3"/>
        <v>-0.0020316336287830245</v>
      </c>
      <c r="K96">
        <f t="shared" si="4"/>
        <v>0.0020316336287830245</v>
      </c>
    </row>
    <row r="97" spans="1:11" ht="21.75">
      <c r="A97" s="5">
        <v>37636</v>
      </c>
      <c r="B97" s="6">
        <v>17.5</v>
      </c>
      <c r="C97" s="11">
        <v>0</v>
      </c>
      <c r="D97">
        <f t="shared" si="5"/>
        <v>0</v>
      </c>
      <c r="I97">
        <v>0</v>
      </c>
      <c r="J97">
        <f t="shared" si="3"/>
        <v>-0.0020316336287830245</v>
      </c>
      <c r="K97">
        <f t="shared" si="4"/>
        <v>0.0020316336287830245</v>
      </c>
    </row>
    <row r="98" spans="1:11" ht="21.75">
      <c r="A98" s="2">
        <v>37635</v>
      </c>
      <c r="B98" s="3">
        <v>17.5</v>
      </c>
      <c r="C98" s="9">
        <v>0</v>
      </c>
      <c r="D98">
        <f t="shared" si="5"/>
        <v>0</v>
      </c>
      <c r="I98">
        <v>0</v>
      </c>
      <c r="J98">
        <f t="shared" si="3"/>
        <v>-0.0020316336287830245</v>
      </c>
      <c r="K98">
        <f t="shared" si="4"/>
        <v>0.0020316336287830245</v>
      </c>
    </row>
    <row r="99" spans="1:11" ht="21.75">
      <c r="A99" s="5">
        <v>37634</v>
      </c>
      <c r="B99" s="6">
        <v>17.5</v>
      </c>
      <c r="C99" s="11">
        <v>0</v>
      </c>
      <c r="D99">
        <f t="shared" si="5"/>
        <v>0</v>
      </c>
      <c r="I99">
        <v>0</v>
      </c>
      <c r="J99">
        <f t="shared" si="3"/>
        <v>-0.0020316336287830245</v>
      </c>
      <c r="K99">
        <f t="shared" si="4"/>
        <v>0.0020316336287830245</v>
      </c>
    </row>
    <row r="100" spans="1:11" ht="21.75">
      <c r="A100" s="2">
        <v>37631</v>
      </c>
      <c r="B100" s="3">
        <v>17.5</v>
      </c>
      <c r="C100" s="9">
        <v>0</v>
      </c>
      <c r="D100">
        <f t="shared" si="5"/>
        <v>0</v>
      </c>
      <c r="I100">
        <v>0</v>
      </c>
      <c r="J100">
        <f t="shared" si="3"/>
        <v>-0.0020316336287830245</v>
      </c>
      <c r="K100">
        <f t="shared" si="4"/>
        <v>0.0020316336287830245</v>
      </c>
    </row>
    <row r="101" spans="1:11" ht="21.75">
      <c r="A101" s="5">
        <v>37630</v>
      </c>
      <c r="B101" s="6">
        <v>17.5</v>
      </c>
      <c r="C101" s="11">
        <v>0</v>
      </c>
      <c r="D101">
        <f t="shared" si="5"/>
        <v>0</v>
      </c>
      <c r="I101">
        <v>0</v>
      </c>
      <c r="J101">
        <f t="shared" si="3"/>
        <v>-0.0020316336287830245</v>
      </c>
      <c r="K101">
        <f t="shared" si="4"/>
        <v>0.0020316336287830245</v>
      </c>
    </row>
    <row r="102" spans="1:11" ht="21.75">
      <c r="A102" s="2">
        <v>37629</v>
      </c>
      <c r="B102" s="3">
        <v>17.5</v>
      </c>
      <c r="C102" s="9">
        <v>0</v>
      </c>
      <c r="D102">
        <f t="shared" si="5"/>
        <v>0</v>
      </c>
      <c r="I102">
        <v>0</v>
      </c>
      <c r="J102">
        <f t="shared" si="3"/>
        <v>-0.0020316336287830245</v>
      </c>
      <c r="K102">
        <f t="shared" si="4"/>
        <v>0.0020316336287830245</v>
      </c>
    </row>
    <row r="103" spans="1:11" ht="21.75">
      <c r="A103" s="5">
        <v>37628</v>
      </c>
      <c r="B103" s="6">
        <v>17.5</v>
      </c>
      <c r="C103" s="11">
        <v>0</v>
      </c>
      <c r="D103">
        <f t="shared" si="5"/>
        <v>0</v>
      </c>
      <c r="I103">
        <v>0</v>
      </c>
      <c r="J103">
        <f t="shared" si="3"/>
        <v>-0.0020316336287830245</v>
      </c>
      <c r="K103">
        <f t="shared" si="4"/>
        <v>0.0020316336287830245</v>
      </c>
    </row>
    <row r="104" spans="1:11" ht="21.75">
      <c r="A104" s="2">
        <v>37627</v>
      </c>
      <c r="B104" s="3">
        <v>17.5</v>
      </c>
      <c r="C104" s="9">
        <v>0</v>
      </c>
      <c r="D104">
        <f t="shared" si="5"/>
        <v>0</v>
      </c>
      <c r="I104">
        <v>0</v>
      </c>
      <c r="J104">
        <f t="shared" si="3"/>
        <v>-0.0020316336287830245</v>
      </c>
      <c r="K104">
        <f t="shared" si="4"/>
        <v>0.0020316336287830245</v>
      </c>
    </row>
    <row r="105" spans="1:11" ht="21.75">
      <c r="A105" s="5">
        <v>37624</v>
      </c>
      <c r="B105" s="6">
        <v>17.5</v>
      </c>
      <c r="C105" s="11">
        <v>0</v>
      </c>
      <c r="D105">
        <f t="shared" si="5"/>
        <v>0</v>
      </c>
      <c r="I105">
        <v>0</v>
      </c>
      <c r="J105">
        <f t="shared" si="3"/>
        <v>-0.0020316336287830245</v>
      </c>
      <c r="K105">
        <f t="shared" si="4"/>
        <v>0.0020316336287830245</v>
      </c>
    </row>
    <row r="106" spans="1:11" ht="21.75">
      <c r="A106" s="2">
        <v>37623</v>
      </c>
      <c r="B106" s="3">
        <v>17.5</v>
      </c>
      <c r="C106" s="9">
        <v>0</v>
      </c>
      <c r="D106">
        <f t="shared" si="5"/>
        <v>0</v>
      </c>
      <c r="I106">
        <v>0</v>
      </c>
      <c r="J106">
        <f t="shared" si="3"/>
        <v>-0.0020316336287830245</v>
      </c>
      <c r="K106">
        <f t="shared" si="4"/>
        <v>0.0020316336287830245</v>
      </c>
    </row>
    <row r="107" spans="1:11" ht="21.75">
      <c r="A107" s="5">
        <v>37617</v>
      </c>
      <c r="B107" s="6">
        <v>17.5</v>
      </c>
      <c r="C107" s="11">
        <v>0</v>
      </c>
      <c r="D107">
        <f t="shared" si="5"/>
        <v>0</v>
      </c>
      <c r="I107">
        <v>0</v>
      </c>
      <c r="J107">
        <f t="shared" si="3"/>
        <v>-0.0020316336287830245</v>
      </c>
      <c r="K107">
        <f t="shared" si="4"/>
        <v>0.0020316336287830245</v>
      </c>
    </row>
    <row r="108" spans="1:11" ht="21.75">
      <c r="A108" s="2">
        <v>37616</v>
      </c>
      <c r="B108" s="3">
        <v>17.5</v>
      </c>
      <c r="C108" s="9">
        <v>0</v>
      </c>
      <c r="D108">
        <f t="shared" si="5"/>
        <v>0</v>
      </c>
      <c r="I108">
        <v>0</v>
      </c>
      <c r="J108">
        <f t="shared" si="3"/>
        <v>-0.0020316336287830245</v>
      </c>
      <c r="K108">
        <f t="shared" si="4"/>
        <v>0.0020316336287830245</v>
      </c>
    </row>
    <row r="109" spans="1:11" ht="21.75">
      <c r="A109" s="5">
        <v>37615</v>
      </c>
      <c r="B109" s="6">
        <v>17.5</v>
      </c>
      <c r="C109" s="8">
        <v>0.4</v>
      </c>
      <c r="D109">
        <f t="shared" si="5"/>
        <v>0.023391812865497075</v>
      </c>
      <c r="I109">
        <v>0</v>
      </c>
      <c r="J109">
        <f t="shared" si="3"/>
        <v>-0.0020316336287830245</v>
      </c>
      <c r="K109">
        <f t="shared" si="4"/>
        <v>0.0020316336287830245</v>
      </c>
    </row>
    <row r="110" spans="1:11" ht="21.75">
      <c r="A110" s="2">
        <v>37614</v>
      </c>
      <c r="B110" s="3">
        <v>17.1</v>
      </c>
      <c r="C110" s="9">
        <v>0</v>
      </c>
      <c r="D110">
        <f t="shared" si="5"/>
        <v>0</v>
      </c>
      <c r="I110">
        <v>0</v>
      </c>
      <c r="J110">
        <f t="shared" si="3"/>
        <v>-0.0020316336287830245</v>
      </c>
      <c r="K110">
        <f t="shared" si="4"/>
        <v>0.0020316336287830245</v>
      </c>
    </row>
    <row r="111" spans="1:11" ht="21.75">
      <c r="A111" s="5">
        <v>37613</v>
      </c>
      <c r="B111" s="6">
        <v>17.1</v>
      </c>
      <c r="C111" s="11">
        <v>0</v>
      </c>
      <c r="D111">
        <f t="shared" si="5"/>
        <v>0</v>
      </c>
      <c r="I111">
        <v>0</v>
      </c>
      <c r="J111">
        <f t="shared" si="3"/>
        <v>-0.0020316336287830245</v>
      </c>
      <c r="K111">
        <f t="shared" si="4"/>
        <v>0.0020316336287830245</v>
      </c>
    </row>
    <row r="112" spans="1:11" ht="21.75">
      <c r="A112" s="2">
        <v>37610</v>
      </c>
      <c r="B112" s="3">
        <v>17.1</v>
      </c>
      <c r="C112" s="9">
        <v>0</v>
      </c>
      <c r="D112">
        <f t="shared" si="5"/>
        <v>0</v>
      </c>
      <c r="I112">
        <v>0</v>
      </c>
      <c r="J112">
        <f t="shared" si="3"/>
        <v>-0.0020316336287830245</v>
      </c>
      <c r="K112">
        <f t="shared" si="4"/>
        <v>0.0020316336287830245</v>
      </c>
    </row>
    <row r="113" spans="1:11" ht="21.75">
      <c r="A113" s="5">
        <v>37609</v>
      </c>
      <c r="B113" s="6">
        <v>17.1</v>
      </c>
      <c r="C113" s="11">
        <v>0</v>
      </c>
      <c r="D113">
        <f t="shared" si="5"/>
        <v>0</v>
      </c>
      <c r="I113">
        <v>0</v>
      </c>
      <c r="J113">
        <f t="shared" si="3"/>
        <v>-0.0020316336287830245</v>
      </c>
      <c r="K113">
        <f t="shared" si="4"/>
        <v>0.0020316336287830245</v>
      </c>
    </row>
    <row r="114" spans="1:11" ht="21.75">
      <c r="A114" s="2">
        <v>37608</v>
      </c>
      <c r="B114" s="3">
        <v>17.1</v>
      </c>
      <c r="C114" s="4">
        <v>-0.4</v>
      </c>
      <c r="D114">
        <f t="shared" si="5"/>
        <v>-0.022857142857142857</v>
      </c>
      <c r="I114">
        <v>0</v>
      </c>
      <c r="J114">
        <f t="shared" si="3"/>
        <v>-0.0020316336287830245</v>
      </c>
      <c r="K114">
        <f t="shared" si="4"/>
        <v>0.0020316336287830245</v>
      </c>
    </row>
    <row r="115" spans="1:11" ht="21.75">
      <c r="A115" s="5">
        <v>37607</v>
      </c>
      <c r="B115" s="6">
        <v>17.5</v>
      </c>
      <c r="C115" s="11">
        <v>0</v>
      </c>
      <c r="D115">
        <f t="shared" si="5"/>
        <v>0</v>
      </c>
      <c r="I115">
        <v>0</v>
      </c>
      <c r="J115">
        <f t="shared" si="3"/>
        <v>-0.0020316336287830245</v>
      </c>
      <c r="K115">
        <f t="shared" si="4"/>
        <v>0.0020316336287830245</v>
      </c>
    </row>
    <row r="116" spans="1:11" ht="21.75">
      <c r="A116" s="2">
        <v>37606</v>
      </c>
      <c r="B116" s="3">
        <v>17.5</v>
      </c>
      <c r="C116" s="9">
        <v>0</v>
      </c>
      <c r="D116">
        <f t="shared" si="5"/>
        <v>0</v>
      </c>
      <c r="I116">
        <v>0</v>
      </c>
      <c r="J116">
        <f t="shared" si="3"/>
        <v>-0.0020316336287830245</v>
      </c>
      <c r="K116">
        <f t="shared" si="4"/>
        <v>0.0020316336287830245</v>
      </c>
    </row>
    <row r="117" spans="1:11" ht="21.75">
      <c r="A117" s="5">
        <v>37603</v>
      </c>
      <c r="B117" s="6">
        <v>17.5</v>
      </c>
      <c r="C117" s="11">
        <v>0</v>
      </c>
      <c r="D117">
        <f t="shared" si="5"/>
        <v>0</v>
      </c>
      <c r="I117">
        <v>0</v>
      </c>
      <c r="J117">
        <f t="shared" si="3"/>
        <v>-0.0020316336287830245</v>
      </c>
      <c r="K117">
        <f t="shared" si="4"/>
        <v>0.0020316336287830245</v>
      </c>
    </row>
    <row r="118" spans="1:11" ht="21.75">
      <c r="A118" s="2">
        <v>37602</v>
      </c>
      <c r="B118" s="3">
        <v>17.5</v>
      </c>
      <c r="C118" s="9">
        <v>0</v>
      </c>
      <c r="D118">
        <f t="shared" si="5"/>
        <v>0</v>
      </c>
      <c r="I118">
        <v>0</v>
      </c>
      <c r="J118">
        <f t="shared" si="3"/>
        <v>-0.0020316336287830245</v>
      </c>
      <c r="K118">
        <f t="shared" si="4"/>
        <v>0.0020316336287830245</v>
      </c>
    </row>
    <row r="119" spans="1:11" ht="21.75">
      <c r="A119" s="5">
        <v>37601</v>
      </c>
      <c r="B119" s="6">
        <v>17.5</v>
      </c>
      <c r="C119" s="11">
        <v>0</v>
      </c>
      <c r="D119">
        <f t="shared" si="5"/>
        <v>0</v>
      </c>
      <c r="I119">
        <v>0</v>
      </c>
      <c r="J119">
        <f t="shared" si="3"/>
        <v>-0.0020316336287830245</v>
      </c>
      <c r="K119">
        <f t="shared" si="4"/>
        <v>0.0020316336287830245</v>
      </c>
    </row>
    <row r="120" spans="1:11" ht="21.75">
      <c r="A120" s="2">
        <v>37599</v>
      </c>
      <c r="B120" s="3">
        <v>17.5</v>
      </c>
      <c r="C120" s="9">
        <v>0</v>
      </c>
      <c r="D120">
        <f t="shared" si="5"/>
        <v>0</v>
      </c>
      <c r="I120">
        <v>0</v>
      </c>
      <c r="J120">
        <f t="shared" si="3"/>
        <v>-0.0020316336287830245</v>
      </c>
      <c r="K120">
        <f t="shared" si="4"/>
        <v>0.0020316336287830245</v>
      </c>
    </row>
    <row r="121" spans="1:11" ht="21.75">
      <c r="A121" s="5">
        <v>37596</v>
      </c>
      <c r="B121" s="6">
        <v>17.5</v>
      </c>
      <c r="C121" s="8">
        <v>0.5</v>
      </c>
      <c r="D121">
        <f t="shared" si="5"/>
        <v>0.029411764705882353</v>
      </c>
      <c r="I121">
        <v>0</v>
      </c>
      <c r="J121">
        <f t="shared" si="3"/>
        <v>-0.0020316336287830245</v>
      </c>
      <c r="K121">
        <f t="shared" si="4"/>
        <v>0.0020316336287830245</v>
      </c>
    </row>
    <row r="122" spans="1:11" ht="21.75">
      <c r="A122" s="2">
        <v>37594</v>
      </c>
      <c r="B122" s="3">
        <v>17</v>
      </c>
      <c r="C122" s="9">
        <v>0</v>
      </c>
      <c r="D122">
        <f t="shared" si="5"/>
        <v>0</v>
      </c>
      <c r="I122">
        <v>0</v>
      </c>
      <c r="J122">
        <f t="shared" si="3"/>
        <v>-0.0020316336287830245</v>
      </c>
      <c r="K122">
        <f t="shared" si="4"/>
        <v>0.0020316336287830245</v>
      </c>
    </row>
    <row r="123" spans="1:11" ht="21.75">
      <c r="A123" s="5">
        <v>37593</v>
      </c>
      <c r="B123" s="6">
        <v>17</v>
      </c>
      <c r="C123" s="11">
        <v>0</v>
      </c>
      <c r="D123">
        <f t="shared" si="5"/>
        <v>0</v>
      </c>
      <c r="I123">
        <v>0</v>
      </c>
      <c r="J123">
        <f t="shared" si="3"/>
        <v>-0.0020316336287830245</v>
      </c>
      <c r="K123">
        <f t="shared" si="4"/>
        <v>0.0020316336287830245</v>
      </c>
    </row>
    <row r="124" spans="1:11" ht="21.75">
      <c r="A124" s="2">
        <v>37592</v>
      </c>
      <c r="B124" s="3">
        <v>17</v>
      </c>
      <c r="C124" s="9">
        <v>0</v>
      </c>
      <c r="D124">
        <f t="shared" si="5"/>
        <v>0</v>
      </c>
      <c r="I124">
        <v>0</v>
      </c>
      <c r="J124">
        <f t="shared" si="3"/>
        <v>-0.0020316336287830245</v>
      </c>
      <c r="K124">
        <f t="shared" si="4"/>
        <v>0.0020316336287830245</v>
      </c>
    </row>
    <row r="125" spans="1:11" ht="21.75">
      <c r="A125" s="5">
        <v>37589</v>
      </c>
      <c r="B125" s="6">
        <v>17</v>
      </c>
      <c r="C125" s="11">
        <v>0</v>
      </c>
      <c r="D125">
        <f t="shared" si="5"/>
        <v>0</v>
      </c>
      <c r="I125">
        <v>0</v>
      </c>
      <c r="J125">
        <f t="shared" si="3"/>
        <v>-0.0020316336287830245</v>
      </c>
      <c r="K125">
        <f t="shared" si="4"/>
        <v>0.0020316336287830245</v>
      </c>
    </row>
    <row r="126" spans="1:11" ht="21.75">
      <c r="A126" s="2">
        <v>37588</v>
      </c>
      <c r="B126" s="3">
        <v>17</v>
      </c>
      <c r="C126" s="9">
        <v>0</v>
      </c>
      <c r="D126">
        <f t="shared" si="5"/>
        <v>0</v>
      </c>
      <c r="I126">
        <v>0</v>
      </c>
      <c r="J126">
        <f t="shared" si="3"/>
        <v>-0.0020316336287830245</v>
      </c>
      <c r="K126">
        <f t="shared" si="4"/>
        <v>0.0020316336287830245</v>
      </c>
    </row>
    <row r="127" spans="1:11" ht="21.75">
      <c r="A127" s="5">
        <v>37587</v>
      </c>
      <c r="B127" s="6">
        <v>17</v>
      </c>
      <c r="C127" s="11">
        <v>0</v>
      </c>
      <c r="D127">
        <f t="shared" si="5"/>
        <v>0</v>
      </c>
      <c r="I127">
        <v>0</v>
      </c>
      <c r="J127">
        <f t="shared" si="3"/>
        <v>-0.0020316336287830245</v>
      </c>
      <c r="K127">
        <f t="shared" si="4"/>
        <v>0.0020316336287830245</v>
      </c>
    </row>
    <row r="128" spans="1:11" ht="21.75">
      <c r="A128" s="2">
        <v>37586</v>
      </c>
      <c r="B128" s="3">
        <v>17</v>
      </c>
      <c r="C128" s="9">
        <v>0</v>
      </c>
      <c r="D128">
        <f t="shared" si="5"/>
        <v>0</v>
      </c>
      <c r="I128">
        <v>0</v>
      </c>
      <c r="J128">
        <f t="shared" si="3"/>
        <v>-0.0020316336287830245</v>
      </c>
      <c r="K128">
        <f t="shared" si="4"/>
        <v>0.0020316336287830245</v>
      </c>
    </row>
    <row r="129" spans="1:11" ht="21.75">
      <c r="A129" s="5">
        <v>37585</v>
      </c>
      <c r="B129" s="6">
        <v>17</v>
      </c>
      <c r="C129" s="11">
        <v>0</v>
      </c>
      <c r="D129">
        <f t="shared" si="5"/>
        <v>0</v>
      </c>
      <c r="I129">
        <v>0</v>
      </c>
      <c r="J129">
        <f t="shared" si="3"/>
        <v>-0.0020316336287830245</v>
      </c>
      <c r="K129">
        <f t="shared" si="4"/>
        <v>0.0020316336287830245</v>
      </c>
    </row>
    <row r="130" spans="1:11" ht="21.75">
      <c r="A130" s="2">
        <v>37582</v>
      </c>
      <c r="B130" s="3">
        <v>17</v>
      </c>
      <c r="C130" s="9">
        <v>0</v>
      </c>
      <c r="D130">
        <f t="shared" si="5"/>
        <v>0</v>
      </c>
      <c r="I130">
        <v>0</v>
      </c>
      <c r="J130">
        <f t="shared" si="3"/>
        <v>-0.0020316336287830245</v>
      </c>
      <c r="K130">
        <f t="shared" si="4"/>
        <v>0.0020316336287830245</v>
      </c>
    </row>
    <row r="131" spans="1:11" ht="21.75">
      <c r="A131" s="5">
        <v>37581</v>
      </c>
      <c r="B131" s="6">
        <v>17</v>
      </c>
      <c r="C131" s="11">
        <v>0</v>
      </c>
      <c r="D131">
        <f t="shared" si="5"/>
        <v>0</v>
      </c>
      <c r="I131">
        <v>0</v>
      </c>
      <c r="J131">
        <f aca="true" t="shared" si="6" ref="J131:J194">I131-$G$3</f>
        <v>-0.0020316336287830245</v>
      </c>
      <c r="K131">
        <f aca="true" t="shared" si="7" ref="K131:K194">ABS(J131)</f>
        <v>0.0020316336287830245</v>
      </c>
    </row>
    <row r="132" spans="1:11" ht="21.75">
      <c r="A132" s="2">
        <v>37580</v>
      </c>
      <c r="B132" s="3">
        <v>17</v>
      </c>
      <c r="C132" s="9">
        <v>0</v>
      </c>
      <c r="D132">
        <f aca="true" t="shared" si="8" ref="D132:D195">C132/B133</f>
        <v>0</v>
      </c>
      <c r="I132">
        <v>0</v>
      </c>
      <c r="J132">
        <f t="shared" si="6"/>
        <v>-0.0020316336287830245</v>
      </c>
      <c r="K132">
        <f t="shared" si="7"/>
        <v>0.0020316336287830245</v>
      </c>
    </row>
    <row r="133" spans="1:11" ht="21.75">
      <c r="A133" s="5">
        <v>37579</v>
      </c>
      <c r="B133" s="6">
        <v>17</v>
      </c>
      <c r="C133" s="11">
        <v>0</v>
      </c>
      <c r="D133">
        <f t="shared" si="8"/>
        <v>0</v>
      </c>
      <c r="I133">
        <v>0</v>
      </c>
      <c r="J133">
        <f t="shared" si="6"/>
        <v>-0.0020316336287830245</v>
      </c>
      <c r="K133">
        <f t="shared" si="7"/>
        <v>0.0020316336287830245</v>
      </c>
    </row>
    <row r="134" spans="1:11" ht="21.75">
      <c r="A134" s="2">
        <v>37578</v>
      </c>
      <c r="B134" s="3">
        <v>17</v>
      </c>
      <c r="C134" s="9">
        <v>0</v>
      </c>
      <c r="D134">
        <f t="shared" si="8"/>
        <v>0</v>
      </c>
      <c r="I134">
        <v>0</v>
      </c>
      <c r="J134">
        <f t="shared" si="6"/>
        <v>-0.0020316336287830245</v>
      </c>
      <c r="K134">
        <f t="shared" si="7"/>
        <v>0.0020316336287830245</v>
      </c>
    </row>
    <row r="135" spans="1:11" ht="21.75">
      <c r="A135" s="5">
        <v>37575</v>
      </c>
      <c r="B135" s="6">
        <v>17</v>
      </c>
      <c r="C135" s="11">
        <v>0</v>
      </c>
      <c r="D135">
        <f t="shared" si="8"/>
        <v>0</v>
      </c>
      <c r="I135">
        <v>0</v>
      </c>
      <c r="J135">
        <f t="shared" si="6"/>
        <v>-0.0020316336287830245</v>
      </c>
      <c r="K135">
        <f t="shared" si="7"/>
        <v>0.0020316336287830245</v>
      </c>
    </row>
    <row r="136" spans="1:11" ht="21.75">
      <c r="A136" s="2">
        <v>37574</v>
      </c>
      <c r="B136" s="3">
        <v>17</v>
      </c>
      <c r="C136" s="9">
        <v>0</v>
      </c>
      <c r="D136">
        <f t="shared" si="8"/>
        <v>0</v>
      </c>
      <c r="I136">
        <v>0</v>
      </c>
      <c r="J136">
        <f t="shared" si="6"/>
        <v>-0.0020316336287830245</v>
      </c>
      <c r="K136">
        <f t="shared" si="7"/>
        <v>0.0020316336287830245</v>
      </c>
    </row>
    <row r="137" spans="1:11" ht="21.75">
      <c r="A137" s="5">
        <v>37573</v>
      </c>
      <c r="B137" s="6">
        <v>17</v>
      </c>
      <c r="C137" s="11">
        <v>0</v>
      </c>
      <c r="D137">
        <f t="shared" si="8"/>
        <v>0</v>
      </c>
      <c r="I137">
        <v>0</v>
      </c>
      <c r="J137">
        <f t="shared" si="6"/>
        <v>-0.0020316336287830245</v>
      </c>
      <c r="K137">
        <f t="shared" si="7"/>
        <v>0.0020316336287830245</v>
      </c>
    </row>
    <row r="138" spans="1:11" ht="21.75">
      <c r="A138" s="2">
        <v>37572</v>
      </c>
      <c r="B138" s="3">
        <v>17</v>
      </c>
      <c r="C138" s="9">
        <v>0</v>
      </c>
      <c r="D138">
        <f t="shared" si="8"/>
        <v>0</v>
      </c>
      <c r="I138">
        <v>0</v>
      </c>
      <c r="J138">
        <f t="shared" si="6"/>
        <v>-0.0020316336287830245</v>
      </c>
      <c r="K138">
        <f t="shared" si="7"/>
        <v>0.0020316336287830245</v>
      </c>
    </row>
    <row r="139" spans="1:11" ht="21.75">
      <c r="A139" s="5">
        <v>37571</v>
      </c>
      <c r="B139" s="6">
        <v>17</v>
      </c>
      <c r="C139" s="11">
        <v>0</v>
      </c>
      <c r="D139">
        <f t="shared" si="8"/>
        <v>0</v>
      </c>
      <c r="I139">
        <v>0</v>
      </c>
      <c r="J139">
        <f t="shared" si="6"/>
        <v>-0.0020316336287830245</v>
      </c>
      <c r="K139">
        <f t="shared" si="7"/>
        <v>0.0020316336287830245</v>
      </c>
    </row>
    <row r="140" spans="1:11" ht="21.75">
      <c r="A140" s="2">
        <v>37568</v>
      </c>
      <c r="B140" s="3">
        <v>17</v>
      </c>
      <c r="C140" s="10">
        <v>0.4</v>
      </c>
      <c r="D140">
        <f t="shared" si="8"/>
        <v>0.024096385542168672</v>
      </c>
      <c r="I140">
        <v>0</v>
      </c>
      <c r="J140">
        <f t="shared" si="6"/>
        <v>-0.0020316336287830245</v>
      </c>
      <c r="K140">
        <f t="shared" si="7"/>
        <v>0.0020316336287830245</v>
      </c>
    </row>
    <row r="141" spans="1:11" ht="21.75">
      <c r="A141" s="5">
        <v>37567</v>
      </c>
      <c r="B141" s="6">
        <v>16.6</v>
      </c>
      <c r="C141" s="8">
        <v>0.1</v>
      </c>
      <c r="D141">
        <f t="shared" si="8"/>
        <v>0.006060606060606061</v>
      </c>
      <c r="I141">
        <v>0</v>
      </c>
      <c r="J141">
        <f t="shared" si="6"/>
        <v>-0.0020316336287830245</v>
      </c>
      <c r="K141">
        <f t="shared" si="7"/>
        <v>0.0020316336287830245</v>
      </c>
    </row>
    <row r="142" spans="1:11" ht="21.75">
      <c r="A142" s="2">
        <v>37566</v>
      </c>
      <c r="B142" s="3">
        <v>16.5</v>
      </c>
      <c r="C142" s="9">
        <v>0</v>
      </c>
      <c r="D142">
        <f t="shared" si="8"/>
        <v>0</v>
      </c>
      <c r="I142">
        <v>0</v>
      </c>
      <c r="J142">
        <f t="shared" si="6"/>
        <v>-0.0020316336287830245</v>
      </c>
      <c r="K142">
        <f t="shared" si="7"/>
        <v>0.0020316336287830245</v>
      </c>
    </row>
    <row r="143" spans="1:11" ht="21.75">
      <c r="A143" s="5">
        <v>37565</v>
      </c>
      <c r="B143" s="6">
        <v>16.5</v>
      </c>
      <c r="C143" s="11">
        <v>0</v>
      </c>
      <c r="D143">
        <f t="shared" si="8"/>
        <v>0</v>
      </c>
      <c r="I143">
        <v>0</v>
      </c>
      <c r="J143">
        <f t="shared" si="6"/>
        <v>-0.0020316336287830245</v>
      </c>
      <c r="K143">
        <f t="shared" si="7"/>
        <v>0.0020316336287830245</v>
      </c>
    </row>
    <row r="144" spans="1:11" ht="21.75">
      <c r="A144" s="2">
        <v>37564</v>
      </c>
      <c r="B144" s="3">
        <v>16.5</v>
      </c>
      <c r="C144" s="9">
        <v>0</v>
      </c>
      <c r="D144">
        <f t="shared" si="8"/>
        <v>0</v>
      </c>
      <c r="I144">
        <v>0</v>
      </c>
      <c r="J144">
        <f t="shared" si="6"/>
        <v>-0.0020316336287830245</v>
      </c>
      <c r="K144">
        <f t="shared" si="7"/>
        <v>0.0020316336287830245</v>
      </c>
    </row>
    <row r="145" spans="1:11" ht="21.75">
      <c r="A145" s="5">
        <v>37561</v>
      </c>
      <c r="B145" s="6">
        <v>16.5</v>
      </c>
      <c r="C145" s="11">
        <v>0</v>
      </c>
      <c r="D145">
        <f t="shared" si="8"/>
        <v>0</v>
      </c>
      <c r="I145">
        <v>0</v>
      </c>
      <c r="J145">
        <f t="shared" si="6"/>
        <v>-0.0020316336287830245</v>
      </c>
      <c r="K145">
        <f t="shared" si="7"/>
        <v>0.0020316336287830245</v>
      </c>
    </row>
    <row r="146" spans="1:11" ht="21.75">
      <c r="A146" s="2">
        <v>37560</v>
      </c>
      <c r="B146" s="3">
        <v>16.5</v>
      </c>
      <c r="C146" s="10">
        <v>0.5</v>
      </c>
      <c r="D146">
        <f t="shared" si="8"/>
        <v>0.03125</v>
      </c>
      <c r="I146">
        <v>0</v>
      </c>
      <c r="J146">
        <f t="shared" si="6"/>
        <v>-0.0020316336287830245</v>
      </c>
      <c r="K146">
        <f t="shared" si="7"/>
        <v>0.0020316336287830245</v>
      </c>
    </row>
    <row r="147" spans="1:11" ht="21.75">
      <c r="A147" s="5">
        <v>37559</v>
      </c>
      <c r="B147" s="6">
        <v>16</v>
      </c>
      <c r="C147" s="11">
        <v>0</v>
      </c>
      <c r="D147">
        <f t="shared" si="8"/>
        <v>0</v>
      </c>
      <c r="I147">
        <v>0</v>
      </c>
      <c r="J147">
        <f t="shared" si="6"/>
        <v>-0.0020316336287830245</v>
      </c>
      <c r="K147">
        <f t="shared" si="7"/>
        <v>0.0020316336287830245</v>
      </c>
    </row>
    <row r="148" spans="1:11" ht="21.75">
      <c r="A148" s="2">
        <v>37558</v>
      </c>
      <c r="B148" s="3">
        <v>16</v>
      </c>
      <c r="C148" s="4">
        <v>-0.5</v>
      </c>
      <c r="D148">
        <f t="shared" si="8"/>
        <v>-0.030303030303030304</v>
      </c>
      <c r="I148">
        <v>0</v>
      </c>
      <c r="J148">
        <f t="shared" si="6"/>
        <v>-0.0020316336287830245</v>
      </c>
      <c r="K148">
        <f t="shared" si="7"/>
        <v>0.0020316336287830245</v>
      </c>
    </row>
    <row r="149" spans="1:11" ht="21.75">
      <c r="A149" s="5">
        <v>37557</v>
      </c>
      <c r="B149" s="6">
        <v>16.5</v>
      </c>
      <c r="C149" s="11">
        <v>0</v>
      </c>
      <c r="D149">
        <f t="shared" si="8"/>
        <v>0</v>
      </c>
      <c r="I149">
        <v>0</v>
      </c>
      <c r="J149">
        <f t="shared" si="6"/>
        <v>-0.0020316336287830245</v>
      </c>
      <c r="K149">
        <f t="shared" si="7"/>
        <v>0.0020316336287830245</v>
      </c>
    </row>
    <row r="150" spans="1:11" ht="21.75">
      <c r="A150" s="2">
        <v>37554</v>
      </c>
      <c r="B150" s="3">
        <v>16.5</v>
      </c>
      <c r="C150" s="9">
        <v>0</v>
      </c>
      <c r="D150">
        <f t="shared" si="8"/>
        <v>0</v>
      </c>
      <c r="I150">
        <v>0</v>
      </c>
      <c r="J150">
        <f t="shared" si="6"/>
        <v>-0.0020316336287830245</v>
      </c>
      <c r="K150">
        <f t="shared" si="7"/>
        <v>0.0020316336287830245</v>
      </c>
    </row>
    <row r="151" spans="1:11" ht="21.75">
      <c r="A151" s="5">
        <v>37553</v>
      </c>
      <c r="B151" s="6">
        <v>16.5</v>
      </c>
      <c r="C151" s="11">
        <v>0</v>
      </c>
      <c r="D151">
        <f t="shared" si="8"/>
        <v>0</v>
      </c>
      <c r="I151">
        <v>0</v>
      </c>
      <c r="J151">
        <f t="shared" si="6"/>
        <v>-0.0020316336287830245</v>
      </c>
      <c r="K151">
        <f t="shared" si="7"/>
        <v>0.0020316336287830245</v>
      </c>
    </row>
    <row r="152" spans="1:11" ht="21.75">
      <c r="A152" s="2">
        <v>37551</v>
      </c>
      <c r="B152" s="3">
        <v>16.5</v>
      </c>
      <c r="C152" s="9">
        <v>0</v>
      </c>
      <c r="D152">
        <f t="shared" si="8"/>
        <v>0</v>
      </c>
      <c r="I152">
        <v>0</v>
      </c>
      <c r="J152">
        <f t="shared" si="6"/>
        <v>-0.0020316336287830245</v>
      </c>
      <c r="K152">
        <f t="shared" si="7"/>
        <v>0.0020316336287830245</v>
      </c>
    </row>
    <row r="153" spans="1:11" ht="21.75">
      <c r="A153" s="5">
        <v>37550</v>
      </c>
      <c r="B153" s="6">
        <v>16.5</v>
      </c>
      <c r="C153" s="7">
        <v>-0.4</v>
      </c>
      <c r="D153">
        <f t="shared" si="8"/>
        <v>-0.02366863905325444</v>
      </c>
      <c r="I153">
        <v>0</v>
      </c>
      <c r="J153">
        <f t="shared" si="6"/>
        <v>-0.0020316336287830245</v>
      </c>
      <c r="K153">
        <f t="shared" si="7"/>
        <v>0.0020316336287830245</v>
      </c>
    </row>
    <row r="154" spans="1:11" ht="21.75">
      <c r="A154" s="2">
        <v>37547</v>
      </c>
      <c r="B154" s="3">
        <v>16.9</v>
      </c>
      <c r="C154" s="10">
        <v>0.4</v>
      </c>
      <c r="D154">
        <f t="shared" si="8"/>
        <v>0.024242424242424242</v>
      </c>
      <c r="I154">
        <v>0</v>
      </c>
      <c r="J154">
        <f t="shared" si="6"/>
        <v>-0.0020316336287830245</v>
      </c>
      <c r="K154">
        <f t="shared" si="7"/>
        <v>0.0020316336287830245</v>
      </c>
    </row>
    <row r="155" spans="1:11" ht="21.75">
      <c r="A155" s="5">
        <v>37546</v>
      </c>
      <c r="B155" s="6">
        <v>16.5</v>
      </c>
      <c r="C155" s="11">
        <v>0</v>
      </c>
      <c r="D155">
        <f t="shared" si="8"/>
        <v>0</v>
      </c>
      <c r="I155">
        <v>0</v>
      </c>
      <c r="J155">
        <f t="shared" si="6"/>
        <v>-0.0020316336287830245</v>
      </c>
      <c r="K155">
        <f t="shared" si="7"/>
        <v>0.0020316336287830245</v>
      </c>
    </row>
    <row r="156" spans="1:11" ht="21.75">
      <c r="A156" s="2">
        <v>37545</v>
      </c>
      <c r="B156" s="3">
        <v>16.5</v>
      </c>
      <c r="C156" s="9">
        <v>0</v>
      </c>
      <c r="D156">
        <f t="shared" si="8"/>
        <v>0</v>
      </c>
      <c r="I156">
        <v>0</v>
      </c>
      <c r="J156">
        <f t="shared" si="6"/>
        <v>-0.0020316336287830245</v>
      </c>
      <c r="K156">
        <f t="shared" si="7"/>
        <v>0.0020316336287830245</v>
      </c>
    </row>
    <row r="157" spans="1:11" ht="21.75">
      <c r="A157" s="5">
        <v>37544</v>
      </c>
      <c r="B157" s="6">
        <v>16.5</v>
      </c>
      <c r="C157" s="11">
        <v>0</v>
      </c>
      <c r="D157">
        <f t="shared" si="8"/>
        <v>0</v>
      </c>
      <c r="I157">
        <v>0</v>
      </c>
      <c r="J157">
        <f t="shared" si="6"/>
        <v>-0.0020316336287830245</v>
      </c>
      <c r="K157">
        <f t="shared" si="7"/>
        <v>0.0020316336287830245</v>
      </c>
    </row>
    <row r="158" spans="1:11" ht="21.75">
      <c r="A158" s="2">
        <v>37543</v>
      </c>
      <c r="B158" s="3">
        <v>16.5</v>
      </c>
      <c r="C158" s="10">
        <v>0.5</v>
      </c>
      <c r="D158">
        <f t="shared" si="8"/>
        <v>0.03125</v>
      </c>
      <c r="I158">
        <v>0</v>
      </c>
      <c r="J158">
        <f t="shared" si="6"/>
        <v>-0.0020316336287830245</v>
      </c>
      <c r="K158">
        <f t="shared" si="7"/>
        <v>0.0020316336287830245</v>
      </c>
    </row>
    <row r="159" spans="1:11" ht="21.75">
      <c r="A159" s="5">
        <v>37540</v>
      </c>
      <c r="B159" s="6">
        <v>16</v>
      </c>
      <c r="C159" s="7">
        <v>-0.2</v>
      </c>
      <c r="D159">
        <f t="shared" si="8"/>
        <v>-0.01234567901234568</v>
      </c>
      <c r="I159">
        <v>0</v>
      </c>
      <c r="J159">
        <f t="shared" si="6"/>
        <v>-0.0020316336287830245</v>
      </c>
      <c r="K159">
        <f t="shared" si="7"/>
        <v>0.0020316336287830245</v>
      </c>
    </row>
    <row r="160" spans="1:11" ht="21.75">
      <c r="A160" s="2">
        <v>37539</v>
      </c>
      <c r="B160" s="3">
        <v>16.2</v>
      </c>
      <c r="C160" s="4">
        <v>-0.1</v>
      </c>
      <c r="D160">
        <f t="shared" si="8"/>
        <v>-0.006134969325153374</v>
      </c>
      <c r="I160">
        <v>0</v>
      </c>
      <c r="J160">
        <f t="shared" si="6"/>
        <v>-0.0020316336287830245</v>
      </c>
      <c r="K160">
        <f t="shared" si="7"/>
        <v>0.0020316336287830245</v>
      </c>
    </row>
    <row r="161" spans="1:11" ht="21.75">
      <c r="A161" s="5">
        <v>37538</v>
      </c>
      <c r="B161" s="6">
        <v>16.3</v>
      </c>
      <c r="C161" s="11">
        <v>0</v>
      </c>
      <c r="D161">
        <f t="shared" si="8"/>
        <v>0</v>
      </c>
      <c r="I161">
        <v>0</v>
      </c>
      <c r="J161">
        <f t="shared" si="6"/>
        <v>-0.0020316336287830245</v>
      </c>
      <c r="K161">
        <f t="shared" si="7"/>
        <v>0.0020316336287830245</v>
      </c>
    </row>
    <row r="162" spans="1:11" ht="21.75">
      <c r="A162" s="2">
        <v>37537</v>
      </c>
      <c r="B162" s="3">
        <v>16.3</v>
      </c>
      <c r="C162" s="10">
        <v>0.1</v>
      </c>
      <c r="D162">
        <f t="shared" si="8"/>
        <v>0.00617283950617284</v>
      </c>
      <c r="I162">
        <v>0</v>
      </c>
      <c r="J162">
        <f t="shared" si="6"/>
        <v>-0.0020316336287830245</v>
      </c>
      <c r="K162">
        <f t="shared" si="7"/>
        <v>0.0020316336287830245</v>
      </c>
    </row>
    <row r="163" spans="1:11" ht="21.75">
      <c r="A163" s="5">
        <v>37536</v>
      </c>
      <c r="B163" s="6">
        <v>16.2</v>
      </c>
      <c r="C163" s="8">
        <v>0.2</v>
      </c>
      <c r="D163">
        <f t="shared" si="8"/>
        <v>0.0125</v>
      </c>
      <c r="I163">
        <v>0</v>
      </c>
      <c r="J163">
        <f t="shared" si="6"/>
        <v>-0.0020316336287830245</v>
      </c>
      <c r="K163">
        <f t="shared" si="7"/>
        <v>0.0020316336287830245</v>
      </c>
    </row>
    <row r="164" spans="1:11" ht="21.75">
      <c r="A164" s="2">
        <v>37533</v>
      </c>
      <c r="B164" s="3">
        <v>16</v>
      </c>
      <c r="C164" s="9">
        <v>0</v>
      </c>
      <c r="D164">
        <f t="shared" si="8"/>
        <v>0</v>
      </c>
      <c r="I164">
        <v>0</v>
      </c>
      <c r="J164">
        <f t="shared" si="6"/>
        <v>-0.0020316336287830245</v>
      </c>
      <c r="K164">
        <f t="shared" si="7"/>
        <v>0.0020316336287830245</v>
      </c>
    </row>
    <row r="165" spans="1:11" ht="21.75">
      <c r="A165" s="5">
        <v>37532</v>
      </c>
      <c r="B165" s="6">
        <v>16</v>
      </c>
      <c r="C165" s="11">
        <v>0</v>
      </c>
      <c r="D165">
        <f t="shared" si="8"/>
        <v>0</v>
      </c>
      <c r="I165">
        <v>0</v>
      </c>
      <c r="J165">
        <f t="shared" si="6"/>
        <v>-0.0020316336287830245</v>
      </c>
      <c r="K165">
        <f t="shared" si="7"/>
        <v>0.0020316336287830245</v>
      </c>
    </row>
    <row r="166" spans="1:11" ht="21.75">
      <c r="A166" s="2">
        <v>37531</v>
      </c>
      <c r="B166" s="3">
        <v>16</v>
      </c>
      <c r="C166" s="9">
        <v>0</v>
      </c>
      <c r="D166">
        <f t="shared" si="8"/>
        <v>0</v>
      </c>
      <c r="I166">
        <v>0</v>
      </c>
      <c r="J166">
        <f t="shared" si="6"/>
        <v>-0.0020316336287830245</v>
      </c>
      <c r="K166">
        <f t="shared" si="7"/>
        <v>0.0020316336287830245</v>
      </c>
    </row>
    <row r="167" spans="1:11" ht="21.75">
      <c r="A167" s="5">
        <v>37530</v>
      </c>
      <c r="B167" s="6">
        <v>16</v>
      </c>
      <c r="C167" s="11">
        <v>0</v>
      </c>
      <c r="D167">
        <f t="shared" si="8"/>
        <v>0</v>
      </c>
      <c r="I167">
        <v>0</v>
      </c>
      <c r="J167">
        <f t="shared" si="6"/>
        <v>-0.0020316336287830245</v>
      </c>
      <c r="K167">
        <f t="shared" si="7"/>
        <v>0.0020316336287830245</v>
      </c>
    </row>
    <row r="168" spans="1:11" ht="21.75">
      <c r="A168" s="2">
        <v>37529</v>
      </c>
      <c r="B168" s="3">
        <v>16</v>
      </c>
      <c r="C168" s="9">
        <v>0</v>
      </c>
      <c r="D168">
        <f t="shared" si="8"/>
        <v>0</v>
      </c>
      <c r="I168">
        <v>0</v>
      </c>
      <c r="J168">
        <f t="shared" si="6"/>
        <v>-0.0020316336287830245</v>
      </c>
      <c r="K168">
        <f t="shared" si="7"/>
        <v>0.0020316336287830245</v>
      </c>
    </row>
    <row r="169" spans="1:11" ht="21.75">
      <c r="A169" s="5">
        <v>37526</v>
      </c>
      <c r="B169" s="6">
        <v>16</v>
      </c>
      <c r="C169" s="11">
        <v>0</v>
      </c>
      <c r="D169">
        <f t="shared" si="8"/>
        <v>0</v>
      </c>
      <c r="I169">
        <v>0</v>
      </c>
      <c r="J169">
        <f t="shared" si="6"/>
        <v>-0.0020316336287830245</v>
      </c>
      <c r="K169">
        <f t="shared" si="7"/>
        <v>0.0020316336287830245</v>
      </c>
    </row>
    <row r="170" spans="1:11" ht="21.75">
      <c r="A170" s="2">
        <v>37525</v>
      </c>
      <c r="B170" s="3">
        <v>16</v>
      </c>
      <c r="C170" s="9">
        <v>0</v>
      </c>
      <c r="D170">
        <f t="shared" si="8"/>
        <v>0</v>
      </c>
      <c r="I170">
        <v>0</v>
      </c>
      <c r="J170">
        <f t="shared" si="6"/>
        <v>-0.0020316336287830245</v>
      </c>
      <c r="K170">
        <f t="shared" si="7"/>
        <v>0.0020316336287830245</v>
      </c>
    </row>
    <row r="171" spans="1:11" ht="21.75">
      <c r="A171" s="5">
        <v>37524</v>
      </c>
      <c r="B171" s="6">
        <v>16</v>
      </c>
      <c r="C171" s="11">
        <v>0</v>
      </c>
      <c r="D171">
        <f t="shared" si="8"/>
        <v>0</v>
      </c>
      <c r="I171">
        <v>0</v>
      </c>
      <c r="J171">
        <f t="shared" si="6"/>
        <v>-0.0020316336287830245</v>
      </c>
      <c r="K171">
        <f t="shared" si="7"/>
        <v>0.0020316336287830245</v>
      </c>
    </row>
    <row r="172" spans="1:11" ht="21.75">
      <c r="A172" s="2">
        <v>37523</v>
      </c>
      <c r="B172" s="3">
        <v>16</v>
      </c>
      <c r="C172" s="9">
        <v>0</v>
      </c>
      <c r="D172">
        <f t="shared" si="8"/>
        <v>0</v>
      </c>
      <c r="I172">
        <v>0</v>
      </c>
      <c r="J172">
        <f t="shared" si="6"/>
        <v>-0.0020316336287830245</v>
      </c>
      <c r="K172">
        <f t="shared" si="7"/>
        <v>0.0020316336287830245</v>
      </c>
    </row>
    <row r="173" spans="1:11" ht="21.75">
      <c r="A173" s="5">
        <v>37522</v>
      </c>
      <c r="B173" s="6">
        <v>16</v>
      </c>
      <c r="C173" s="11">
        <v>0</v>
      </c>
      <c r="D173">
        <f t="shared" si="8"/>
        <v>0</v>
      </c>
      <c r="I173">
        <v>0</v>
      </c>
      <c r="J173">
        <f t="shared" si="6"/>
        <v>-0.0020316336287830245</v>
      </c>
      <c r="K173">
        <f t="shared" si="7"/>
        <v>0.0020316336287830245</v>
      </c>
    </row>
    <row r="174" spans="1:11" ht="21.75">
      <c r="A174" s="2">
        <v>37519</v>
      </c>
      <c r="B174" s="3">
        <v>16</v>
      </c>
      <c r="C174" s="4">
        <v>-0.1</v>
      </c>
      <c r="D174">
        <f t="shared" si="8"/>
        <v>-0.006211180124223602</v>
      </c>
      <c r="I174">
        <v>0</v>
      </c>
      <c r="J174">
        <f t="shared" si="6"/>
        <v>-0.0020316336287830245</v>
      </c>
      <c r="K174">
        <f t="shared" si="7"/>
        <v>0.0020316336287830245</v>
      </c>
    </row>
    <row r="175" spans="1:11" ht="21.75">
      <c r="A175" s="5">
        <v>37518</v>
      </c>
      <c r="B175" s="6">
        <v>16.1</v>
      </c>
      <c r="C175" s="7">
        <v>-0.2</v>
      </c>
      <c r="D175">
        <f t="shared" si="8"/>
        <v>-0.012269938650306749</v>
      </c>
      <c r="I175">
        <v>0</v>
      </c>
      <c r="J175">
        <f t="shared" si="6"/>
        <v>-0.0020316336287830245</v>
      </c>
      <c r="K175">
        <f t="shared" si="7"/>
        <v>0.0020316336287830245</v>
      </c>
    </row>
    <row r="176" spans="1:11" ht="21.75">
      <c r="A176" s="2">
        <v>37517</v>
      </c>
      <c r="B176" s="3">
        <v>16.3</v>
      </c>
      <c r="C176" s="10">
        <v>0.1</v>
      </c>
      <c r="D176">
        <f t="shared" si="8"/>
        <v>0.00617283950617284</v>
      </c>
      <c r="I176">
        <v>0</v>
      </c>
      <c r="J176">
        <f t="shared" si="6"/>
        <v>-0.0020316336287830245</v>
      </c>
      <c r="K176">
        <f t="shared" si="7"/>
        <v>0.0020316336287830245</v>
      </c>
    </row>
    <row r="177" spans="1:11" ht="21.75">
      <c r="A177" s="5">
        <v>37516</v>
      </c>
      <c r="B177" s="6">
        <v>16.2</v>
      </c>
      <c r="C177" s="7">
        <v>-0.3</v>
      </c>
      <c r="D177">
        <f t="shared" si="8"/>
        <v>-0.01818181818181818</v>
      </c>
      <c r="I177">
        <v>0</v>
      </c>
      <c r="J177">
        <f t="shared" si="6"/>
        <v>-0.0020316336287830245</v>
      </c>
      <c r="K177">
        <f t="shared" si="7"/>
        <v>0.0020316336287830245</v>
      </c>
    </row>
    <row r="178" spans="1:11" ht="21.75">
      <c r="A178" s="2">
        <v>37515</v>
      </c>
      <c r="B178" s="3">
        <v>16.5</v>
      </c>
      <c r="C178" s="10">
        <v>0.2</v>
      </c>
      <c r="D178">
        <f t="shared" si="8"/>
        <v>0.012269938650306749</v>
      </c>
      <c r="I178">
        <v>0</v>
      </c>
      <c r="J178">
        <f t="shared" si="6"/>
        <v>-0.0020316336287830245</v>
      </c>
      <c r="K178">
        <f t="shared" si="7"/>
        <v>0.0020316336287830245</v>
      </c>
    </row>
    <row r="179" spans="1:11" ht="21.75">
      <c r="A179" s="5">
        <v>37512</v>
      </c>
      <c r="B179" s="6">
        <v>16.3</v>
      </c>
      <c r="C179" s="11">
        <v>0</v>
      </c>
      <c r="D179">
        <f t="shared" si="8"/>
        <v>0</v>
      </c>
      <c r="I179">
        <v>0</v>
      </c>
      <c r="J179">
        <f t="shared" si="6"/>
        <v>-0.0020316336287830245</v>
      </c>
      <c r="K179">
        <f t="shared" si="7"/>
        <v>0.0020316336287830245</v>
      </c>
    </row>
    <row r="180" spans="1:11" ht="21.75">
      <c r="A180" s="2">
        <v>37511</v>
      </c>
      <c r="B180" s="3">
        <v>16.3</v>
      </c>
      <c r="C180" s="4">
        <v>-0.6</v>
      </c>
      <c r="D180">
        <f t="shared" si="8"/>
        <v>-0.03550295857988166</v>
      </c>
      <c r="I180">
        <v>0</v>
      </c>
      <c r="J180">
        <f t="shared" si="6"/>
        <v>-0.0020316336287830245</v>
      </c>
      <c r="K180">
        <f t="shared" si="7"/>
        <v>0.0020316336287830245</v>
      </c>
    </row>
    <row r="181" spans="1:11" ht="21.75">
      <c r="A181" s="5">
        <v>37510</v>
      </c>
      <c r="B181" s="6">
        <v>16.9</v>
      </c>
      <c r="C181" s="11">
        <v>0</v>
      </c>
      <c r="D181">
        <f t="shared" si="8"/>
        <v>0</v>
      </c>
      <c r="I181">
        <v>0</v>
      </c>
      <c r="J181">
        <f t="shared" si="6"/>
        <v>-0.0020316336287830245</v>
      </c>
      <c r="K181">
        <f t="shared" si="7"/>
        <v>0.0020316336287830245</v>
      </c>
    </row>
    <row r="182" spans="1:11" ht="21.75">
      <c r="A182" s="2">
        <v>37509</v>
      </c>
      <c r="B182" s="3">
        <v>16.9</v>
      </c>
      <c r="C182" s="10">
        <v>1.7</v>
      </c>
      <c r="D182">
        <f t="shared" si="8"/>
        <v>0.1118421052631579</v>
      </c>
      <c r="I182">
        <v>0</v>
      </c>
      <c r="J182">
        <f t="shared" si="6"/>
        <v>-0.0020316336287830245</v>
      </c>
      <c r="K182">
        <f t="shared" si="7"/>
        <v>0.0020316336287830245</v>
      </c>
    </row>
    <row r="183" spans="1:11" ht="21.75">
      <c r="A183" s="5">
        <v>37508</v>
      </c>
      <c r="B183" s="6">
        <v>15.2</v>
      </c>
      <c r="C183" s="11">
        <v>0</v>
      </c>
      <c r="D183">
        <f t="shared" si="8"/>
        <v>0</v>
      </c>
      <c r="I183">
        <v>0</v>
      </c>
      <c r="J183">
        <f t="shared" si="6"/>
        <v>-0.0020316336287830245</v>
      </c>
      <c r="K183">
        <f t="shared" si="7"/>
        <v>0.0020316336287830245</v>
      </c>
    </row>
    <row r="184" spans="1:11" ht="21.75">
      <c r="A184" s="2">
        <v>37505</v>
      </c>
      <c r="B184" s="3">
        <v>15.2</v>
      </c>
      <c r="C184" s="9">
        <v>0</v>
      </c>
      <c r="D184">
        <f t="shared" si="8"/>
        <v>0</v>
      </c>
      <c r="I184">
        <v>0</v>
      </c>
      <c r="J184">
        <f t="shared" si="6"/>
        <v>-0.0020316336287830245</v>
      </c>
      <c r="K184">
        <f t="shared" si="7"/>
        <v>0.0020316336287830245</v>
      </c>
    </row>
    <row r="185" spans="1:11" ht="21.75">
      <c r="A185" s="5">
        <v>37504</v>
      </c>
      <c r="B185" s="6">
        <v>15.2</v>
      </c>
      <c r="C185" s="11">
        <v>0</v>
      </c>
      <c r="D185">
        <f t="shared" si="8"/>
        <v>0</v>
      </c>
      <c r="I185">
        <v>0</v>
      </c>
      <c r="J185">
        <f t="shared" si="6"/>
        <v>-0.0020316336287830245</v>
      </c>
      <c r="K185">
        <f t="shared" si="7"/>
        <v>0.0020316336287830245</v>
      </c>
    </row>
    <row r="186" spans="1:11" ht="21.75">
      <c r="A186" s="2">
        <v>37503</v>
      </c>
      <c r="B186" s="3">
        <v>15.2</v>
      </c>
      <c r="C186" s="4">
        <v>-1.3</v>
      </c>
      <c r="D186">
        <f t="shared" si="8"/>
        <v>-0.0787878787878788</v>
      </c>
      <c r="I186">
        <v>0</v>
      </c>
      <c r="J186">
        <f t="shared" si="6"/>
        <v>-0.0020316336287830245</v>
      </c>
      <c r="K186">
        <f t="shared" si="7"/>
        <v>0.0020316336287830245</v>
      </c>
    </row>
    <row r="187" spans="1:11" ht="21.75">
      <c r="A187" s="5">
        <v>37502</v>
      </c>
      <c r="B187" s="6">
        <v>16.5</v>
      </c>
      <c r="C187" s="11">
        <v>0</v>
      </c>
      <c r="D187">
        <f t="shared" si="8"/>
        <v>0</v>
      </c>
      <c r="I187">
        <v>0</v>
      </c>
      <c r="J187">
        <f t="shared" si="6"/>
        <v>-0.0020316336287830245</v>
      </c>
      <c r="K187">
        <f t="shared" si="7"/>
        <v>0.0020316336287830245</v>
      </c>
    </row>
    <row r="188" spans="1:11" ht="21.75">
      <c r="A188" s="2">
        <v>37501</v>
      </c>
      <c r="B188" s="3">
        <v>16.5</v>
      </c>
      <c r="C188" s="4">
        <v>-0.5</v>
      </c>
      <c r="D188">
        <f t="shared" si="8"/>
        <v>-0.029411764705882353</v>
      </c>
      <c r="I188">
        <v>0</v>
      </c>
      <c r="J188">
        <f t="shared" si="6"/>
        <v>-0.0020316336287830245</v>
      </c>
      <c r="K188">
        <f t="shared" si="7"/>
        <v>0.0020316336287830245</v>
      </c>
    </row>
    <row r="189" spans="1:11" ht="21.75">
      <c r="A189" s="5">
        <v>37498</v>
      </c>
      <c r="B189" s="6">
        <v>17</v>
      </c>
      <c r="C189" s="11">
        <v>0</v>
      </c>
      <c r="D189">
        <f t="shared" si="8"/>
        <v>0</v>
      </c>
      <c r="I189">
        <v>0</v>
      </c>
      <c r="J189">
        <f t="shared" si="6"/>
        <v>-0.0020316336287830245</v>
      </c>
      <c r="K189">
        <f t="shared" si="7"/>
        <v>0.0020316336287830245</v>
      </c>
    </row>
    <row r="190" spans="1:11" ht="21.75">
      <c r="A190" s="2">
        <v>37497</v>
      </c>
      <c r="B190" s="3">
        <v>17</v>
      </c>
      <c r="C190" s="9">
        <v>0</v>
      </c>
      <c r="D190">
        <f t="shared" si="8"/>
        <v>0</v>
      </c>
      <c r="I190">
        <v>0</v>
      </c>
      <c r="J190">
        <f t="shared" si="6"/>
        <v>-0.0020316336287830245</v>
      </c>
      <c r="K190">
        <f t="shared" si="7"/>
        <v>0.0020316336287830245</v>
      </c>
    </row>
    <row r="191" spans="1:11" ht="21.75">
      <c r="A191" s="5">
        <v>37496</v>
      </c>
      <c r="B191" s="6">
        <v>17</v>
      </c>
      <c r="C191" s="11">
        <v>0</v>
      </c>
      <c r="D191">
        <f t="shared" si="8"/>
        <v>0</v>
      </c>
      <c r="I191">
        <v>0</v>
      </c>
      <c r="J191">
        <f t="shared" si="6"/>
        <v>-0.0020316336287830245</v>
      </c>
      <c r="K191">
        <f t="shared" si="7"/>
        <v>0.0020316336287830245</v>
      </c>
    </row>
    <row r="192" spans="1:11" ht="21.75">
      <c r="A192" s="2">
        <v>37495</v>
      </c>
      <c r="B192" s="3">
        <v>17</v>
      </c>
      <c r="C192" s="9">
        <v>0</v>
      </c>
      <c r="D192">
        <f t="shared" si="8"/>
        <v>0</v>
      </c>
      <c r="I192">
        <v>0</v>
      </c>
      <c r="J192">
        <f t="shared" si="6"/>
        <v>-0.0020316336287830245</v>
      </c>
      <c r="K192">
        <f t="shared" si="7"/>
        <v>0.0020316336287830245</v>
      </c>
    </row>
    <row r="193" spans="1:11" ht="21.75">
      <c r="A193" s="5">
        <v>37494</v>
      </c>
      <c r="B193" s="6">
        <v>17</v>
      </c>
      <c r="C193" s="11">
        <v>0</v>
      </c>
      <c r="D193">
        <f t="shared" si="8"/>
        <v>0</v>
      </c>
      <c r="I193">
        <v>0</v>
      </c>
      <c r="J193">
        <f t="shared" si="6"/>
        <v>-0.0020316336287830245</v>
      </c>
      <c r="K193">
        <f t="shared" si="7"/>
        <v>0.0020316336287830245</v>
      </c>
    </row>
    <row r="194" spans="1:11" ht="21.75">
      <c r="A194" s="2">
        <v>37491</v>
      </c>
      <c r="B194" s="3">
        <v>17</v>
      </c>
      <c r="C194" s="9">
        <v>0</v>
      </c>
      <c r="D194">
        <f t="shared" si="8"/>
        <v>0</v>
      </c>
      <c r="I194">
        <v>0</v>
      </c>
      <c r="J194">
        <f t="shared" si="6"/>
        <v>-0.0020316336287830245</v>
      </c>
      <c r="K194">
        <f t="shared" si="7"/>
        <v>0.0020316336287830245</v>
      </c>
    </row>
    <row r="195" spans="1:11" ht="21.75">
      <c r="A195" s="5">
        <v>37490</v>
      </c>
      <c r="B195" s="6">
        <v>17</v>
      </c>
      <c r="C195" s="11">
        <v>0</v>
      </c>
      <c r="D195">
        <f t="shared" si="8"/>
        <v>0</v>
      </c>
      <c r="I195">
        <v>0</v>
      </c>
      <c r="J195">
        <f aca="true" t="shared" si="9" ref="J195:J247">I195-$G$3</f>
        <v>-0.0020316336287830245</v>
      </c>
      <c r="K195">
        <f aca="true" t="shared" si="10" ref="K195:K247">ABS(J195)</f>
        <v>0.0020316336287830245</v>
      </c>
    </row>
    <row r="196" spans="1:11" ht="21.75">
      <c r="A196" s="2">
        <v>37489</v>
      </c>
      <c r="B196" s="3">
        <v>17</v>
      </c>
      <c r="C196" s="9">
        <v>0</v>
      </c>
      <c r="D196">
        <f aca="true" t="shared" si="11" ref="D196:D248">C196/B197</f>
        <v>0</v>
      </c>
      <c r="I196">
        <v>0</v>
      </c>
      <c r="J196">
        <f t="shared" si="9"/>
        <v>-0.0020316336287830245</v>
      </c>
      <c r="K196">
        <f t="shared" si="10"/>
        <v>0.0020316336287830245</v>
      </c>
    </row>
    <row r="197" spans="1:11" ht="21.75">
      <c r="A197" s="5">
        <v>37488</v>
      </c>
      <c r="B197" s="6">
        <v>17</v>
      </c>
      <c r="C197" s="7">
        <v>-1.9</v>
      </c>
      <c r="D197">
        <f t="shared" si="11"/>
        <v>-0.10052910052910054</v>
      </c>
      <c r="I197">
        <v>0</v>
      </c>
      <c r="J197">
        <f t="shared" si="9"/>
        <v>-0.0020316336287830245</v>
      </c>
      <c r="K197">
        <f t="shared" si="10"/>
        <v>0.0020316336287830245</v>
      </c>
    </row>
    <row r="198" spans="1:11" ht="21.75">
      <c r="A198" s="2">
        <v>37487</v>
      </c>
      <c r="B198" s="3">
        <v>18.9</v>
      </c>
      <c r="C198" s="10">
        <v>2.5</v>
      </c>
      <c r="D198">
        <f t="shared" si="11"/>
        <v>0.15243902439024393</v>
      </c>
      <c r="I198">
        <v>0</v>
      </c>
      <c r="J198">
        <f t="shared" si="9"/>
        <v>-0.0020316336287830245</v>
      </c>
      <c r="K198">
        <f t="shared" si="10"/>
        <v>0.0020316336287830245</v>
      </c>
    </row>
    <row r="199" spans="1:11" ht="21.75">
      <c r="A199" s="5">
        <v>37484</v>
      </c>
      <c r="B199" s="6">
        <v>16.4</v>
      </c>
      <c r="C199" s="8">
        <v>0.4</v>
      </c>
      <c r="D199">
        <f t="shared" si="11"/>
        <v>0.025</v>
      </c>
      <c r="I199">
        <v>0</v>
      </c>
      <c r="J199">
        <f t="shared" si="9"/>
        <v>-0.0020316336287830245</v>
      </c>
      <c r="K199">
        <f t="shared" si="10"/>
        <v>0.0020316336287830245</v>
      </c>
    </row>
    <row r="200" spans="1:11" ht="21.75">
      <c r="A200" s="2">
        <v>37483</v>
      </c>
      <c r="B200" s="3">
        <v>16</v>
      </c>
      <c r="C200" s="4">
        <v>-0.7</v>
      </c>
      <c r="D200">
        <f t="shared" si="11"/>
        <v>-0.041916167664670656</v>
      </c>
      <c r="I200">
        <v>0</v>
      </c>
      <c r="J200">
        <f t="shared" si="9"/>
        <v>-0.0020316336287830245</v>
      </c>
      <c r="K200">
        <f t="shared" si="10"/>
        <v>0.0020316336287830245</v>
      </c>
    </row>
    <row r="201" spans="1:11" ht="21.75">
      <c r="A201" s="5">
        <v>37482</v>
      </c>
      <c r="B201" s="6">
        <v>16.7</v>
      </c>
      <c r="C201" s="11">
        <v>0</v>
      </c>
      <c r="D201">
        <f t="shared" si="11"/>
        <v>0</v>
      </c>
      <c r="I201">
        <v>0</v>
      </c>
      <c r="J201">
        <f t="shared" si="9"/>
        <v>-0.0020316336287830245</v>
      </c>
      <c r="K201">
        <f t="shared" si="10"/>
        <v>0.0020316336287830245</v>
      </c>
    </row>
    <row r="202" spans="1:11" ht="21.75">
      <c r="A202" s="2">
        <v>37481</v>
      </c>
      <c r="B202" s="3">
        <v>16.7</v>
      </c>
      <c r="C202" s="9">
        <v>0</v>
      </c>
      <c r="D202">
        <f t="shared" si="11"/>
        <v>0</v>
      </c>
      <c r="I202">
        <v>0</v>
      </c>
      <c r="J202">
        <f t="shared" si="9"/>
        <v>-0.0020316336287830245</v>
      </c>
      <c r="K202">
        <f t="shared" si="10"/>
        <v>0.0020316336287830245</v>
      </c>
    </row>
    <row r="203" spans="1:11" ht="21.75">
      <c r="A203" s="5">
        <v>37477</v>
      </c>
      <c r="B203" s="6">
        <v>16.7</v>
      </c>
      <c r="C203" s="11">
        <v>0</v>
      </c>
      <c r="D203">
        <f t="shared" si="11"/>
        <v>0</v>
      </c>
      <c r="I203">
        <v>-0.004545454545454546</v>
      </c>
      <c r="J203">
        <f t="shared" si="9"/>
        <v>-0.006577088174237571</v>
      </c>
      <c r="K203">
        <f t="shared" si="10"/>
        <v>0.006577088174237571</v>
      </c>
    </row>
    <row r="204" spans="1:11" ht="21.75">
      <c r="A204" s="2">
        <v>37476</v>
      </c>
      <c r="B204" s="3">
        <v>16.7</v>
      </c>
      <c r="C204" s="9">
        <v>0</v>
      </c>
      <c r="D204">
        <f t="shared" si="11"/>
        <v>0</v>
      </c>
      <c r="I204">
        <v>-0.004651162790697674</v>
      </c>
      <c r="J204">
        <f t="shared" si="9"/>
        <v>-0.006682796419480699</v>
      </c>
      <c r="K204">
        <f t="shared" si="10"/>
        <v>0.006682796419480699</v>
      </c>
    </row>
    <row r="205" spans="1:11" ht="21.75">
      <c r="A205" s="5">
        <v>37475</v>
      </c>
      <c r="B205" s="6">
        <v>16.7</v>
      </c>
      <c r="C205" s="11">
        <v>0</v>
      </c>
      <c r="D205">
        <f t="shared" si="11"/>
        <v>0</v>
      </c>
      <c r="I205">
        <v>-0.004739336492890996</v>
      </c>
      <c r="J205">
        <f t="shared" si="9"/>
        <v>-0.00677097012167402</v>
      </c>
      <c r="K205">
        <f t="shared" si="10"/>
        <v>0.00677097012167402</v>
      </c>
    </row>
    <row r="206" spans="1:11" ht="21.75">
      <c r="A206" s="2">
        <v>37474</v>
      </c>
      <c r="B206" s="3">
        <v>16.7</v>
      </c>
      <c r="C206" s="9">
        <v>0</v>
      </c>
      <c r="D206">
        <f t="shared" si="11"/>
        <v>0</v>
      </c>
      <c r="I206">
        <v>-0.005128205128205128</v>
      </c>
      <c r="J206">
        <f t="shared" si="9"/>
        <v>-0.007159838756988153</v>
      </c>
      <c r="K206">
        <f t="shared" si="10"/>
        <v>0.007159838756988153</v>
      </c>
    </row>
    <row r="207" spans="1:11" ht="21.75">
      <c r="A207" s="5">
        <v>37473</v>
      </c>
      <c r="B207" s="6">
        <v>16.7</v>
      </c>
      <c r="C207" s="11">
        <v>0</v>
      </c>
      <c r="D207">
        <f t="shared" si="11"/>
        <v>0</v>
      </c>
      <c r="I207">
        <v>-0.005586592178770951</v>
      </c>
      <c r="J207">
        <f t="shared" si="9"/>
        <v>-0.007618225807553975</v>
      </c>
      <c r="K207">
        <f t="shared" si="10"/>
        <v>0.007618225807553975</v>
      </c>
    </row>
    <row r="208" spans="1:11" ht="21.75">
      <c r="A208" s="2">
        <v>37470</v>
      </c>
      <c r="B208" s="3">
        <v>16.7</v>
      </c>
      <c r="C208" s="9">
        <v>0</v>
      </c>
      <c r="D208">
        <f t="shared" si="11"/>
        <v>0</v>
      </c>
      <c r="I208">
        <v>-0.006134969325153374</v>
      </c>
      <c r="J208">
        <f t="shared" si="9"/>
        <v>-0.008166602953936399</v>
      </c>
      <c r="K208">
        <f t="shared" si="10"/>
        <v>0.008166602953936399</v>
      </c>
    </row>
    <row r="209" spans="1:11" ht="21.75">
      <c r="A209" s="5">
        <v>37469</v>
      </c>
      <c r="B209" s="6">
        <v>16.7</v>
      </c>
      <c r="C209" s="11">
        <v>0</v>
      </c>
      <c r="D209">
        <f t="shared" si="11"/>
        <v>0</v>
      </c>
      <c r="I209">
        <v>-0.006211180124223602</v>
      </c>
      <c r="J209">
        <f t="shared" si="9"/>
        <v>-0.008242813753006627</v>
      </c>
      <c r="K209">
        <f t="shared" si="10"/>
        <v>0.008242813753006627</v>
      </c>
    </row>
    <row r="210" spans="1:11" ht="21.75">
      <c r="A210" s="2">
        <v>37468</v>
      </c>
      <c r="B210" s="3">
        <v>16.7</v>
      </c>
      <c r="C210" s="9">
        <v>0</v>
      </c>
      <c r="D210">
        <f t="shared" si="11"/>
        <v>0</v>
      </c>
      <c r="I210">
        <v>-0.007936507936507938</v>
      </c>
      <c r="J210">
        <f t="shared" si="9"/>
        <v>-0.009968141565290963</v>
      </c>
      <c r="K210">
        <f t="shared" si="10"/>
        <v>0.009968141565290963</v>
      </c>
    </row>
    <row r="211" spans="1:11" ht="21.75">
      <c r="A211" s="5">
        <v>37467</v>
      </c>
      <c r="B211" s="6">
        <v>16.7</v>
      </c>
      <c r="C211" s="11">
        <v>0</v>
      </c>
      <c r="D211">
        <f t="shared" si="11"/>
        <v>0</v>
      </c>
      <c r="I211">
        <v>-0.008264462809917356</v>
      </c>
      <c r="J211">
        <f t="shared" si="9"/>
        <v>-0.01029609643870038</v>
      </c>
      <c r="K211">
        <f t="shared" si="10"/>
        <v>0.01029609643870038</v>
      </c>
    </row>
    <row r="212" spans="1:11" ht="21.75">
      <c r="A212" s="2">
        <v>37466</v>
      </c>
      <c r="B212" s="3">
        <v>16.7</v>
      </c>
      <c r="C212" s="9">
        <v>0</v>
      </c>
      <c r="D212">
        <f t="shared" si="11"/>
        <v>0</v>
      </c>
      <c r="I212">
        <v>-0.009009009009009009</v>
      </c>
      <c r="J212">
        <f t="shared" si="9"/>
        <v>-0.011040642637792034</v>
      </c>
      <c r="K212">
        <f t="shared" si="10"/>
        <v>0.011040642637792034</v>
      </c>
    </row>
    <row r="213" spans="1:11" ht="21.75">
      <c r="A213" s="5">
        <v>37463</v>
      </c>
      <c r="B213" s="6">
        <v>16.7</v>
      </c>
      <c r="C213" s="11">
        <v>0</v>
      </c>
      <c r="D213">
        <f t="shared" si="11"/>
        <v>0</v>
      </c>
      <c r="I213">
        <v>-0.009345794392523366</v>
      </c>
      <c r="J213">
        <f t="shared" si="9"/>
        <v>-0.01137742802130639</v>
      </c>
      <c r="K213">
        <f t="shared" si="10"/>
        <v>0.01137742802130639</v>
      </c>
    </row>
    <row r="214" spans="1:11" ht="21.75">
      <c r="A214" s="2">
        <v>37461</v>
      </c>
      <c r="B214" s="3">
        <v>16.7</v>
      </c>
      <c r="C214" s="9">
        <v>0</v>
      </c>
      <c r="D214">
        <f t="shared" si="11"/>
        <v>0</v>
      </c>
      <c r="I214">
        <v>-0.009433962264150945</v>
      </c>
      <c r="J214">
        <f t="shared" si="9"/>
        <v>-0.011465595892933968</v>
      </c>
      <c r="K214">
        <f t="shared" si="10"/>
        <v>0.011465595892933968</v>
      </c>
    </row>
    <row r="215" spans="1:11" ht="21.75">
      <c r="A215" s="5">
        <v>37460</v>
      </c>
      <c r="B215" s="6">
        <v>16.7</v>
      </c>
      <c r="C215" s="8">
        <v>3.8</v>
      </c>
      <c r="D215">
        <f t="shared" si="11"/>
        <v>0.2945736434108527</v>
      </c>
      <c r="I215">
        <v>-0.010152284263959392</v>
      </c>
      <c r="J215">
        <f t="shared" si="9"/>
        <v>-0.012183917892742417</v>
      </c>
      <c r="K215">
        <f t="shared" si="10"/>
        <v>0.012183917892742417</v>
      </c>
    </row>
    <row r="216" spans="1:11" ht="21.75">
      <c r="A216" s="2">
        <v>37459</v>
      </c>
      <c r="B216" s="3">
        <v>12.9</v>
      </c>
      <c r="C216" s="9">
        <v>0</v>
      </c>
      <c r="D216">
        <f t="shared" si="11"/>
        <v>0</v>
      </c>
      <c r="I216">
        <v>-0.011363636363636364</v>
      </c>
      <c r="J216">
        <f t="shared" si="9"/>
        <v>-0.013395269992419388</v>
      </c>
      <c r="K216">
        <f t="shared" si="10"/>
        <v>0.013395269992419388</v>
      </c>
    </row>
    <row r="217" spans="1:11" ht="21.75">
      <c r="A217" s="5">
        <v>37456</v>
      </c>
      <c r="B217" s="6">
        <v>12.9</v>
      </c>
      <c r="C217" s="8">
        <v>0.9</v>
      </c>
      <c r="D217">
        <f t="shared" si="11"/>
        <v>0.075</v>
      </c>
      <c r="I217">
        <v>-0.01149425287356322</v>
      </c>
      <c r="J217">
        <f t="shared" si="9"/>
        <v>-0.013525886502346245</v>
      </c>
      <c r="K217">
        <f t="shared" si="10"/>
        <v>0.013525886502346245</v>
      </c>
    </row>
    <row r="218" spans="1:11" ht="21.75">
      <c r="A218" s="2">
        <v>37455</v>
      </c>
      <c r="B218" s="3">
        <v>12</v>
      </c>
      <c r="C218" s="9">
        <v>0</v>
      </c>
      <c r="D218">
        <f t="shared" si="11"/>
        <v>0</v>
      </c>
      <c r="I218">
        <v>-0.012269938650306749</v>
      </c>
      <c r="J218">
        <f t="shared" si="9"/>
        <v>-0.014301572279089774</v>
      </c>
      <c r="K218">
        <f t="shared" si="10"/>
        <v>0.014301572279089774</v>
      </c>
    </row>
    <row r="219" spans="1:11" ht="21.75">
      <c r="A219" s="5">
        <v>37454</v>
      </c>
      <c r="B219" s="6">
        <v>12</v>
      </c>
      <c r="C219" s="11">
        <v>0</v>
      </c>
      <c r="D219">
        <f t="shared" si="11"/>
        <v>0</v>
      </c>
      <c r="I219">
        <v>-0.01234567901234568</v>
      </c>
      <c r="J219">
        <f t="shared" si="9"/>
        <v>-0.014377312641128705</v>
      </c>
      <c r="K219">
        <f t="shared" si="10"/>
        <v>0.014377312641128705</v>
      </c>
    </row>
    <row r="220" spans="1:11" ht="21.75">
      <c r="A220" s="2">
        <v>37453</v>
      </c>
      <c r="B220" s="3">
        <v>12</v>
      </c>
      <c r="C220" s="9">
        <v>0</v>
      </c>
      <c r="D220">
        <f t="shared" si="11"/>
        <v>0</v>
      </c>
      <c r="I220">
        <v>-0.013392857142857144</v>
      </c>
      <c r="J220">
        <f t="shared" si="9"/>
        <v>-0.015424490771640167</v>
      </c>
      <c r="K220">
        <f t="shared" si="10"/>
        <v>0.015424490771640167</v>
      </c>
    </row>
    <row r="221" spans="1:11" ht="21.75">
      <c r="A221" s="5">
        <v>37452</v>
      </c>
      <c r="B221" s="6">
        <v>12</v>
      </c>
      <c r="C221" s="7">
        <v>-0.5</v>
      </c>
      <c r="D221">
        <f t="shared" si="11"/>
        <v>-0.04</v>
      </c>
      <c r="I221">
        <v>-0.014563106796116504</v>
      </c>
      <c r="J221">
        <f t="shared" si="9"/>
        <v>-0.01659474042489953</v>
      </c>
      <c r="K221">
        <f t="shared" si="10"/>
        <v>0.01659474042489953</v>
      </c>
    </row>
    <row r="222" spans="1:11" ht="21.75">
      <c r="A222" s="2">
        <v>37449</v>
      </c>
      <c r="B222" s="3">
        <v>12.5</v>
      </c>
      <c r="C222" s="9">
        <v>0</v>
      </c>
      <c r="D222">
        <f t="shared" si="11"/>
        <v>0</v>
      </c>
      <c r="I222">
        <v>-0.017142857142857144</v>
      </c>
      <c r="J222">
        <f t="shared" si="9"/>
        <v>-0.019174490771640167</v>
      </c>
      <c r="K222">
        <f t="shared" si="10"/>
        <v>0.019174490771640167</v>
      </c>
    </row>
    <row r="223" spans="1:11" ht="21.75">
      <c r="A223" s="5">
        <v>37448</v>
      </c>
      <c r="B223" s="6">
        <v>12.5</v>
      </c>
      <c r="C223" s="11">
        <v>0</v>
      </c>
      <c r="D223">
        <f t="shared" si="11"/>
        <v>0</v>
      </c>
      <c r="I223">
        <v>-0.01818181818181818</v>
      </c>
      <c r="J223">
        <f t="shared" si="9"/>
        <v>-0.020213451810601205</v>
      </c>
      <c r="K223">
        <f t="shared" si="10"/>
        <v>0.020213451810601205</v>
      </c>
    </row>
    <row r="224" spans="1:11" ht="21.75">
      <c r="A224" s="2">
        <v>37447</v>
      </c>
      <c r="B224" s="3">
        <v>12.5</v>
      </c>
      <c r="C224" s="10">
        <v>0.5</v>
      </c>
      <c r="D224">
        <f t="shared" si="11"/>
        <v>0.041666666666666664</v>
      </c>
      <c r="I224">
        <v>-0.01869158878504673</v>
      </c>
      <c r="J224">
        <f t="shared" si="9"/>
        <v>-0.020723222413829755</v>
      </c>
      <c r="K224">
        <f t="shared" si="10"/>
        <v>0.020723222413829755</v>
      </c>
    </row>
    <row r="225" spans="1:11" ht="21.75">
      <c r="A225" s="5">
        <v>37446</v>
      </c>
      <c r="B225" s="6">
        <v>12</v>
      </c>
      <c r="C225" s="11">
        <v>0</v>
      </c>
      <c r="D225">
        <f t="shared" si="11"/>
        <v>0</v>
      </c>
      <c r="I225">
        <v>-0.01904761904761905</v>
      </c>
      <c r="J225">
        <f t="shared" si="9"/>
        <v>-0.021079252676402073</v>
      </c>
      <c r="K225">
        <f t="shared" si="10"/>
        <v>0.021079252676402073</v>
      </c>
    </row>
    <row r="226" spans="1:11" ht="21.75">
      <c r="A226" s="2">
        <v>37445</v>
      </c>
      <c r="B226" s="3">
        <v>12</v>
      </c>
      <c r="C226" s="9">
        <v>0</v>
      </c>
      <c r="D226">
        <f t="shared" si="11"/>
        <v>0</v>
      </c>
      <c r="I226">
        <v>-0.020100502512562818</v>
      </c>
      <c r="J226">
        <f t="shared" si="9"/>
        <v>-0.02213213614134584</v>
      </c>
      <c r="K226">
        <f t="shared" si="10"/>
        <v>0.02213213614134584</v>
      </c>
    </row>
    <row r="227" spans="1:11" ht="21.75">
      <c r="A227" s="5">
        <v>37442</v>
      </c>
      <c r="B227" s="6">
        <v>12</v>
      </c>
      <c r="C227" s="11">
        <v>0</v>
      </c>
      <c r="D227">
        <f t="shared" si="11"/>
        <v>0</v>
      </c>
      <c r="I227">
        <v>-0.02183406113537118</v>
      </c>
      <c r="J227">
        <f t="shared" si="9"/>
        <v>-0.023865694764154205</v>
      </c>
      <c r="K227">
        <f t="shared" si="10"/>
        <v>0.023865694764154205</v>
      </c>
    </row>
    <row r="228" spans="1:11" ht="21.75">
      <c r="A228" s="2">
        <v>37441</v>
      </c>
      <c r="B228" s="3">
        <v>12</v>
      </c>
      <c r="C228" s="9">
        <v>0</v>
      </c>
      <c r="D228">
        <f t="shared" si="11"/>
        <v>0</v>
      </c>
      <c r="I228">
        <v>-0.022831050228310504</v>
      </c>
      <c r="J228">
        <f t="shared" si="9"/>
        <v>-0.024862683857093528</v>
      </c>
      <c r="K228">
        <f t="shared" si="10"/>
        <v>0.024862683857093528</v>
      </c>
    </row>
    <row r="229" spans="1:11" ht="21.75">
      <c r="A229" s="5">
        <v>37440</v>
      </c>
      <c r="B229" s="6">
        <v>12</v>
      </c>
      <c r="C229" s="11">
        <v>0</v>
      </c>
      <c r="D229">
        <f t="shared" si="11"/>
        <v>0</v>
      </c>
      <c r="I229">
        <v>-0.022857142857142857</v>
      </c>
      <c r="J229">
        <f t="shared" si="9"/>
        <v>-0.02488877648592588</v>
      </c>
      <c r="K229">
        <f t="shared" si="10"/>
        <v>0.02488877648592588</v>
      </c>
    </row>
    <row r="230" spans="1:11" ht="21.75">
      <c r="A230" s="2">
        <v>37439</v>
      </c>
      <c r="B230" s="3">
        <v>12</v>
      </c>
      <c r="C230" s="9">
        <v>0</v>
      </c>
      <c r="D230">
        <f t="shared" si="11"/>
        <v>0</v>
      </c>
      <c r="I230">
        <v>-0.02366863905325444</v>
      </c>
      <c r="J230">
        <f t="shared" si="9"/>
        <v>-0.025700272682037464</v>
      </c>
      <c r="K230">
        <f t="shared" si="10"/>
        <v>0.025700272682037464</v>
      </c>
    </row>
    <row r="231" spans="1:11" ht="21.75">
      <c r="A231" s="5">
        <v>37435</v>
      </c>
      <c r="B231" s="6">
        <v>12</v>
      </c>
      <c r="C231" s="11">
        <v>0</v>
      </c>
      <c r="D231">
        <f t="shared" si="11"/>
        <v>0</v>
      </c>
      <c r="I231">
        <v>-0.025</v>
      </c>
      <c r="J231">
        <f t="shared" si="9"/>
        <v>-0.027031633628783025</v>
      </c>
      <c r="K231">
        <f t="shared" si="10"/>
        <v>0.027031633628783025</v>
      </c>
    </row>
    <row r="232" spans="1:11" ht="21.75">
      <c r="A232" s="2">
        <v>37434</v>
      </c>
      <c r="B232" s="3">
        <v>12</v>
      </c>
      <c r="C232" s="9">
        <v>0</v>
      </c>
      <c r="D232">
        <f t="shared" si="11"/>
        <v>0</v>
      </c>
      <c r="I232">
        <v>-0.02564102564102564</v>
      </c>
      <c r="J232">
        <f t="shared" si="9"/>
        <v>-0.027672659269808664</v>
      </c>
      <c r="K232">
        <f t="shared" si="10"/>
        <v>0.027672659269808664</v>
      </c>
    </row>
    <row r="233" spans="1:11" ht="21.75">
      <c r="A233" s="5">
        <v>37433</v>
      </c>
      <c r="B233" s="6">
        <v>12</v>
      </c>
      <c r="C233" s="11">
        <v>0</v>
      </c>
      <c r="D233">
        <f t="shared" si="11"/>
        <v>0</v>
      </c>
      <c r="I233">
        <v>-0.02631578947368421</v>
      </c>
      <c r="J233">
        <f t="shared" si="9"/>
        <v>-0.028347423102467233</v>
      </c>
      <c r="K233">
        <f t="shared" si="10"/>
        <v>0.028347423102467233</v>
      </c>
    </row>
    <row r="234" spans="1:11" ht="21.75">
      <c r="A234" s="2">
        <v>37432</v>
      </c>
      <c r="B234" s="3">
        <v>12</v>
      </c>
      <c r="C234" s="9">
        <v>0</v>
      </c>
      <c r="D234">
        <f t="shared" si="11"/>
        <v>0</v>
      </c>
      <c r="I234">
        <v>-0.027777777777777776</v>
      </c>
      <c r="J234">
        <f t="shared" si="9"/>
        <v>-0.0298094114065608</v>
      </c>
      <c r="K234">
        <f t="shared" si="10"/>
        <v>0.0298094114065608</v>
      </c>
    </row>
    <row r="235" spans="1:11" ht="21.75">
      <c r="A235" s="5">
        <v>37431</v>
      </c>
      <c r="B235" s="6">
        <v>12</v>
      </c>
      <c r="C235" s="11">
        <v>0</v>
      </c>
      <c r="D235">
        <f t="shared" si="11"/>
        <v>0</v>
      </c>
      <c r="I235">
        <v>-0.029411764705882353</v>
      </c>
      <c r="J235">
        <f t="shared" si="9"/>
        <v>-0.031443398334665376</v>
      </c>
      <c r="K235">
        <f t="shared" si="10"/>
        <v>0.031443398334665376</v>
      </c>
    </row>
    <row r="236" spans="1:11" ht="21.75">
      <c r="A236" s="2">
        <v>37428</v>
      </c>
      <c r="B236" s="3">
        <v>12</v>
      </c>
      <c r="C236" s="4">
        <v>-0.1</v>
      </c>
      <c r="D236">
        <f t="shared" si="11"/>
        <v>-0.008264462809917356</v>
      </c>
      <c r="I236">
        <v>-0.030303030303030304</v>
      </c>
      <c r="J236">
        <f t="shared" si="9"/>
        <v>-0.03233466393181333</v>
      </c>
      <c r="K236">
        <f t="shared" si="10"/>
        <v>0.03233466393181333</v>
      </c>
    </row>
    <row r="237" spans="1:11" ht="21.75">
      <c r="A237" s="5">
        <v>37427</v>
      </c>
      <c r="B237" s="6">
        <v>12.1</v>
      </c>
      <c r="C237" s="8">
        <v>0.1</v>
      </c>
      <c r="D237">
        <f t="shared" si="11"/>
        <v>0.008333333333333333</v>
      </c>
      <c r="I237">
        <v>-0.03550295857988166</v>
      </c>
      <c r="J237">
        <f t="shared" si="9"/>
        <v>-0.03753459220866468</v>
      </c>
      <c r="K237">
        <f t="shared" si="10"/>
        <v>0.03753459220866468</v>
      </c>
    </row>
    <row r="238" spans="1:11" ht="21.75">
      <c r="A238" s="2">
        <v>37426</v>
      </c>
      <c r="B238" s="3">
        <v>12</v>
      </c>
      <c r="C238" s="4">
        <v>-0.7</v>
      </c>
      <c r="D238">
        <f t="shared" si="11"/>
        <v>-0.05511811023622047</v>
      </c>
      <c r="I238">
        <v>-0.04</v>
      </c>
      <c r="J238">
        <f t="shared" si="9"/>
        <v>-0.042031633628783024</v>
      </c>
      <c r="K238">
        <f t="shared" si="10"/>
        <v>0.042031633628783024</v>
      </c>
    </row>
    <row r="239" spans="1:11" ht="21.75">
      <c r="A239" s="5">
        <v>37425</v>
      </c>
      <c r="B239" s="6">
        <v>12.7</v>
      </c>
      <c r="C239" s="11">
        <v>0</v>
      </c>
      <c r="D239">
        <f t="shared" si="11"/>
        <v>0</v>
      </c>
      <c r="I239">
        <v>-0.041916167664670656</v>
      </c>
      <c r="J239">
        <f t="shared" si="9"/>
        <v>-0.04394780129345368</v>
      </c>
      <c r="K239">
        <f t="shared" si="10"/>
        <v>0.04394780129345368</v>
      </c>
    </row>
    <row r="240" spans="1:11" ht="21.75">
      <c r="A240" s="2">
        <v>37424</v>
      </c>
      <c r="B240" s="3">
        <v>12.7</v>
      </c>
      <c r="C240" s="9">
        <v>0</v>
      </c>
      <c r="D240">
        <f t="shared" si="11"/>
        <v>0</v>
      </c>
      <c r="I240">
        <v>-0.0449438202247191</v>
      </c>
      <c r="J240">
        <f t="shared" si="9"/>
        <v>-0.046975453853502123</v>
      </c>
      <c r="K240">
        <f t="shared" si="10"/>
        <v>0.046975453853502123</v>
      </c>
    </row>
    <row r="241" spans="1:11" ht="21.75">
      <c r="A241" s="5">
        <v>37421</v>
      </c>
      <c r="B241" s="6">
        <v>12.7</v>
      </c>
      <c r="C241" s="11">
        <v>0</v>
      </c>
      <c r="D241">
        <f t="shared" si="11"/>
        <v>0</v>
      </c>
      <c r="I241">
        <v>-0.04812834224598931</v>
      </c>
      <c r="J241">
        <f t="shared" si="9"/>
        <v>-0.05015997587477233</v>
      </c>
      <c r="K241">
        <f t="shared" si="10"/>
        <v>0.05015997587477233</v>
      </c>
    </row>
    <row r="242" spans="1:11" ht="21.75">
      <c r="A242" s="2">
        <v>37420</v>
      </c>
      <c r="B242" s="3">
        <v>12.7</v>
      </c>
      <c r="C242" s="9">
        <v>0</v>
      </c>
      <c r="D242">
        <f t="shared" si="11"/>
        <v>0</v>
      </c>
      <c r="I242">
        <v>-0.05405405405405406</v>
      </c>
      <c r="J242">
        <f t="shared" si="9"/>
        <v>-0.05608568768283708</v>
      </c>
      <c r="K242">
        <f t="shared" si="10"/>
        <v>0.05608568768283708</v>
      </c>
    </row>
    <row r="243" spans="1:11" ht="21.75">
      <c r="A243" s="5">
        <v>37419</v>
      </c>
      <c r="B243" s="6">
        <v>12.7</v>
      </c>
      <c r="C243" s="8">
        <v>0.2</v>
      </c>
      <c r="D243">
        <f t="shared" si="11"/>
        <v>0.016</v>
      </c>
      <c r="I243">
        <v>-0.05511811023622047</v>
      </c>
      <c r="J243">
        <f t="shared" si="9"/>
        <v>-0.057149743865003495</v>
      </c>
      <c r="K243">
        <f t="shared" si="10"/>
        <v>0.057149743865003495</v>
      </c>
    </row>
    <row r="244" spans="1:11" ht="21.75">
      <c r="A244" s="2">
        <v>37418</v>
      </c>
      <c r="B244" s="3">
        <v>12.5</v>
      </c>
      <c r="C244" s="4">
        <v>-0.1</v>
      </c>
      <c r="D244">
        <f t="shared" si="11"/>
        <v>-0.007936507936507938</v>
      </c>
      <c r="I244">
        <v>-0.0787878787878788</v>
      </c>
      <c r="J244">
        <f t="shared" si="9"/>
        <v>-0.08081951241666183</v>
      </c>
      <c r="K244">
        <f t="shared" si="10"/>
        <v>0.08081951241666183</v>
      </c>
    </row>
    <row r="245" spans="1:11" ht="21.75">
      <c r="A245" s="5">
        <v>37417</v>
      </c>
      <c r="B245" s="6">
        <v>12.6</v>
      </c>
      <c r="C245" s="8">
        <v>0.1</v>
      </c>
      <c r="D245">
        <f t="shared" si="11"/>
        <v>0.008</v>
      </c>
      <c r="I245">
        <v>-0.10052910052910054</v>
      </c>
      <c r="J245">
        <f t="shared" si="9"/>
        <v>-0.10256073415788357</v>
      </c>
      <c r="K245">
        <f t="shared" si="10"/>
        <v>0.10256073415788357</v>
      </c>
    </row>
    <row r="246" spans="1:11" ht="21.75">
      <c r="A246" s="2">
        <v>37414</v>
      </c>
      <c r="B246" s="3">
        <v>12.5</v>
      </c>
      <c r="C246" s="10">
        <v>0.4</v>
      </c>
      <c r="D246">
        <f t="shared" si="11"/>
        <v>0.03305785123966942</v>
      </c>
      <c r="I246">
        <v>-0.10952380952380951</v>
      </c>
      <c r="J246">
        <f t="shared" si="9"/>
        <v>-0.11155544315259254</v>
      </c>
      <c r="K246">
        <f t="shared" si="10"/>
        <v>0.11155544315259254</v>
      </c>
    </row>
    <row r="247" spans="1:11" ht="21.75">
      <c r="A247" s="5">
        <v>37413</v>
      </c>
      <c r="B247" s="6">
        <v>12.1</v>
      </c>
      <c r="C247" s="11">
        <v>0</v>
      </c>
      <c r="D247">
        <f t="shared" si="11"/>
        <v>0</v>
      </c>
      <c r="I247">
        <v>-0.16635514018691588</v>
      </c>
      <c r="J247">
        <f t="shared" si="9"/>
        <v>-0.16838677381569891</v>
      </c>
      <c r="K247">
        <f t="shared" si="10"/>
        <v>0.16838677381569891</v>
      </c>
    </row>
    <row r="248" spans="1:4" ht="21.75">
      <c r="A248" s="2">
        <v>37412</v>
      </c>
      <c r="B248" s="3">
        <v>12.1</v>
      </c>
      <c r="C248" s="9">
        <v>0</v>
      </c>
      <c r="D248" t="e">
        <f t="shared" si="11"/>
        <v>#DIV/0!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F14" sqref="F14"/>
    </sheetView>
  </sheetViews>
  <sheetFormatPr defaultColWidth="9.140625" defaultRowHeight="21.75"/>
  <cols>
    <col min="1" max="1" width="11.00390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2" ht="21.75">
      <c r="A2" s="2">
        <v>37778</v>
      </c>
      <c r="B2" s="3">
        <v>8.4</v>
      </c>
      <c r="C2" s="4">
        <v>-0.05</v>
      </c>
      <c r="D2">
        <f>C2/B3</f>
        <v>-0.00591715976331361</v>
      </c>
      <c r="J2">
        <v>0.07692307692307693</v>
      </c>
      <c r="K2" s="12">
        <f>J2-$G$3</f>
        <v>0.07828577895297628</v>
      </c>
      <c r="L2">
        <f>ABS(K2)</f>
        <v>0.07828577895297628</v>
      </c>
    </row>
    <row r="3" spans="1:12" ht="21.75">
      <c r="A3" s="5">
        <v>37777</v>
      </c>
      <c r="B3" s="6">
        <v>8.45</v>
      </c>
      <c r="C3" s="7">
        <v>-0.05</v>
      </c>
      <c r="D3">
        <f aca="true" t="shared" si="0" ref="D3:D66">C3/B4</f>
        <v>-0.0058823529411764705</v>
      </c>
      <c r="G3" s="24">
        <f>SUM(D2:D121)/120</f>
        <v>-0.0013627020298993592</v>
      </c>
      <c r="H3" s="24">
        <f>VAR(D2:D121)</f>
        <v>0.0006647748411227677</v>
      </c>
      <c r="J3">
        <v>0.06106870229007634</v>
      </c>
      <c r="K3" s="12">
        <f aca="true" t="shared" si="1" ref="K3:K66">J3-$G$3</f>
        <v>0.0624314043199757</v>
      </c>
      <c r="L3">
        <f aca="true" t="shared" si="2" ref="L3:L66">ABS(K3)</f>
        <v>0.0624314043199757</v>
      </c>
    </row>
    <row r="4" spans="1:12" ht="21.75">
      <c r="A4" s="2">
        <v>37776</v>
      </c>
      <c r="B4" s="3">
        <v>8.5</v>
      </c>
      <c r="C4" s="4">
        <v>-0.05</v>
      </c>
      <c r="D4">
        <f t="shared" si="0"/>
        <v>-0.005847953216374269</v>
      </c>
      <c r="G4" s="24"/>
      <c r="H4" s="24">
        <f>H3^0.5</f>
        <v>0.025783227903479575</v>
      </c>
      <c r="J4">
        <v>0.05</v>
      </c>
      <c r="K4" s="12">
        <f t="shared" si="1"/>
        <v>0.051362702029899364</v>
      </c>
      <c r="L4">
        <f t="shared" si="2"/>
        <v>0.051362702029899364</v>
      </c>
    </row>
    <row r="5" spans="1:12" ht="21.75">
      <c r="A5" s="5">
        <v>37775</v>
      </c>
      <c r="B5" s="6">
        <v>8.55</v>
      </c>
      <c r="C5" s="7">
        <v>-0.1</v>
      </c>
      <c r="D5">
        <f t="shared" si="0"/>
        <v>-0.011560693641618497</v>
      </c>
      <c r="J5">
        <v>0.04794520547945205</v>
      </c>
      <c r="K5" s="12">
        <f t="shared" si="1"/>
        <v>0.04930790750935141</v>
      </c>
      <c r="L5">
        <f t="shared" si="2"/>
        <v>0.04930790750935141</v>
      </c>
    </row>
    <row r="6" spans="1:12" ht="21.75">
      <c r="A6" s="2">
        <v>37774</v>
      </c>
      <c r="B6" s="3">
        <v>8.65</v>
      </c>
      <c r="C6" s="4">
        <v>-0.15</v>
      </c>
      <c r="D6">
        <f t="shared" si="0"/>
        <v>-0.017045454545454544</v>
      </c>
      <c r="J6">
        <v>0.04580152671755725</v>
      </c>
      <c r="K6" s="12">
        <f t="shared" si="1"/>
        <v>0.04716422874745661</v>
      </c>
      <c r="L6">
        <f t="shared" si="2"/>
        <v>0.04716422874745661</v>
      </c>
    </row>
    <row r="7" spans="1:12" ht="21.75">
      <c r="A7" s="5">
        <v>37771</v>
      </c>
      <c r="B7" s="6">
        <v>8.8</v>
      </c>
      <c r="C7" s="8">
        <v>0.3</v>
      </c>
      <c r="D7">
        <f t="shared" si="0"/>
        <v>0.03529411764705882</v>
      </c>
      <c r="J7">
        <v>0.045112781954887216</v>
      </c>
      <c r="K7" s="12">
        <f t="shared" si="1"/>
        <v>0.04647548398478658</v>
      </c>
      <c r="L7">
        <f t="shared" si="2"/>
        <v>0.04647548398478658</v>
      </c>
    </row>
    <row r="8" spans="1:12" ht="21.75">
      <c r="A8" s="2">
        <v>37770</v>
      </c>
      <c r="B8" s="3">
        <v>8.5</v>
      </c>
      <c r="C8" s="4">
        <v>-0.3</v>
      </c>
      <c r="D8">
        <f t="shared" si="0"/>
        <v>-0.03409090909090909</v>
      </c>
      <c r="J8">
        <v>0.03968253968253968</v>
      </c>
      <c r="K8" s="12">
        <f t="shared" si="1"/>
        <v>0.04104524171243904</v>
      </c>
      <c r="L8">
        <f t="shared" si="2"/>
        <v>0.04104524171243904</v>
      </c>
    </row>
    <row r="9" spans="1:12" ht="21.75">
      <c r="A9" s="5">
        <v>37769</v>
      </c>
      <c r="B9" s="6">
        <v>8.8</v>
      </c>
      <c r="C9" s="8">
        <v>0.2</v>
      </c>
      <c r="D9">
        <f t="shared" si="0"/>
        <v>0.023255813953488375</v>
      </c>
      <c r="J9">
        <v>0.03896103896103896</v>
      </c>
      <c r="K9" s="12">
        <f t="shared" si="1"/>
        <v>0.04032374099093832</v>
      </c>
      <c r="L9">
        <f t="shared" si="2"/>
        <v>0.04032374099093832</v>
      </c>
    </row>
    <row r="10" spans="1:12" ht="21.75">
      <c r="A10" s="2">
        <v>37768</v>
      </c>
      <c r="B10" s="3">
        <v>8.6</v>
      </c>
      <c r="C10" s="9">
        <v>0</v>
      </c>
      <c r="D10">
        <f t="shared" si="0"/>
        <v>0</v>
      </c>
      <c r="J10">
        <v>0.03529411764705882</v>
      </c>
      <c r="K10" s="12">
        <f t="shared" si="1"/>
        <v>0.036656819676958184</v>
      </c>
      <c r="L10">
        <f t="shared" si="2"/>
        <v>0.036656819676958184</v>
      </c>
    </row>
    <row r="11" spans="1:12" ht="21.75">
      <c r="A11" s="5">
        <v>37767</v>
      </c>
      <c r="B11" s="6">
        <v>8.6</v>
      </c>
      <c r="C11" s="8">
        <v>0.15</v>
      </c>
      <c r="D11">
        <f t="shared" si="0"/>
        <v>0.01775147928994083</v>
      </c>
      <c r="J11">
        <v>0.03529411764705882</v>
      </c>
      <c r="K11" s="12">
        <f t="shared" si="1"/>
        <v>0.036656819676958184</v>
      </c>
      <c r="L11">
        <f t="shared" si="2"/>
        <v>0.036656819676958184</v>
      </c>
    </row>
    <row r="12" spans="1:12" ht="21.75">
      <c r="A12" s="2">
        <v>37764</v>
      </c>
      <c r="B12" s="3">
        <v>8.45</v>
      </c>
      <c r="C12" s="10">
        <v>0.05</v>
      </c>
      <c r="D12">
        <f t="shared" si="0"/>
        <v>0.005952380952380952</v>
      </c>
      <c r="J12">
        <v>0.03529411764705882</v>
      </c>
      <c r="K12" s="12">
        <f t="shared" si="1"/>
        <v>0.036656819676958184</v>
      </c>
      <c r="L12">
        <f t="shared" si="2"/>
        <v>0.036656819676958184</v>
      </c>
    </row>
    <row r="13" spans="1:12" ht="21.75">
      <c r="A13" s="5">
        <v>37763</v>
      </c>
      <c r="B13" s="6">
        <v>8.4</v>
      </c>
      <c r="C13" s="8">
        <v>0.6</v>
      </c>
      <c r="D13">
        <f t="shared" si="0"/>
        <v>0.07692307692307693</v>
      </c>
      <c r="J13">
        <v>0.02873563218390805</v>
      </c>
      <c r="K13" s="12">
        <f t="shared" si="1"/>
        <v>0.030098334213807407</v>
      </c>
      <c r="L13">
        <f t="shared" si="2"/>
        <v>0.030098334213807407</v>
      </c>
    </row>
    <row r="14" spans="1:12" ht="21.75">
      <c r="A14" s="2">
        <v>37762</v>
      </c>
      <c r="B14" s="3">
        <v>7.8</v>
      </c>
      <c r="C14" s="4">
        <v>-0.35</v>
      </c>
      <c r="D14">
        <f t="shared" si="0"/>
        <v>-0.042944785276073615</v>
      </c>
      <c r="J14">
        <v>0.02857142857142857</v>
      </c>
      <c r="K14" s="12">
        <f t="shared" si="1"/>
        <v>0.029934130601327928</v>
      </c>
      <c r="L14">
        <f t="shared" si="2"/>
        <v>0.029934130601327928</v>
      </c>
    </row>
    <row r="15" spans="1:12" ht="21.75">
      <c r="A15" s="5">
        <v>37761</v>
      </c>
      <c r="B15" s="6">
        <v>8.15</v>
      </c>
      <c r="C15" s="8">
        <v>0.1</v>
      </c>
      <c r="D15">
        <f t="shared" si="0"/>
        <v>0.012422360248447204</v>
      </c>
      <c r="J15">
        <v>0.023255813953488375</v>
      </c>
      <c r="K15" s="12">
        <f t="shared" si="1"/>
        <v>0.024618515983387733</v>
      </c>
      <c r="L15">
        <f t="shared" si="2"/>
        <v>0.024618515983387733</v>
      </c>
    </row>
    <row r="16" spans="1:12" ht="21.75">
      <c r="A16" s="2">
        <v>37760</v>
      </c>
      <c r="B16" s="3">
        <v>8.05</v>
      </c>
      <c r="C16" s="4">
        <v>-0.05</v>
      </c>
      <c r="D16">
        <f t="shared" si="0"/>
        <v>-0.00617283950617284</v>
      </c>
      <c r="J16">
        <v>0.021582733812949638</v>
      </c>
      <c r="K16" s="12">
        <f t="shared" si="1"/>
        <v>0.022945435842848996</v>
      </c>
      <c r="L16">
        <f t="shared" si="2"/>
        <v>0.022945435842848996</v>
      </c>
    </row>
    <row r="17" spans="1:12" ht="21.75">
      <c r="A17" s="5">
        <v>37757</v>
      </c>
      <c r="B17" s="6">
        <v>8.1</v>
      </c>
      <c r="C17" s="8">
        <v>0.1</v>
      </c>
      <c r="D17">
        <f t="shared" si="0"/>
        <v>0.0125</v>
      </c>
      <c r="J17">
        <v>0.020270270270270268</v>
      </c>
      <c r="K17" s="12">
        <f t="shared" si="1"/>
        <v>0.021632972300169626</v>
      </c>
      <c r="L17">
        <f t="shared" si="2"/>
        <v>0.021632972300169626</v>
      </c>
    </row>
    <row r="18" spans="1:12" ht="21.75">
      <c r="A18" s="2">
        <v>37755</v>
      </c>
      <c r="B18" s="3">
        <v>8</v>
      </c>
      <c r="C18" s="10">
        <v>0.3</v>
      </c>
      <c r="D18">
        <f t="shared" si="0"/>
        <v>0.03896103896103896</v>
      </c>
      <c r="J18">
        <v>0.01775147928994083</v>
      </c>
      <c r="K18" s="12">
        <f t="shared" si="1"/>
        <v>0.019114181319840187</v>
      </c>
      <c r="L18">
        <f t="shared" si="2"/>
        <v>0.019114181319840187</v>
      </c>
    </row>
    <row r="19" spans="1:12" ht="21.75">
      <c r="A19" s="5">
        <v>37754</v>
      </c>
      <c r="B19" s="6">
        <v>7.7</v>
      </c>
      <c r="C19" s="11">
        <v>0</v>
      </c>
      <c r="D19">
        <f t="shared" si="0"/>
        <v>0</v>
      </c>
      <c r="J19">
        <v>0.017241379310344827</v>
      </c>
      <c r="K19" s="12">
        <f t="shared" si="1"/>
        <v>0.018604081340244185</v>
      </c>
      <c r="L19">
        <f t="shared" si="2"/>
        <v>0.018604081340244185</v>
      </c>
    </row>
    <row r="20" spans="1:12" ht="21.75">
      <c r="A20" s="2">
        <v>37753</v>
      </c>
      <c r="B20" s="3">
        <v>7.7</v>
      </c>
      <c r="C20" s="9">
        <v>0</v>
      </c>
      <c r="D20">
        <f t="shared" si="0"/>
        <v>0</v>
      </c>
      <c r="J20">
        <v>0.017045454545454544</v>
      </c>
      <c r="K20" s="12">
        <f t="shared" si="1"/>
        <v>0.018408156575353902</v>
      </c>
      <c r="L20">
        <f t="shared" si="2"/>
        <v>0.018408156575353902</v>
      </c>
    </row>
    <row r="21" spans="1:12" ht="21.75">
      <c r="A21" s="5">
        <v>37750</v>
      </c>
      <c r="B21" s="6">
        <v>7.7</v>
      </c>
      <c r="C21" s="8">
        <v>0.05</v>
      </c>
      <c r="D21">
        <f t="shared" si="0"/>
        <v>0.006535947712418301</v>
      </c>
      <c r="J21">
        <v>0.017045454545454544</v>
      </c>
      <c r="K21" s="12">
        <f t="shared" si="1"/>
        <v>0.018408156575353902</v>
      </c>
      <c r="L21">
        <f t="shared" si="2"/>
        <v>0.018408156575353902</v>
      </c>
    </row>
    <row r="22" spans="1:12" ht="21.75">
      <c r="A22" s="2">
        <v>37749</v>
      </c>
      <c r="B22" s="3">
        <v>7.65</v>
      </c>
      <c r="C22" s="10">
        <v>0.05</v>
      </c>
      <c r="D22">
        <f t="shared" si="0"/>
        <v>0.006578947368421053</v>
      </c>
      <c r="J22">
        <v>0.014285714285714287</v>
      </c>
      <c r="K22" s="12">
        <f t="shared" si="1"/>
        <v>0.015648416315613645</v>
      </c>
      <c r="L22">
        <f t="shared" si="2"/>
        <v>0.015648416315613645</v>
      </c>
    </row>
    <row r="23" spans="1:12" ht="21.75">
      <c r="A23" s="5">
        <v>37748</v>
      </c>
      <c r="B23" s="6">
        <v>7.6</v>
      </c>
      <c r="C23" s="8">
        <v>0.05</v>
      </c>
      <c r="D23">
        <f t="shared" si="0"/>
        <v>0.006622516556291392</v>
      </c>
      <c r="J23">
        <v>0.014084507042253523</v>
      </c>
      <c r="K23" s="12">
        <f t="shared" si="1"/>
        <v>0.015447209072152883</v>
      </c>
      <c r="L23">
        <f t="shared" si="2"/>
        <v>0.015447209072152883</v>
      </c>
    </row>
    <row r="24" spans="1:12" ht="21.75">
      <c r="A24" s="2">
        <v>37747</v>
      </c>
      <c r="B24" s="3">
        <v>7.55</v>
      </c>
      <c r="C24" s="10">
        <v>0.15</v>
      </c>
      <c r="D24">
        <f t="shared" si="0"/>
        <v>0.020270270270270268</v>
      </c>
      <c r="J24">
        <v>0.01388888888888889</v>
      </c>
      <c r="K24" s="12">
        <f t="shared" si="1"/>
        <v>0.01525159091878825</v>
      </c>
      <c r="L24">
        <f t="shared" si="2"/>
        <v>0.01525159091878825</v>
      </c>
    </row>
    <row r="25" spans="1:12" ht="21.75">
      <c r="A25" s="5">
        <v>37743</v>
      </c>
      <c r="B25" s="6">
        <v>7.4</v>
      </c>
      <c r="C25" s="7">
        <v>-0.1</v>
      </c>
      <c r="D25">
        <f t="shared" si="0"/>
        <v>-0.013333333333333334</v>
      </c>
      <c r="J25">
        <v>0.013698630136986302</v>
      </c>
      <c r="K25" s="12">
        <f t="shared" si="1"/>
        <v>0.015061332166885662</v>
      </c>
      <c r="L25">
        <f t="shared" si="2"/>
        <v>0.015061332166885662</v>
      </c>
    </row>
    <row r="26" spans="1:12" ht="21.75">
      <c r="A26" s="2">
        <v>37741</v>
      </c>
      <c r="B26" s="3">
        <v>7.5</v>
      </c>
      <c r="C26" s="10">
        <v>0.1</v>
      </c>
      <c r="D26">
        <f t="shared" si="0"/>
        <v>0.013513513513513514</v>
      </c>
      <c r="J26">
        <v>0.013513513513513514</v>
      </c>
      <c r="K26" s="12">
        <f t="shared" si="1"/>
        <v>0.014876215543412874</v>
      </c>
      <c r="L26">
        <f t="shared" si="2"/>
        <v>0.014876215543412874</v>
      </c>
    </row>
    <row r="27" spans="1:12" ht="21.75">
      <c r="A27" s="5">
        <v>37740</v>
      </c>
      <c r="B27" s="6">
        <v>7.4</v>
      </c>
      <c r="C27" s="8">
        <v>0.1</v>
      </c>
      <c r="D27">
        <f t="shared" si="0"/>
        <v>0.013698630136986302</v>
      </c>
      <c r="J27">
        <v>0.0125</v>
      </c>
      <c r="K27" s="12">
        <f t="shared" si="1"/>
        <v>0.01386270202989936</v>
      </c>
      <c r="L27">
        <f t="shared" si="2"/>
        <v>0.01386270202989936</v>
      </c>
    </row>
    <row r="28" spans="1:12" ht="21.75">
      <c r="A28" s="2">
        <v>37739</v>
      </c>
      <c r="B28" s="3">
        <v>7.3</v>
      </c>
      <c r="C28" s="9">
        <v>0</v>
      </c>
      <c r="D28">
        <f t="shared" si="0"/>
        <v>0</v>
      </c>
      <c r="J28">
        <v>0.012422360248447204</v>
      </c>
      <c r="K28" s="12">
        <f t="shared" si="1"/>
        <v>0.013785062278346564</v>
      </c>
      <c r="L28">
        <f t="shared" si="2"/>
        <v>0.013785062278346564</v>
      </c>
    </row>
    <row r="29" spans="1:12" ht="21.75">
      <c r="A29" s="5">
        <v>37736</v>
      </c>
      <c r="B29" s="6">
        <v>7.3</v>
      </c>
      <c r="C29" s="7">
        <v>-0.1</v>
      </c>
      <c r="D29">
        <f t="shared" si="0"/>
        <v>-0.013513513513513514</v>
      </c>
      <c r="J29">
        <v>0.011627906976744188</v>
      </c>
      <c r="K29" s="12">
        <f t="shared" si="1"/>
        <v>0.012990609006643547</v>
      </c>
      <c r="L29">
        <f t="shared" si="2"/>
        <v>0.012990609006643547</v>
      </c>
    </row>
    <row r="30" spans="1:12" ht="21.75">
      <c r="A30" s="2">
        <v>37735</v>
      </c>
      <c r="B30" s="3">
        <v>7.4</v>
      </c>
      <c r="C30" s="9">
        <v>0</v>
      </c>
      <c r="D30">
        <f t="shared" si="0"/>
        <v>0</v>
      </c>
      <c r="J30">
        <v>0.01149425287356322</v>
      </c>
      <c r="K30" s="12">
        <f t="shared" si="1"/>
        <v>0.01285695490346258</v>
      </c>
      <c r="L30">
        <f t="shared" si="2"/>
        <v>0.01285695490346258</v>
      </c>
    </row>
    <row r="31" spans="1:12" ht="21.75">
      <c r="A31" s="5">
        <v>37734</v>
      </c>
      <c r="B31" s="6">
        <v>7.4</v>
      </c>
      <c r="C31" s="11">
        <v>0</v>
      </c>
      <c r="D31">
        <f t="shared" si="0"/>
        <v>0</v>
      </c>
      <c r="J31">
        <v>0.011363636363636364</v>
      </c>
      <c r="K31" s="12">
        <f t="shared" si="1"/>
        <v>0.012726338393535723</v>
      </c>
      <c r="L31">
        <f t="shared" si="2"/>
        <v>0.012726338393535723</v>
      </c>
    </row>
    <row r="32" spans="1:12" ht="21.75">
      <c r="A32" s="2">
        <v>37733</v>
      </c>
      <c r="B32" s="3">
        <v>7.4</v>
      </c>
      <c r="C32" s="4">
        <v>-0.25</v>
      </c>
      <c r="D32">
        <f t="shared" si="0"/>
        <v>-0.032679738562091505</v>
      </c>
      <c r="J32">
        <v>0.007246376811594203</v>
      </c>
      <c r="K32" s="12">
        <f t="shared" si="1"/>
        <v>0.008609078841493562</v>
      </c>
      <c r="L32">
        <f t="shared" si="2"/>
        <v>0.008609078841493562</v>
      </c>
    </row>
    <row r="33" spans="1:12" ht="21.75">
      <c r="A33" s="5">
        <v>37732</v>
      </c>
      <c r="B33" s="6">
        <v>7.65</v>
      </c>
      <c r="C33" s="8">
        <v>0.05</v>
      </c>
      <c r="D33">
        <f t="shared" si="0"/>
        <v>0.006578947368421053</v>
      </c>
      <c r="J33">
        <v>0.007194244604316547</v>
      </c>
      <c r="K33" s="12">
        <f t="shared" si="1"/>
        <v>0.008556946634215907</v>
      </c>
      <c r="L33">
        <f t="shared" si="2"/>
        <v>0.008556946634215907</v>
      </c>
    </row>
    <row r="34" spans="1:12" ht="21.75">
      <c r="A34" s="2">
        <v>37729</v>
      </c>
      <c r="B34" s="3">
        <v>7.6</v>
      </c>
      <c r="C34" s="4">
        <v>-0.05</v>
      </c>
      <c r="D34">
        <f t="shared" si="0"/>
        <v>-0.006535947712418301</v>
      </c>
      <c r="J34">
        <v>0.007194244604316547</v>
      </c>
      <c r="K34" s="12">
        <f t="shared" si="1"/>
        <v>0.008556946634215907</v>
      </c>
      <c r="L34">
        <f t="shared" si="2"/>
        <v>0.008556946634215907</v>
      </c>
    </row>
    <row r="35" spans="1:12" ht="21.75">
      <c r="A35" s="5">
        <v>37728</v>
      </c>
      <c r="B35" s="6">
        <v>7.65</v>
      </c>
      <c r="C35" s="8">
        <v>0.35</v>
      </c>
      <c r="D35">
        <f t="shared" si="0"/>
        <v>0.04794520547945205</v>
      </c>
      <c r="J35">
        <v>0.007042253521126762</v>
      </c>
      <c r="K35" s="12">
        <f t="shared" si="1"/>
        <v>0.008404955551026121</v>
      </c>
      <c r="L35">
        <f t="shared" si="2"/>
        <v>0.008404955551026121</v>
      </c>
    </row>
    <row r="36" spans="1:12" ht="21.75">
      <c r="A36" s="2">
        <v>37727</v>
      </c>
      <c r="B36" s="3">
        <v>7.3</v>
      </c>
      <c r="C36" s="10">
        <v>0.1</v>
      </c>
      <c r="D36">
        <f t="shared" si="0"/>
        <v>0.01388888888888889</v>
      </c>
      <c r="J36">
        <v>0.006622516556291392</v>
      </c>
      <c r="K36" s="12">
        <f t="shared" si="1"/>
        <v>0.007985218586190751</v>
      </c>
      <c r="L36">
        <f t="shared" si="2"/>
        <v>0.007985218586190751</v>
      </c>
    </row>
    <row r="37" spans="1:12" ht="21.75">
      <c r="A37" s="5">
        <v>37722</v>
      </c>
      <c r="B37" s="6">
        <v>7.2</v>
      </c>
      <c r="C37" s="8">
        <v>0.1</v>
      </c>
      <c r="D37">
        <f t="shared" si="0"/>
        <v>0.014084507042253523</v>
      </c>
      <c r="J37">
        <v>0.006578947368421053</v>
      </c>
      <c r="K37" s="12">
        <f t="shared" si="1"/>
        <v>0.007941649398320412</v>
      </c>
      <c r="L37">
        <f t="shared" si="2"/>
        <v>0.007941649398320412</v>
      </c>
    </row>
    <row r="38" spans="1:12" ht="21.75">
      <c r="A38" s="2">
        <v>37721</v>
      </c>
      <c r="B38" s="3">
        <v>7.1</v>
      </c>
      <c r="C38" s="9">
        <v>0</v>
      </c>
      <c r="D38">
        <f t="shared" si="0"/>
        <v>0</v>
      </c>
      <c r="J38">
        <v>0.006578947368421053</v>
      </c>
      <c r="K38" s="12">
        <f t="shared" si="1"/>
        <v>0.007941649398320412</v>
      </c>
      <c r="L38">
        <f t="shared" si="2"/>
        <v>0.007941649398320412</v>
      </c>
    </row>
    <row r="39" spans="1:12" ht="21.75">
      <c r="A39" s="5">
        <v>37720</v>
      </c>
      <c r="B39" s="6">
        <v>7.1</v>
      </c>
      <c r="C39" s="7">
        <v>-0.05</v>
      </c>
      <c r="D39">
        <f t="shared" si="0"/>
        <v>-0.006993006993006993</v>
      </c>
      <c r="J39">
        <v>0.006535947712418301</v>
      </c>
      <c r="K39" s="12">
        <f t="shared" si="1"/>
        <v>0.00789864974231766</v>
      </c>
      <c r="L39">
        <f t="shared" si="2"/>
        <v>0.00789864974231766</v>
      </c>
    </row>
    <row r="40" spans="1:12" ht="21.75">
      <c r="A40" s="2">
        <v>37719</v>
      </c>
      <c r="B40" s="3">
        <v>7.15</v>
      </c>
      <c r="C40" s="10">
        <v>0.05</v>
      </c>
      <c r="D40">
        <f t="shared" si="0"/>
        <v>0.007042253521126762</v>
      </c>
      <c r="J40">
        <v>0.005952380952380952</v>
      </c>
      <c r="K40" s="12">
        <f t="shared" si="1"/>
        <v>0.0073150829822803114</v>
      </c>
      <c r="L40">
        <f t="shared" si="2"/>
        <v>0.0073150829822803114</v>
      </c>
    </row>
    <row r="41" spans="1:12" ht="21.75">
      <c r="A41" s="5">
        <v>37715</v>
      </c>
      <c r="B41" s="6">
        <v>7.1</v>
      </c>
      <c r="C41" s="8">
        <v>0.1</v>
      </c>
      <c r="D41">
        <f t="shared" si="0"/>
        <v>0.014285714285714287</v>
      </c>
      <c r="J41">
        <v>0.005714285714285714</v>
      </c>
      <c r="K41" s="12">
        <f t="shared" si="1"/>
        <v>0.007076987744185074</v>
      </c>
      <c r="L41">
        <f t="shared" si="2"/>
        <v>0.007076987744185074</v>
      </c>
    </row>
    <row r="42" spans="1:12" ht="21.75">
      <c r="A42" s="2">
        <v>37714</v>
      </c>
      <c r="B42" s="3">
        <v>7</v>
      </c>
      <c r="C42" s="10">
        <v>0.05</v>
      </c>
      <c r="D42">
        <f t="shared" si="0"/>
        <v>0.007194244604316547</v>
      </c>
      <c r="J42">
        <v>0</v>
      </c>
      <c r="K42" s="12">
        <f t="shared" si="1"/>
        <v>0.0013627020298993592</v>
      </c>
      <c r="L42">
        <f t="shared" si="2"/>
        <v>0.0013627020298993592</v>
      </c>
    </row>
    <row r="43" spans="1:12" ht="21.75">
      <c r="A43" s="5">
        <v>37713</v>
      </c>
      <c r="B43" s="6">
        <v>6.95</v>
      </c>
      <c r="C43" s="8">
        <v>0.05</v>
      </c>
      <c r="D43">
        <f t="shared" si="0"/>
        <v>0.007246376811594203</v>
      </c>
      <c r="J43">
        <v>0</v>
      </c>
      <c r="K43" s="12">
        <f t="shared" si="1"/>
        <v>0.0013627020298993592</v>
      </c>
      <c r="L43">
        <f t="shared" si="2"/>
        <v>0.0013627020298993592</v>
      </c>
    </row>
    <row r="44" spans="1:12" ht="21.75">
      <c r="A44" s="2">
        <v>37712</v>
      </c>
      <c r="B44" s="3">
        <v>6.9</v>
      </c>
      <c r="C44" s="9">
        <v>0</v>
      </c>
      <c r="D44">
        <f t="shared" si="0"/>
        <v>0</v>
      </c>
      <c r="J44">
        <v>0</v>
      </c>
      <c r="K44" s="12">
        <f t="shared" si="1"/>
        <v>0.0013627020298993592</v>
      </c>
      <c r="L44">
        <f t="shared" si="2"/>
        <v>0.0013627020298993592</v>
      </c>
    </row>
    <row r="45" spans="1:12" ht="21.75">
      <c r="A45" s="5">
        <v>37711</v>
      </c>
      <c r="B45" s="6">
        <v>6.9</v>
      </c>
      <c r="C45" s="7">
        <v>-0.1</v>
      </c>
      <c r="D45">
        <f t="shared" si="0"/>
        <v>-0.014285714285714287</v>
      </c>
      <c r="J45">
        <v>0</v>
      </c>
      <c r="K45" s="12">
        <f t="shared" si="1"/>
        <v>0.0013627020298993592</v>
      </c>
      <c r="L45">
        <f t="shared" si="2"/>
        <v>0.0013627020298993592</v>
      </c>
    </row>
    <row r="46" spans="1:12" ht="21.75">
      <c r="A46" s="2">
        <v>37708</v>
      </c>
      <c r="B46" s="3">
        <v>7</v>
      </c>
      <c r="C46" s="10">
        <v>0.05</v>
      </c>
      <c r="D46">
        <f t="shared" si="0"/>
        <v>0.007194244604316547</v>
      </c>
      <c r="J46">
        <v>0</v>
      </c>
      <c r="K46" s="12">
        <f t="shared" si="1"/>
        <v>0.0013627020298993592</v>
      </c>
      <c r="L46">
        <f t="shared" si="2"/>
        <v>0.0013627020298993592</v>
      </c>
    </row>
    <row r="47" spans="1:12" ht="21.75">
      <c r="A47" s="5">
        <v>37707</v>
      </c>
      <c r="B47" s="6">
        <v>6.95</v>
      </c>
      <c r="C47" s="8">
        <v>0.3</v>
      </c>
      <c r="D47">
        <f t="shared" si="0"/>
        <v>0.045112781954887216</v>
      </c>
      <c r="J47">
        <v>0</v>
      </c>
      <c r="K47" s="12">
        <f t="shared" si="1"/>
        <v>0.0013627020298993592</v>
      </c>
      <c r="L47">
        <f t="shared" si="2"/>
        <v>0.0013627020298993592</v>
      </c>
    </row>
    <row r="48" spans="1:12" ht="21.75">
      <c r="A48" s="2">
        <v>37706</v>
      </c>
      <c r="B48" s="3">
        <v>6.65</v>
      </c>
      <c r="C48" s="9">
        <v>0</v>
      </c>
      <c r="D48">
        <f t="shared" si="0"/>
        <v>0</v>
      </c>
      <c r="J48">
        <v>0</v>
      </c>
      <c r="K48" s="12">
        <f t="shared" si="1"/>
        <v>0.0013627020298993592</v>
      </c>
      <c r="L48">
        <f t="shared" si="2"/>
        <v>0.0013627020298993592</v>
      </c>
    </row>
    <row r="49" spans="1:12" ht="21.75">
      <c r="A49" s="5">
        <v>37705</v>
      </c>
      <c r="B49" s="6">
        <v>6.65</v>
      </c>
      <c r="C49" s="11">
        <v>0</v>
      </c>
      <c r="D49">
        <f t="shared" si="0"/>
        <v>0</v>
      </c>
      <c r="J49">
        <v>0</v>
      </c>
      <c r="K49" s="12">
        <f t="shared" si="1"/>
        <v>0.0013627020298993592</v>
      </c>
      <c r="L49">
        <f t="shared" si="2"/>
        <v>0.0013627020298993592</v>
      </c>
    </row>
    <row r="50" spans="1:12" ht="21.75">
      <c r="A50" s="2">
        <v>37704</v>
      </c>
      <c r="B50" s="3">
        <v>6.65</v>
      </c>
      <c r="C50" s="4">
        <v>-0.15</v>
      </c>
      <c r="D50">
        <f t="shared" si="0"/>
        <v>-0.022058823529411766</v>
      </c>
      <c r="J50">
        <v>0</v>
      </c>
      <c r="K50" s="12">
        <f t="shared" si="1"/>
        <v>0.0013627020298993592</v>
      </c>
      <c r="L50">
        <f t="shared" si="2"/>
        <v>0.0013627020298993592</v>
      </c>
    </row>
    <row r="51" spans="1:12" ht="21.75">
      <c r="A51" s="5">
        <v>37701</v>
      </c>
      <c r="B51" s="6">
        <v>6.8</v>
      </c>
      <c r="C51" s="11">
        <v>0</v>
      </c>
      <c r="D51">
        <f t="shared" si="0"/>
        <v>0</v>
      </c>
      <c r="J51">
        <v>0</v>
      </c>
      <c r="K51" s="12">
        <f t="shared" si="1"/>
        <v>0.0013627020298993592</v>
      </c>
      <c r="L51">
        <f t="shared" si="2"/>
        <v>0.0013627020298993592</v>
      </c>
    </row>
    <row r="52" spans="1:12" ht="21.75">
      <c r="A52" s="2">
        <v>37700</v>
      </c>
      <c r="B52" s="3">
        <v>6.8</v>
      </c>
      <c r="C52" s="4">
        <v>-0.15</v>
      </c>
      <c r="D52">
        <f t="shared" si="0"/>
        <v>-0.021582733812949638</v>
      </c>
      <c r="J52">
        <v>0</v>
      </c>
      <c r="K52" s="12">
        <f t="shared" si="1"/>
        <v>0.0013627020298993592</v>
      </c>
      <c r="L52">
        <f t="shared" si="2"/>
        <v>0.0013627020298993592</v>
      </c>
    </row>
    <row r="53" spans="1:12" ht="21.75">
      <c r="A53" s="5">
        <v>37699</v>
      </c>
      <c r="B53" s="6">
        <v>6.95</v>
      </c>
      <c r="C53" s="8">
        <v>0.4</v>
      </c>
      <c r="D53">
        <f t="shared" si="0"/>
        <v>0.06106870229007634</v>
      </c>
      <c r="J53">
        <v>0</v>
      </c>
      <c r="K53" s="12">
        <f t="shared" si="1"/>
        <v>0.0013627020298993592</v>
      </c>
      <c r="L53">
        <f t="shared" si="2"/>
        <v>0.0013627020298993592</v>
      </c>
    </row>
    <row r="54" spans="1:12" ht="21.75">
      <c r="A54" s="2">
        <v>37698</v>
      </c>
      <c r="B54" s="3">
        <v>6.55</v>
      </c>
      <c r="C54" s="10">
        <v>0.25</v>
      </c>
      <c r="D54">
        <f t="shared" si="0"/>
        <v>0.03968253968253968</v>
      </c>
      <c r="J54">
        <v>0</v>
      </c>
      <c r="K54" s="12">
        <f t="shared" si="1"/>
        <v>0.0013627020298993592</v>
      </c>
      <c r="L54">
        <f t="shared" si="2"/>
        <v>0.0013627020298993592</v>
      </c>
    </row>
    <row r="55" spans="1:12" ht="21.75">
      <c r="A55" s="5">
        <v>37697</v>
      </c>
      <c r="B55" s="6">
        <v>6.3</v>
      </c>
      <c r="C55" s="11">
        <v>0</v>
      </c>
      <c r="D55">
        <f t="shared" si="0"/>
        <v>0</v>
      </c>
      <c r="J55">
        <v>0</v>
      </c>
      <c r="K55" s="12">
        <f t="shared" si="1"/>
        <v>0.0013627020298993592</v>
      </c>
      <c r="L55">
        <f t="shared" si="2"/>
        <v>0.0013627020298993592</v>
      </c>
    </row>
    <row r="56" spans="1:12" ht="21.75">
      <c r="A56" s="2">
        <v>37694</v>
      </c>
      <c r="B56" s="3">
        <v>6.3</v>
      </c>
      <c r="C56" s="9">
        <v>0</v>
      </c>
      <c r="D56">
        <f t="shared" si="0"/>
        <v>0</v>
      </c>
      <c r="J56">
        <v>0</v>
      </c>
      <c r="K56" s="12">
        <f t="shared" si="1"/>
        <v>0.0013627020298993592</v>
      </c>
      <c r="L56">
        <f t="shared" si="2"/>
        <v>0.0013627020298993592</v>
      </c>
    </row>
    <row r="57" spans="1:12" ht="21.75">
      <c r="A57" s="5">
        <v>37693</v>
      </c>
      <c r="B57" s="6">
        <v>6.3</v>
      </c>
      <c r="C57" s="11">
        <v>0</v>
      </c>
      <c r="D57">
        <f t="shared" si="0"/>
        <v>0</v>
      </c>
      <c r="J57">
        <v>0</v>
      </c>
      <c r="K57" s="12">
        <f t="shared" si="1"/>
        <v>0.0013627020298993592</v>
      </c>
      <c r="L57">
        <f t="shared" si="2"/>
        <v>0.0013627020298993592</v>
      </c>
    </row>
    <row r="58" spans="1:12" ht="21.75">
      <c r="A58" s="2">
        <v>37692</v>
      </c>
      <c r="B58" s="3">
        <v>6.3</v>
      </c>
      <c r="C58" s="9">
        <v>0</v>
      </c>
      <c r="D58">
        <f t="shared" si="0"/>
        <v>0</v>
      </c>
      <c r="J58">
        <v>0</v>
      </c>
      <c r="K58" s="12">
        <f t="shared" si="1"/>
        <v>0.0013627020298993592</v>
      </c>
      <c r="L58">
        <f t="shared" si="2"/>
        <v>0.0013627020298993592</v>
      </c>
    </row>
    <row r="59" spans="1:12" ht="21.75">
      <c r="A59" s="5">
        <v>37691</v>
      </c>
      <c r="B59" s="6">
        <v>6.3</v>
      </c>
      <c r="C59" s="7">
        <v>-0.5</v>
      </c>
      <c r="D59">
        <f t="shared" si="0"/>
        <v>-0.07352941176470588</v>
      </c>
      <c r="J59">
        <v>0</v>
      </c>
      <c r="K59" s="12">
        <f t="shared" si="1"/>
        <v>0.0013627020298993592</v>
      </c>
      <c r="L59">
        <f t="shared" si="2"/>
        <v>0.0013627020298993592</v>
      </c>
    </row>
    <row r="60" spans="1:12" ht="21.75">
      <c r="A60" s="2">
        <v>37690</v>
      </c>
      <c r="B60" s="3">
        <v>6.8</v>
      </c>
      <c r="C60" s="9">
        <v>0</v>
      </c>
      <c r="D60">
        <f t="shared" si="0"/>
        <v>0</v>
      </c>
      <c r="J60">
        <v>0</v>
      </c>
      <c r="K60" s="12">
        <f t="shared" si="1"/>
        <v>0.0013627020298993592</v>
      </c>
      <c r="L60">
        <f t="shared" si="2"/>
        <v>0.0013627020298993592</v>
      </c>
    </row>
    <row r="61" spans="1:12" ht="21.75">
      <c r="A61" s="5">
        <v>37687</v>
      </c>
      <c r="B61" s="6">
        <v>6.8</v>
      </c>
      <c r="C61" s="7">
        <v>-0.05</v>
      </c>
      <c r="D61">
        <f t="shared" si="0"/>
        <v>-0.007299270072992701</v>
      </c>
      <c r="J61">
        <v>0</v>
      </c>
      <c r="K61" s="12">
        <f t="shared" si="1"/>
        <v>0.0013627020298993592</v>
      </c>
      <c r="L61">
        <f t="shared" si="2"/>
        <v>0.0013627020298993592</v>
      </c>
    </row>
    <row r="62" spans="1:12" ht="21.75">
      <c r="A62" s="2">
        <v>37686</v>
      </c>
      <c r="B62" s="3">
        <v>6.85</v>
      </c>
      <c r="C62" s="10">
        <v>0.3</v>
      </c>
      <c r="D62">
        <f t="shared" si="0"/>
        <v>0.04580152671755725</v>
      </c>
      <c r="J62">
        <v>0</v>
      </c>
      <c r="K62" s="12">
        <f t="shared" si="1"/>
        <v>0.0013627020298993592</v>
      </c>
      <c r="L62">
        <f t="shared" si="2"/>
        <v>0.0013627020298993592</v>
      </c>
    </row>
    <row r="63" spans="1:12" ht="21.75">
      <c r="A63" s="5">
        <v>37685</v>
      </c>
      <c r="B63" s="6">
        <v>6.55</v>
      </c>
      <c r="C63" s="7">
        <v>-0.2</v>
      </c>
      <c r="D63">
        <f t="shared" si="0"/>
        <v>-0.02962962962962963</v>
      </c>
      <c r="J63">
        <v>0</v>
      </c>
      <c r="K63" s="12">
        <f t="shared" si="1"/>
        <v>0.0013627020298993592</v>
      </c>
      <c r="L63">
        <f t="shared" si="2"/>
        <v>0.0013627020298993592</v>
      </c>
    </row>
    <row r="64" spans="1:12" ht="21.75">
      <c r="A64" s="2">
        <v>37684</v>
      </c>
      <c r="B64" s="3">
        <v>6.75</v>
      </c>
      <c r="C64" s="4">
        <v>-0.35</v>
      </c>
      <c r="D64">
        <f t="shared" si="0"/>
        <v>-0.04929577464788732</v>
      </c>
      <c r="J64">
        <v>0</v>
      </c>
      <c r="K64" s="12">
        <f t="shared" si="1"/>
        <v>0.0013627020298993592</v>
      </c>
      <c r="L64">
        <f t="shared" si="2"/>
        <v>0.0013627020298993592</v>
      </c>
    </row>
    <row r="65" spans="1:12" ht="21.75">
      <c r="A65" s="5">
        <v>37683</v>
      </c>
      <c r="B65" s="6">
        <v>7.1</v>
      </c>
      <c r="C65" s="11">
        <v>0</v>
      </c>
      <c r="D65">
        <f t="shared" si="0"/>
        <v>0</v>
      </c>
      <c r="J65">
        <v>0</v>
      </c>
      <c r="K65" s="12">
        <f t="shared" si="1"/>
        <v>0.0013627020298993592</v>
      </c>
      <c r="L65">
        <f t="shared" si="2"/>
        <v>0.0013627020298993592</v>
      </c>
    </row>
    <row r="66" spans="1:12" ht="21.75">
      <c r="A66" s="2">
        <v>37680</v>
      </c>
      <c r="B66" s="3">
        <v>7.1</v>
      </c>
      <c r="C66" s="10">
        <v>0.15</v>
      </c>
      <c r="D66">
        <f t="shared" si="0"/>
        <v>0.021582733812949638</v>
      </c>
      <c r="J66">
        <v>0</v>
      </c>
      <c r="K66" s="12">
        <f t="shared" si="1"/>
        <v>0.0013627020298993592</v>
      </c>
      <c r="L66">
        <f t="shared" si="2"/>
        <v>0.0013627020298993592</v>
      </c>
    </row>
    <row r="67" spans="1:12" ht="21.75">
      <c r="A67" s="5">
        <v>37679</v>
      </c>
      <c r="B67" s="6">
        <v>6.95</v>
      </c>
      <c r="C67" s="7">
        <v>-0.05</v>
      </c>
      <c r="D67">
        <f aca="true" t="shared" si="3" ref="D67:D122">C67/B68</f>
        <v>-0.0071428571428571435</v>
      </c>
      <c r="J67">
        <v>0</v>
      </c>
      <c r="K67" s="12">
        <f aca="true" t="shared" si="4" ref="K67:K121">J67-$G$3</f>
        <v>0.0013627020298993592</v>
      </c>
      <c r="L67">
        <f aca="true" t="shared" si="5" ref="L67:L121">ABS(K67)</f>
        <v>0.0013627020298993592</v>
      </c>
    </row>
    <row r="68" spans="1:12" ht="21.75">
      <c r="A68" s="2">
        <v>37678</v>
      </c>
      <c r="B68" s="3">
        <v>7</v>
      </c>
      <c r="C68" s="4">
        <v>-1</v>
      </c>
      <c r="D68">
        <f t="shared" si="3"/>
        <v>-0.125</v>
      </c>
      <c r="J68">
        <v>0</v>
      </c>
      <c r="K68" s="12">
        <f t="shared" si="4"/>
        <v>0.0013627020298993592</v>
      </c>
      <c r="L68">
        <f t="shared" si="5"/>
        <v>0.0013627020298993592</v>
      </c>
    </row>
    <row r="69" spans="1:12" ht="21.75">
      <c r="A69" s="5">
        <v>37677</v>
      </c>
      <c r="B69" s="6">
        <v>8</v>
      </c>
      <c r="C69" s="11">
        <v>0</v>
      </c>
      <c r="D69">
        <f t="shared" si="3"/>
        <v>0</v>
      </c>
      <c r="J69">
        <v>0</v>
      </c>
      <c r="K69" s="12">
        <f t="shared" si="4"/>
        <v>0.0013627020298993592</v>
      </c>
      <c r="L69">
        <f t="shared" si="5"/>
        <v>0.0013627020298993592</v>
      </c>
    </row>
    <row r="70" spans="1:12" ht="21.75">
      <c r="A70" s="2">
        <v>37676</v>
      </c>
      <c r="B70" s="3">
        <v>8</v>
      </c>
      <c r="C70" s="9">
        <v>0</v>
      </c>
      <c r="D70">
        <f t="shared" si="3"/>
        <v>0</v>
      </c>
      <c r="J70">
        <v>0</v>
      </c>
      <c r="K70" s="12">
        <f t="shared" si="4"/>
        <v>0.0013627020298993592</v>
      </c>
      <c r="L70">
        <f t="shared" si="5"/>
        <v>0.0013627020298993592</v>
      </c>
    </row>
    <row r="71" spans="1:12" ht="21.75">
      <c r="A71" s="5">
        <v>37673</v>
      </c>
      <c r="B71" s="6">
        <v>8</v>
      </c>
      <c r="C71" s="11">
        <v>0</v>
      </c>
      <c r="D71">
        <f t="shared" si="3"/>
        <v>0</v>
      </c>
      <c r="J71">
        <v>0</v>
      </c>
      <c r="K71" s="12">
        <f t="shared" si="4"/>
        <v>0.0013627020298993592</v>
      </c>
      <c r="L71">
        <f t="shared" si="5"/>
        <v>0.0013627020298993592</v>
      </c>
    </row>
    <row r="72" spans="1:12" ht="21.75">
      <c r="A72" s="2">
        <v>37672</v>
      </c>
      <c r="B72" s="3">
        <v>8</v>
      </c>
      <c r="C72" s="9">
        <v>0</v>
      </c>
      <c r="D72">
        <f t="shared" si="3"/>
        <v>0</v>
      </c>
      <c r="J72">
        <v>0</v>
      </c>
      <c r="K72" s="12">
        <f t="shared" si="4"/>
        <v>0.0013627020298993592</v>
      </c>
      <c r="L72">
        <f t="shared" si="5"/>
        <v>0.0013627020298993592</v>
      </c>
    </row>
    <row r="73" spans="1:12" ht="21.75">
      <c r="A73" s="5">
        <v>37671</v>
      </c>
      <c r="B73" s="6">
        <v>8</v>
      </c>
      <c r="C73" s="11">
        <v>0</v>
      </c>
      <c r="D73">
        <f t="shared" si="3"/>
        <v>0</v>
      </c>
      <c r="J73">
        <v>0</v>
      </c>
      <c r="K73" s="12">
        <f t="shared" si="4"/>
        <v>0.0013627020298993592</v>
      </c>
      <c r="L73">
        <f t="shared" si="5"/>
        <v>0.0013627020298993592</v>
      </c>
    </row>
    <row r="74" spans="1:12" ht="21.75">
      <c r="A74" s="2">
        <v>37670</v>
      </c>
      <c r="B74" s="3">
        <v>8</v>
      </c>
      <c r="C74" s="9">
        <v>0</v>
      </c>
      <c r="D74">
        <f t="shared" si="3"/>
        <v>0</v>
      </c>
      <c r="J74">
        <v>0</v>
      </c>
      <c r="K74" s="12">
        <f t="shared" si="4"/>
        <v>0.0013627020298993592</v>
      </c>
      <c r="L74">
        <f t="shared" si="5"/>
        <v>0.0013627020298993592</v>
      </c>
    </row>
    <row r="75" spans="1:12" ht="21.75">
      <c r="A75" s="5">
        <v>37666</v>
      </c>
      <c r="B75" s="6">
        <v>8</v>
      </c>
      <c r="C75" s="11">
        <v>0</v>
      </c>
      <c r="D75">
        <f t="shared" si="3"/>
        <v>0</v>
      </c>
      <c r="J75">
        <v>0</v>
      </c>
      <c r="K75" s="12">
        <f t="shared" si="4"/>
        <v>0.0013627020298993592</v>
      </c>
      <c r="L75">
        <f t="shared" si="5"/>
        <v>0.0013627020298993592</v>
      </c>
    </row>
    <row r="76" spans="1:12" ht="21.75">
      <c r="A76" s="2">
        <v>37665</v>
      </c>
      <c r="B76" s="3">
        <v>8</v>
      </c>
      <c r="C76" s="4">
        <v>-0.4</v>
      </c>
      <c r="D76">
        <f t="shared" si="3"/>
        <v>-0.047619047619047616</v>
      </c>
      <c r="J76">
        <v>0</v>
      </c>
      <c r="K76" s="12">
        <f t="shared" si="4"/>
        <v>0.0013627020298993592</v>
      </c>
      <c r="L76">
        <f t="shared" si="5"/>
        <v>0.0013627020298993592</v>
      </c>
    </row>
    <row r="77" spans="1:12" ht="21.75">
      <c r="A77" s="5">
        <v>37664</v>
      </c>
      <c r="B77" s="6">
        <v>8.4</v>
      </c>
      <c r="C77" s="11">
        <v>0</v>
      </c>
      <c r="D77">
        <f t="shared" si="3"/>
        <v>0</v>
      </c>
      <c r="J77">
        <v>0</v>
      </c>
      <c r="K77" s="12">
        <f t="shared" si="4"/>
        <v>0.0013627020298993592</v>
      </c>
      <c r="L77">
        <f t="shared" si="5"/>
        <v>0.0013627020298993592</v>
      </c>
    </row>
    <row r="78" spans="1:12" ht="21.75">
      <c r="A78" s="2">
        <v>37663</v>
      </c>
      <c r="B78" s="3">
        <v>8.4</v>
      </c>
      <c r="C78" s="9">
        <v>0</v>
      </c>
      <c r="D78">
        <f t="shared" si="3"/>
        <v>0</v>
      </c>
      <c r="J78">
        <v>0</v>
      </c>
      <c r="K78" s="12">
        <f t="shared" si="4"/>
        <v>0.0013627020298993592</v>
      </c>
      <c r="L78">
        <f t="shared" si="5"/>
        <v>0.0013627020298993592</v>
      </c>
    </row>
    <row r="79" spans="1:12" ht="21.75">
      <c r="A79" s="5">
        <v>37662</v>
      </c>
      <c r="B79" s="6">
        <v>8.4</v>
      </c>
      <c r="C79" s="11">
        <v>0</v>
      </c>
      <c r="D79">
        <f t="shared" si="3"/>
        <v>0</v>
      </c>
      <c r="J79">
        <v>0</v>
      </c>
      <c r="K79" s="12">
        <f t="shared" si="4"/>
        <v>0.0013627020298993592</v>
      </c>
      <c r="L79">
        <f t="shared" si="5"/>
        <v>0.0013627020298993592</v>
      </c>
    </row>
    <row r="80" spans="1:12" ht="21.75">
      <c r="A80" s="2">
        <v>37659</v>
      </c>
      <c r="B80" s="3">
        <v>8.4</v>
      </c>
      <c r="C80" s="9">
        <v>0</v>
      </c>
      <c r="D80">
        <f t="shared" si="3"/>
        <v>0</v>
      </c>
      <c r="J80">
        <v>-0.0051813471502590676</v>
      </c>
      <c r="K80" s="12">
        <f t="shared" si="4"/>
        <v>-0.003818645120359708</v>
      </c>
      <c r="L80">
        <f t="shared" si="5"/>
        <v>0.003818645120359708</v>
      </c>
    </row>
    <row r="81" spans="1:12" ht="21.75">
      <c r="A81" s="5">
        <v>37658</v>
      </c>
      <c r="B81" s="6">
        <v>8.4</v>
      </c>
      <c r="C81" s="11">
        <v>0</v>
      </c>
      <c r="D81">
        <f t="shared" si="3"/>
        <v>0</v>
      </c>
      <c r="J81">
        <v>-0.005681818181818182</v>
      </c>
      <c r="K81" s="12">
        <f t="shared" si="4"/>
        <v>-0.004319116151918823</v>
      </c>
      <c r="L81">
        <f t="shared" si="5"/>
        <v>0.004319116151918823</v>
      </c>
    </row>
    <row r="82" spans="1:12" ht="21.75">
      <c r="A82" s="2">
        <v>37657</v>
      </c>
      <c r="B82" s="3">
        <v>8.4</v>
      </c>
      <c r="C82" s="10">
        <v>0.4</v>
      </c>
      <c r="D82">
        <f t="shared" si="3"/>
        <v>0.05</v>
      </c>
      <c r="J82">
        <v>-0.005847953216374269</v>
      </c>
      <c r="K82" s="12">
        <f t="shared" si="4"/>
        <v>-0.004485251186474909</v>
      </c>
      <c r="L82">
        <f t="shared" si="5"/>
        <v>0.004485251186474909</v>
      </c>
    </row>
    <row r="83" spans="1:12" ht="21.75">
      <c r="A83" s="5">
        <v>37656</v>
      </c>
      <c r="B83" s="6">
        <v>8</v>
      </c>
      <c r="C83" s="11">
        <v>0</v>
      </c>
      <c r="D83">
        <f t="shared" si="3"/>
        <v>0</v>
      </c>
      <c r="J83">
        <v>-0.0058823529411764705</v>
      </c>
      <c r="K83" s="12">
        <f t="shared" si="4"/>
        <v>-0.004519650911277111</v>
      </c>
      <c r="L83">
        <f t="shared" si="5"/>
        <v>0.004519650911277111</v>
      </c>
    </row>
    <row r="84" spans="1:12" ht="21.75">
      <c r="A84" s="2">
        <v>37655</v>
      </c>
      <c r="B84" s="3">
        <v>8</v>
      </c>
      <c r="C84" s="9">
        <v>0</v>
      </c>
      <c r="D84">
        <f t="shared" si="3"/>
        <v>0</v>
      </c>
      <c r="J84">
        <v>-0.00591715976331361</v>
      </c>
      <c r="K84" s="12">
        <f t="shared" si="4"/>
        <v>-0.004554457733414251</v>
      </c>
      <c r="L84">
        <f t="shared" si="5"/>
        <v>0.004554457733414251</v>
      </c>
    </row>
    <row r="85" spans="1:12" ht="21.75">
      <c r="A85" s="5">
        <v>37652</v>
      </c>
      <c r="B85" s="6">
        <v>8</v>
      </c>
      <c r="C85" s="11">
        <v>0</v>
      </c>
      <c r="D85">
        <f t="shared" si="3"/>
        <v>0</v>
      </c>
      <c r="J85">
        <v>-0.00617283950617284</v>
      </c>
      <c r="K85" s="12">
        <f t="shared" si="4"/>
        <v>-0.004810137476273481</v>
      </c>
      <c r="L85">
        <f t="shared" si="5"/>
        <v>0.004810137476273481</v>
      </c>
    </row>
    <row r="86" spans="1:12" ht="21.75">
      <c r="A86" s="2">
        <v>37651</v>
      </c>
      <c r="B86" s="3">
        <v>8</v>
      </c>
      <c r="C86" s="9">
        <v>0</v>
      </c>
      <c r="D86">
        <f t="shared" si="3"/>
        <v>0</v>
      </c>
      <c r="J86">
        <v>-0.006535947712418301</v>
      </c>
      <c r="K86" s="12">
        <f t="shared" si="4"/>
        <v>-0.0051732456825189415</v>
      </c>
      <c r="L86">
        <f t="shared" si="5"/>
        <v>0.0051732456825189415</v>
      </c>
    </row>
    <row r="87" spans="1:12" ht="21.75">
      <c r="A87" s="5">
        <v>37650</v>
      </c>
      <c r="B87" s="6">
        <v>8</v>
      </c>
      <c r="C87" s="7">
        <v>-0.4</v>
      </c>
      <c r="D87">
        <f t="shared" si="3"/>
        <v>-0.047619047619047616</v>
      </c>
      <c r="J87">
        <v>-0.006993006993006993</v>
      </c>
      <c r="K87" s="12">
        <f t="shared" si="4"/>
        <v>-0.005630304963107634</v>
      </c>
      <c r="L87">
        <f t="shared" si="5"/>
        <v>0.005630304963107634</v>
      </c>
    </row>
    <row r="88" spans="1:12" ht="21.75">
      <c r="A88" s="2">
        <v>37649</v>
      </c>
      <c r="B88" s="3">
        <v>8.4</v>
      </c>
      <c r="C88" s="9">
        <v>0</v>
      </c>
      <c r="D88">
        <f t="shared" si="3"/>
        <v>0</v>
      </c>
      <c r="J88">
        <v>-0.0071428571428571435</v>
      </c>
      <c r="K88" s="12">
        <f t="shared" si="4"/>
        <v>-0.005780155112957784</v>
      </c>
      <c r="L88">
        <f t="shared" si="5"/>
        <v>0.005780155112957784</v>
      </c>
    </row>
    <row r="89" spans="1:12" ht="21.75">
      <c r="A89" s="5">
        <v>37648</v>
      </c>
      <c r="B89" s="6">
        <v>8.4</v>
      </c>
      <c r="C89" s="7">
        <v>-0.2</v>
      </c>
      <c r="D89">
        <f t="shared" si="3"/>
        <v>-0.023255813953488375</v>
      </c>
      <c r="J89">
        <v>-0.007299270072992701</v>
      </c>
      <c r="K89" s="12">
        <f t="shared" si="4"/>
        <v>-0.005936568043093342</v>
      </c>
      <c r="L89">
        <f t="shared" si="5"/>
        <v>0.005936568043093342</v>
      </c>
    </row>
    <row r="90" spans="1:12" ht="21.75">
      <c r="A90" s="2">
        <v>37645</v>
      </c>
      <c r="B90" s="3">
        <v>8.6</v>
      </c>
      <c r="C90" s="4">
        <v>-0.2</v>
      </c>
      <c r="D90">
        <f t="shared" si="3"/>
        <v>-0.022727272727272728</v>
      </c>
      <c r="J90">
        <v>-0.011235955056179775</v>
      </c>
      <c r="K90" s="12">
        <f t="shared" si="4"/>
        <v>-0.009873253026280416</v>
      </c>
      <c r="L90">
        <f t="shared" si="5"/>
        <v>0.009873253026280416</v>
      </c>
    </row>
    <row r="91" spans="1:12" ht="21.75">
      <c r="A91" s="5">
        <v>37644</v>
      </c>
      <c r="B91" s="6">
        <v>8.8</v>
      </c>
      <c r="C91" s="8">
        <v>0.3</v>
      </c>
      <c r="D91">
        <f t="shared" si="3"/>
        <v>0.03529411764705882</v>
      </c>
      <c r="J91">
        <v>-0.01129943502824859</v>
      </c>
      <c r="K91" s="12">
        <f t="shared" si="4"/>
        <v>-0.00993673299834923</v>
      </c>
      <c r="L91">
        <f t="shared" si="5"/>
        <v>0.00993673299834923</v>
      </c>
    </row>
    <row r="92" spans="1:12" ht="21.75">
      <c r="A92" s="2">
        <v>37643</v>
      </c>
      <c r="B92" s="3">
        <v>8.5</v>
      </c>
      <c r="C92" s="4">
        <v>-0.45</v>
      </c>
      <c r="D92">
        <f t="shared" si="3"/>
        <v>-0.05027932960893855</v>
      </c>
      <c r="J92">
        <v>-0.011363636363636364</v>
      </c>
      <c r="K92" s="12">
        <f t="shared" si="4"/>
        <v>-0.010000934333737005</v>
      </c>
      <c r="L92">
        <f t="shared" si="5"/>
        <v>0.010000934333737005</v>
      </c>
    </row>
    <row r="93" spans="1:12" ht="21.75">
      <c r="A93" s="5">
        <v>37642</v>
      </c>
      <c r="B93" s="6">
        <v>8.95</v>
      </c>
      <c r="C93" s="8">
        <v>0.15</v>
      </c>
      <c r="D93">
        <f t="shared" si="3"/>
        <v>0.017045454545454544</v>
      </c>
      <c r="J93">
        <v>-0.011560693641618497</v>
      </c>
      <c r="K93" s="12">
        <f t="shared" si="4"/>
        <v>-0.010197991611719137</v>
      </c>
      <c r="L93">
        <f t="shared" si="5"/>
        <v>0.010197991611719137</v>
      </c>
    </row>
    <row r="94" spans="1:12" ht="21.75">
      <c r="A94" s="2">
        <v>37641</v>
      </c>
      <c r="B94" s="3">
        <v>8.8</v>
      </c>
      <c r="C94" s="10">
        <v>0.3</v>
      </c>
      <c r="D94">
        <f t="shared" si="3"/>
        <v>0.03529411764705882</v>
      </c>
      <c r="J94">
        <v>-0.013333333333333334</v>
      </c>
      <c r="K94" s="12">
        <f t="shared" si="4"/>
        <v>-0.011970631303433975</v>
      </c>
      <c r="L94">
        <f t="shared" si="5"/>
        <v>0.011970631303433975</v>
      </c>
    </row>
    <row r="95" spans="1:12" ht="21.75">
      <c r="A95" s="5">
        <v>37638</v>
      </c>
      <c r="B95" s="6">
        <v>8.5</v>
      </c>
      <c r="C95" s="7">
        <v>-0.2</v>
      </c>
      <c r="D95">
        <f t="shared" si="3"/>
        <v>-0.02298850574712644</v>
      </c>
      <c r="J95">
        <v>-0.013513513513513514</v>
      </c>
      <c r="K95" s="12">
        <f t="shared" si="4"/>
        <v>-0.012150811483614155</v>
      </c>
      <c r="L95">
        <f t="shared" si="5"/>
        <v>0.012150811483614155</v>
      </c>
    </row>
    <row r="96" spans="1:12" ht="21.75">
      <c r="A96" s="2">
        <v>37637</v>
      </c>
      <c r="B96" s="3">
        <v>8.7</v>
      </c>
      <c r="C96" s="4">
        <v>-0.3</v>
      </c>
      <c r="D96">
        <f t="shared" si="3"/>
        <v>-0.03333333333333333</v>
      </c>
      <c r="J96">
        <v>-0.014285714285714287</v>
      </c>
      <c r="K96" s="12">
        <f t="shared" si="4"/>
        <v>-0.012923012255814928</v>
      </c>
      <c r="L96">
        <f t="shared" si="5"/>
        <v>0.012923012255814928</v>
      </c>
    </row>
    <row r="97" spans="1:12" ht="21.75">
      <c r="A97" s="5">
        <v>37636</v>
      </c>
      <c r="B97" s="6">
        <v>9</v>
      </c>
      <c r="C97" s="8">
        <v>0.25</v>
      </c>
      <c r="D97">
        <f t="shared" si="3"/>
        <v>0.02857142857142857</v>
      </c>
      <c r="J97">
        <v>-0.015625</v>
      </c>
      <c r="K97" s="12">
        <f t="shared" si="4"/>
        <v>-0.01426229797010064</v>
      </c>
      <c r="L97">
        <f t="shared" si="5"/>
        <v>0.01426229797010064</v>
      </c>
    </row>
    <row r="98" spans="1:12" ht="21.75">
      <c r="A98" s="2">
        <v>37635</v>
      </c>
      <c r="B98" s="3">
        <v>8.75</v>
      </c>
      <c r="C98" s="9">
        <v>0</v>
      </c>
      <c r="D98">
        <f t="shared" si="3"/>
        <v>0</v>
      </c>
      <c r="J98">
        <v>-0.01675977653631285</v>
      </c>
      <c r="K98" s="12">
        <f t="shared" si="4"/>
        <v>-0.01539707450641349</v>
      </c>
      <c r="L98">
        <f t="shared" si="5"/>
        <v>0.01539707450641349</v>
      </c>
    </row>
    <row r="99" spans="1:12" ht="21.75">
      <c r="A99" s="5">
        <v>37634</v>
      </c>
      <c r="B99" s="6">
        <v>8.75</v>
      </c>
      <c r="C99" s="11">
        <v>0</v>
      </c>
      <c r="D99">
        <f t="shared" si="3"/>
        <v>0</v>
      </c>
      <c r="J99">
        <v>-0.017045454545454544</v>
      </c>
      <c r="K99" s="12">
        <f t="shared" si="4"/>
        <v>-0.015682752515555187</v>
      </c>
      <c r="L99">
        <f t="shared" si="5"/>
        <v>0.015682752515555187</v>
      </c>
    </row>
    <row r="100" spans="1:12" ht="21.75">
      <c r="A100" s="2">
        <v>37631</v>
      </c>
      <c r="B100" s="3">
        <v>8.75</v>
      </c>
      <c r="C100" s="4">
        <v>-0.1</v>
      </c>
      <c r="D100">
        <f t="shared" si="3"/>
        <v>-0.01129943502824859</v>
      </c>
      <c r="J100">
        <v>-0.020304568527918784</v>
      </c>
      <c r="K100" s="12">
        <f t="shared" si="4"/>
        <v>-0.018941866498019426</v>
      </c>
      <c r="L100">
        <f t="shared" si="5"/>
        <v>0.018941866498019426</v>
      </c>
    </row>
    <row r="101" spans="1:12" ht="21.75">
      <c r="A101" s="5">
        <v>37630</v>
      </c>
      <c r="B101" s="6">
        <v>8.85</v>
      </c>
      <c r="C101" s="8">
        <v>0.15</v>
      </c>
      <c r="D101">
        <f t="shared" si="3"/>
        <v>0.017241379310344827</v>
      </c>
      <c r="J101">
        <v>-0.021164021164021166</v>
      </c>
      <c r="K101" s="12">
        <f t="shared" si="4"/>
        <v>-0.01980131913412181</v>
      </c>
      <c r="L101">
        <f t="shared" si="5"/>
        <v>0.01980131913412181</v>
      </c>
    </row>
    <row r="102" spans="1:12" ht="21.75">
      <c r="A102" s="2">
        <v>37629</v>
      </c>
      <c r="B102" s="3">
        <v>8.7</v>
      </c>
      <c r="C102" s="10">
        <v>0.1</v>
      </c>
      <c r="D102">
        <f t="shared" si="3"/>
        <v>0.011627906976744188</v>
      </c>
      <c r="J102">
        <v>-0.021582733812949638</v>
      </c>
      <c r="K102" s="12">
        <f t="shared" si="4"/>
        <v>-0.02022003178305028</v>
      </c>
      <c r="L102">
        <f t="shared" si="5"/>
        <v>0.02022003178305028</v>
      </c>
    </row>
    <row r="103" spans="1:12" ht="21.75">
      <c r="A103" s="5">
        <v>37628</v>
      </c>
      <c r="B103" s="6">
        <v>8.6</v>
      </c>
      <c r="C103" s="7">
        <v>-0.35</v>
      </c>
      <c r="D103">
        <f t="shared" si="3"/>
        <v>-0.03910614525139665</v>
      </c>
      <c r="J103">
        <v>-0.022058823529411766</v>
      </c>
      <c r="K103" s="12">
        <f t="shared" si="4"/>
        <v>-0.02069612149951241</v>
      </c>
      <c r="L103">
        <f t="shared" si="5"/>
        <v>0.02069612149951241</v>
      </c>
    </row>
    <row r="104" spans="1:12" ht="21.75">
      <c r="A104" s="2">
        <v>37627</v>
      </c>
      <c r="B104" s="3">
        <v>8.95</v>
      </c>
      <c r="C104" s="10">
        <v>0.15</v>
      </c>
      <c r="D104">
        <f t="shared" si="3"/>
        <v>0.017045454545454544</v>
      </c>
      <c r="J104">
        <v>-0.022727272727272728</v>
      </c>
      <c r="K104" s="12">
        <f t="shared" si="4"/>
        <v>-0.02136457069737337</v>
      </c>
      <c r="L104">
        <f t="shared" si="5"/>
        <v>0.02136457069737337</v>
      </c>
    </row>
    <row r="105" spans="1:12" ht="21.75">
      <c r="A105" s="5">
        <v>37624</v>
      </c>
      <c r="B105" s="6">
        <v>8.8</v>
      </c>
      <c r="C105" s="7">
        <v>-0.1</v>
      </c>
      <c r="D105">
        <f t="shared" si="3"/>
        <v>-0.011235955056179775</v>
      </c>
      <c r="J105">
        <v>-0.02298850574712644</v>
      </c>
      <c r="K105" s="12">
        <f t="shared" si="4"/>
        <v>-0.021625803717227082</v>
      </c>
      <c r="L105">
        <f t="shared" si="5"/>
        <v>0.021625803717227082</v>
      </c>
    </row>
    <row r="106" spans="1:12" ht="21.75">
      <c r="A106" s="2">
        <v>37623</v>
      </c>
      <c r="B106" s="3">
        <v>8.9</v>
      </c>
      <c r="C106" s="10">
        <v>0.1</v>
      </c>
      <c r="D106">
        <f t="shared" si="3"/>
        <v>0.011363636363636364</v>
      </c>
      <c r="J106">
        <v>-0.023255813953488375</v>
      </c>
      <c r="K106" s="12">
        <f t="shared" si="4"/>
        <v>-0.021893111923589018</v>
      </c>
      <c r="L106">
        <f t="shared" si="5"/>
        <v>0.021893111923589018</v>
      </c>
    </row>
    <row r="107" spans="1:12" ht="21.75">
      <c r="A107" s="5">
        <v>37617</v>
      </c>
      <c r="B107" s="6">
        <v>8.8</v>
      </c>
      <c r="C107" s="7">
        <v>-0.15</v>
      </c>
      <c r="D107">
        <f t="shared" si="3"/>
        <v>-0.01675977653631285</v>
      </c>
      <c r="J107">
        <v>-0.02793296089385475</v>
      </c>
      <c r="K107" s="12">
        <f t="shared" si="4"/>
        <v>-0.026570258863955393</v>
      </c>
      <c r="L107">
        <f t="shared" si="5"/>
        <v>0.026570258863955393</v>
      </c>
    </row>
    <row r="108" spans="1:12" ht="21.75">
      <c r="A108" s="2">
        <v>37616</v>
      </c>
      <c r="B108" s="3">
        <v>8.95</v>
      </c>
      <c r="C108" s="10">
        <v>0.25</v>
      </c>
      <c r="D108">
        <f t="shared" si="3"/>
        <v>0.02873563218390805</v>
      </c>
      <c r="J108">
        <v>-0.02962962962962963</v>
      </c>
      <c r="K108" s="12">
        <f t="shared" si="4"/>
        <v>-0.028266927599730273</v>
      </c>
      <c r="L108">
        <f t="shared" si="5"/>
        <v>0.028266927599730273</v>
      </c>
    </row>
    <row r="109" spans="1:12" ht="21.75">
      <c r="A109" s="5">
        <v>37615</v>
      </c>
      <c r="B109" s="6">
        <v>8.7</v>
      </c>
      <c r="C109" s="11">
        <v>0</v>
      </c>
      <c r="D109">
        <f t="shared" si="3"/>
        <v>0</v>
      </c>
      <c r="J109">
        <v>-0.032432432432432434</v>
      </c>
      <c r="K109" s="12">
        <f t="shared" si="4"/>
        <v>-0.031069730402533077</v>
      </c>
      <c r="L109">
        <f t="shared" si="5"/>
        <v>0.031069730402533077</v>
      </c>
    </row>
    <row r="110" spans="1:12" ht="21.75">
      <c r="A110" s="2">
        <v>37614</v>
      </c>
      <c r="B110" s="3">
        <v>8.7</v>
      </c>
      <c r="C110" s="4">
        <v>-0.1</v>
      </c>
      <c r="D110">
        <f t="shared" si="3"/>
        <v>-0.011363636363636364</v>
      </c>
      <c r="J110">
        <v>-0.032679738562091505</v>
      </c>
      <c r="K110" s="12">
        <f t="shared" si="4"/>
        <v>-0.031317036532192144</v>
      </c>
      <c r="L110">
        <f t="shared" si="5"/>
        <v>0.031317036532192144</v>
      </c>
    </row>
    <row r="111" spans="1:12" ht="21.75">
      <c r="A111" s="5">
        <v>37613</v>
      </c>
      <c r="B111" s="6">
        <v>8.8</v>
      </c>
      <c r="C111" s="8">
        <v>0.05</v>
      </c>
      <c r="D111">
        <f t="shared" si="3"/>
        <v>0.005714285714285714</v>
      </c>
      <c r="J111">
        <v>-0.03333333333333333</v>
      </c>
      <c r="K111" s="12">
        <f t="shared" si="4"/>
        <v>-0.03197063130343397</v>
      </c>
      <c r="L111">
        <f t="shared" si="5"/>
        <v>0.03197063130343397</v>
      </c>
    </row>
    <row r="112" spans="1:12" ht="21.75">
      <c r="A112" s="2">
        <v>37610</v>
      </c>
      <c r="B112" s="3">
        <v>8.75</v>
      </c>
      <c r="C112" s="4">
        <v>-0.05</v>
      </c>
      <c r="D112">
        <f t="shared" si="3"/>
        <v>-0.005681818181818182</v>
      </c>
      <c r="J112">
        <v>-0.03409090909090909</v>
      </c>
      <c r="K112" s="12">
        <f t="shared" si="4"/>
        <v>-0.03272820706100973</v>
      </c>
      <c r="L112">
        <f t="shared" si="5"/>
        <v>0.03272820706100973</v>
      </c>
    </row>
    <row r="113" spans="1:12" ht="21.75">
      <c r="A113" s="5">
        <v>37609</v>
      </c>
      <c r="B113" s="6">
        <v>8.8</v>
      </c>
      <c r="C113" s="8">
        <v>0.1</v>
      </c>
      <c r="D113">
        <f t="shared" si="3"/>
        <v>0.01149425287356322</v>
      </c>
      <c r="J113">
        <v>-0.03910614525139665</v>
      </c>
      <c r="K113" s="12">
        <f t="shared" si="4"/>
        <v>-0.03774344322149729</v>
      </c>
      <c r="L113">
        <f t="shared" si="5"/>
        <v>0.03774344322149729</v>
      </c>
    </row>
    <row r="114" spans="1:12" ht="21.75">
      <c r="A114" s="2">
        <v>37608</v>
      </c>
      <c r="B114" s="3">
        <v>8.7</v>
      </c>
      <c r="C114" s="4">
        <v>-0.25</v>
      </c>
      <c r="D114">
        <f t="shared" si="3"/>
        <v>-0.02793296089385475</v>
      </c>
      <c r="J114">
        <v>-0.042944785276073615</v>
      </c>
      <c r="K114" s="12">
        <f t="shared" si="4"/>
        <v>-0.04158208324617425</v>
      </c>
      <c r="L114">
        <f t="shared" si="5"/>
        <v>0.04158208324617425</v>
      </c>
    </row>
    <row r="115" spans="1:12" ht="21.75">
      <c r="A115" s="5">
        <v>37607</v>
      </c>
      <c r="B115" s="6">
        <v>8.95</v>
      </c>
      <c r="C115" s="7">
        <v>-0.3</v>
      </c>
      <c r="D115">
        <f t="shared" si="3"/>
        <v>-0.032432432432432434</v>
      </c>
      <c r="J115">
        <v>-0.043689320388349516</v>
      </c>
      <c r="K115" s="12">
        <f t="shared" si="4"/>
        <v>-0.042326618358450155</v>
      </c>
      <c r="L115">
        <f t="shared" si="5"/>
        <v>0.042326618358450155</v>
      </c>
    </row>
    <row r="116" spans="1:12" ht="21.75">
      <c r="A116" s="2">
        <v>37606</v>
      </c>
      <c r="B116" s="3">
        <v>9.25</v>
      </c>
      <c r="C116" s="9">
        <v>0</v>
      </c>
      <c r="D116">
        <f t="shared" si="3"/>
        <v>0</v>
      </c>
      <c r="J116">
        <v>-0.047619047619047616</v>
      </c>
      <c r="K116" s="12">
        <f t="shared" si="4"/>
        <v>-0.046256345589148255</v>
      </c>
      <c r="L116">
        <f t="shared" si="5"/>
        <v>0.046256345589148255</v>
      </c>
    </row>
    <row r="117" spans="1:12" ht="21.75">
      <c r="A117" s="5">
        <v>37603</v>
      </c>
      <c r="B117" s="6">
        <v>9.25</v>
      </c>
      <c r="C117" s="7">
        <v>-0.2</v>
      </c>
      <c r="D117">
        <f t="shared" si="3"/>
        <v>-0.021164021164021166</v>
      </c>
      <c r="J117">
        <v>-0.047619047619047616</v>
      </c>
      <c r="K117" s="12">
        <f t="shared" si="4"/>
        <v>-0.046256345589148255</v>
      </c>
      <c r="L117">
        <f t="shared" si="5"/>
        <v>0.046256345589148255</v>
      </c>
    </row>
    <row r="118" spans="1:12" ht="21.75">
      <c r="A118" s="2">
        <v>37602</v>
      </c>
      <c r="B118" s="3">
        <v>9.45</v>
      </c>
      <c r="C118" s="4">
        <v>-0.15</v>
      </c>
      <c r="D118">
        <f t="shared" si="3"/>
        <v>-0.015625</v>
      </c>
      <c r="J118">
        <v>-0.04929577464788732</v>
      </c>
      <c r="K118" s="12">
        <f t="shared" si="4"/>
        <v>-0.04793307261798796</v>
      </c>
      <c r="L118">
        <f t="shared" si="5"/>
        <v>0.04793307261798796</v>
      </c>
    </row>
    <row r="119" spans="1:12" ht="21.75">
      <c r="A119" s="5">
        <v>37601</v>
      </c>
      <c r="B119" s="6">
        <v>9.6</v>
      </c>
      <c r="C119" s="7">
        <v>-0.05</v>
      </c>
      <c r="D119">
        <f t="shared" si="3"/>
        <v>-0.0051813471502590676</v>
      </c>
      <c r="J119">
        <v>-0.05027932960893855</v>
      </c>
      <c r="K119" s="12">
        <f t="shared" si="4"/>
        <v>-0.04891662757903919</v>
      </c>
      <c r="L119">
        <f t="shared" si="5"/>
        <v>0.04891662757903919</v>
      </c>
    </row>
    <row r="120" spans="1:12" ht="21.75">
      <c r="A120" s="2">
        <v>37599</v>
      </c>
      <c r="B120" s="3">
        <v>9.65</v>
      </c>
      <c r="C120" s="4">
        <v>-0.2</v>
      </c>
      <c r="D120">
        <f t="shared" si="3"/>
        <v>-0.020304568527918784</v>
      </c>
      <c r="J120">
        <v>-0.07352941176470588</v>
      </c>
      <c r="K120" s="12">
        <f t="shared" si="4"/>
        <v>-0.07216670973480653</v>
      </c>
      <c r="L120">
        <f t="shared" si="5"/>
        <v>0.07216670973480653</v>
      </c>
    </row>
    <row r="121" spans="1:12" ht="21.75">
      <c r="A121" s="5">
        <v>37596</v>
      </c>
      <c r="B121" s="6">
        <v>9.85</v>
      </c>
      <c r="C121" s="7">
        <v>-0.45</v>
      </c>
      <c r="D121">
        <f t="shared" si="3"/>
        <v>-0.043689320388349516</v>
      </c>
      <c r="J121">
        <v>-0.125</v>
      </c>
      <c r="K121" s="12">
        <f t="shared" si="4"/>
        <v>-0.12363729797010065</v>
      </c>
      <c r="L121">
        <f t="shared" si="5"/>
        <v>0.12363729797010065</v>
      </c>
    </row>
    <row r="122" spans="1:4" ht="21.75">
      <c r="A122" s="2">
        <v>37594</v>
      </c>
      <c r="B122" s="3">
        <v>10.3</v>
      </c>
      <c r="C122" s="10">
        <v>10.3</v>
      </c>
      <c r="D122" t="e">
        <f t="shared" si="3"/>
        <v>#DIV/0!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2"/>
  <sheetViews>
    <sheetView workbookViewId="0" topLeftCell="A1">
      <selection activeCell="G3" sqref="G3"/>
    </sheetView>
  </sheetViews>
  <sheetFormatPr defaultColWidth="9.140625" defaultRowHeight="21.75"/>
  <cols>
    <col min="1" max="1" width="13.00390625" style="0" customWidth="1"/>
    <col min="5" max="5" width="10.421875" style="0" customWidth="1"/>
    <col min="6" max="6" width="11.57421875" style="0" customWidth="1"/>
    <col min="8" max="8" width="13.421875" style="0" customWidth="1"/>
    <col min="10" max="10" width="12.28125" style="0" bestFit="1" customWidth="1"/>
  </cols>
  <sheetData>
    <row r="1" spans="1:13" ht="21.75">
      <c r="A1" s="1" t="s">
        <v>3</v>
      </c>
      <c r="B1" s="1" t="s">
        <v>1</v>
      </c>
      <c r="C1" s="1" t="s">
        <v>2</v>
      </c>
      <c r="K1">
        <v>-0.08264462809917356</v>
      </c>
      <c r="L1" s="12">
        <f>K1-$G$3</f>
        <v>-0.08369291008750442</v>
      </c>
      <c r="M1">
        <f>ABS(L1)</f>
        <v>0.08369291008750442</v>
      </c>
    </row>
    <row r="2" spans="1:13" ht="21.75">
      <c r="A2" s="2">
        <v>37777</v>
      </c>
      <c r="B2" s="3">
        <v>26.5</v>
      </c>
      <c r="C2" s="4">
        <v>-0.25</v>
      </c>
      <c r="D2" s="12">
        <f>C2/B3</f>
        <v>-0.009345794392523364</v>
      </c>
      <c r="E2" s="14">
        <f>(D2-$G$3)^3</f>
        <v>-1.122942998636752E-06</v>
      </c>
      <c r="F2" s="16">
        <f>(D2-$G$3)^4</f>
        <v>1.1671955299175878E-08</v>
      </c>
      <c r="G2" s="12"/>
      <c r="K2">
        <v>-0.06896551724137931</v>
      </c>
      <c r="L2" s="12">
        <f aca="true" t="shared" si="0" ref="L2:L65">K2-$G$3</f>
        <v>-0.07001379922971017</v>
      </c>
      <c r="M2">
        <f aca="true" t="shared" si="1" ref="M2:M65">ABS(L2)</f>
        <v>0.07001379922971017</v>
      </c>
    </row>
    <row r="3" spans="1:13" ht="21.75">
      <c r="A3" s="5">
        <v>37776</v>
      </c>
      <c r="B3" s="6">
        <v>26.75</v>
      </c>
      <c r="C3" s="7">
        <v>-0.25</v>
      </c>
      <c r="D3" s="12">
        <f aca="true" t="shared" si="2" ref="D3:D66">C3/B4</f>
        <v>-0.009259259259259259</v>
      </c>
      <c r="E3" s="14">
        <f>(D3-$G$3)^3</f>
        <v>-1.0951289105952098E-06</v>
      </c>
      <c r="F3" s="16">
        <f aca="true" t="shared" si="3" ref="F3:F66">(D3-$G$3)^4</f>
        <v>1.1288086417388553E-08</v>
      </c>
      <c r="G3" s="24">
        <f>SUM(D2:D251)/250</f>
        <v>0.0010482819883308563</v>
      </c>
      <c r="H3" s="24">
        <f>VAR(D2:D251)</f>
        <v>0.0005797674356893835</v>
      </c>
      <c r="K3">
        <v>-0.06666666666666667</v>
      </c>
      <c r="L3" s="12">
        <f t="shared" si="0"/>
        <v>-0.06771494865499753</v>
      </c>
      <c r="M3">
        <f t="shared" si="1"/>
        <v>0.06771494865499753</v>
      </c>
    </row>
    <row r="4" spans="1:13" ht="21.75">
      <c r="A4" s="2">
        <v>37775</v>
      </c>
      <c r="B4" s="3">
        <v>27</v>
      </c>
      <c r="C4" s="4">
        <v>-2</v>
      </c>
      <c r="D4" s="12">
        <f t="shared" si="2"/>
        <v>-0.06896551724137931</v>
      </c>
      <c r="E4" s="14">
        <f>(D4-$G$3)^3</f>
        <v>-0.00034320288866730264</v>
      </c>
      <c r="F4" s="16">
        <f t="shared" si="3"/>
        <v>2.4028938142209097E-05</v>
      </c>
      <c r="G4" s="24"/>
      <c r="H4" s="24">
        <f>SQRT(H3)</f>
        <v>0.024078360319784723</v>
      </c>
      <c r="J4" s="15"/>
      <c r="K4">
        <v>-0.058823529411764705</v>
      </c>
      <c r="L4" s="12">
        <f t="shared" si="0"/>
        <v>-0.059871811400095565</v>
      </c>
      <c r="M4">
        <f t="shared" si="1"/>
        <v>0.059871811400095565</v>
      </c>
    </row>
    <row r="5" spans="1:13" ht="21.75">
      <c r="A5" s="5">
        <v>37774</v>
      </c>
      <c r="B5" s="6">
        <v>29</v>
      </c>
      <c r="C5" s="8">
        <v>2.5</v>
      </c>
      <c r="D5" s="12">
        <f t="shared" si="2"/>
        <v>0.09433962264150944</v>
      </c>
      <c r="E5" s="14">
        <f aca="true" t="shared" si="4" ref="E5:E68">(D5-$G$3)^3</f>
        <v>0.0008119401220027957</v>
      </c>
      <c r="F5" s="16">
        <f t="shared" si="3"/>
        <v>7.574698251174619E-05</v>
      </c>
      <c r="K5">
        <v>-0.04854368932038835</v>
      </c>
      <c r="L5" s="12">
        <f t="shared" si="0"/>
        <v>-0.0495919713087192</v>
      </c>
      <c r="M5">
        <f t="shared" si="1"/>
        <v>0.0495919713087192</v>
      </c>
    </row>
    <row r="6" spans="1:13" ht="21.75">
      <c r="A6" s="2">
        <v>37771</v>
      </c>
      <c r="B6" s="3">
        <v>26.5</v>
      </c>
      <c r="C6" s="4">
        <v>-0.25</v>
      </c>
      <c r="D6" s="12">
        <f t="shared" si="2"/>
        <v>-0.009345794392523364</v>
      </c>
      <c r="E6" s="14">
        <f t="shared" si="4"/>
        <v>-1.122942998636752E-06</v>
      </c>
      <c r="F6" s="16">
        <f t="shared" si="3"/>
        <v>1.1671955299175878E-08</v>
      </c>
      <c r="G6" s="14">
        <f>SUM(E2:E251)/250</f>
        <v>1.0784962571039083E-05</v>
      </c>
      <c r="H6" s="16">
        <f>SUM(F2:F251)/250</f>
        <v>2.3469640219592262E-06</v>
      </c>
      <c r="K6">
        <v>-0.04819277108433735</v>
      </c>
      <c r="L6" s="12">
        <f t="shared" si="0"/>
        <v>-0.04924105307266821</v>
      </c>
      <c r="M6">
        <f t="shared" si="1"/>
        <v>0.04924105307266821</v>
      </c>
    </row>
    <row r="7" spans="1:13" ht="21.75">
      <c r="A7" s="5">
        <v>37770</v>
      </c>
      <c r="B7" s="6">
        <v>26.75</v>
      </c>
      <c r="C7" s="8">
        <v>0.5</v>
      </c>
      <c r="D7" s="12">
        <f t="shared" si="2"/>
        <v>0.01904761904761905</v>
      </c>
      <c r="E7" s="14">
        <f t="shared" si="4"/>
        <v>5.831355645360314E-06</v>
      </c>
      <c r="F7" s="16">
        <f t="shared" si="3"/>
        <v>1.0496053577342331E-07</v>
      </c>
      <c r="G7">
        <f>G6/(H4^3)</f>
        <v>0.7725701332771713</v>
      </c>
      <c r="H7">
        <f>H6/(H4^4)</f>
        <v>6.9823046752860956</v>
      </c>
      <c r="K7">
        <v>-0.047619047619047616</v>
      </c>
      <c r="L7" s="12">
        <f t="shared" si="0"/>
        <v>-0.048667329607378476</v>
      </c>
      <c r="M7">
        <f t="shared" si="1"/>
        <v>0.048667329607378476</v>
      </c>
    </row>
    <row r="8" spans="1:13" ht="21.75">
      <c r="A8" s="2">
        <v>37769</v>
      </c>
      <c r="B8" s="3">
        <v>26.25</v>
      </c>
      <c r="C8" s="9">
        <v>0</v>
      </c>
      <c r="D8" s="12">
        <f t="shared" si="2"/>
        <v>0</v>
      </c>
      <c r="E8" s="14">
        <f t="shared" si="4"/>
        <v>-1.151951968760386E-09</v>
      </c>
      <c r="F8" s="16">
        <f t="shared" si="3"/>
        <v>1.2075705002737818E-12</v>
      </c>
      <c r="K8">
        <v>-0.044642857142857144</v>
      </c>
      <c r="L8" s="12">
        <f t="shared" si="0"/>
        <v>-0.045691139131188</v>
      </c>
      <c r="M8">
        <f t="shared" si="1"/>
        <v>0.045691139131188</v>
      </c>
    </row>
    <row r="9" spans="1:13" ht="21.75">
      <c r="A9" s="5">
        <v>37768</v>
      </c>
      <c r="B9" s="6">
        <v>26.25</v>
      </c>
      <c r="C9" s="7">
        <v>-0.25</v>
      </c>
      <c r="D9" s="12">
        <f t="shared" si="2"/>
        <v>-0.009433962264150943</v>
      </c>
      <c r="E9" s="14">
        <f t="shared" si="4"/>
        <v>-1.1517622118075142E-06</v>
      </c>
      <c r="F9" s="16">
        <f t="shared" si="3"/>
        <v>1.207305282494504E-08</v>
      </c>
      <c r="K9">
        <v>-0.041666666666666664</v>
      </c>
      <c r="L9" s="12">
        <f t="shared" si="0"/>
        <v>-0.04271494865499752</v>
      </c>
      <c r="M9">
        <f t="shared" si="1"/>
        <v>0.04271494865499752</v>
      </c>
    </row>
    <row r="10" spans="1:13" ht="21.75">
      <c r="A10" s="2">
        <v>37767</v>
      </c>
      <c r="B10" s="3">
        <v>26.5</v>
      </c>
      <c r="C10" s="10">
        <v>0.25</v>
      </c>
      <c r="D10" s="12">
        <f t="shared" si="2"/>
        <v>0.009523809523809525</v>
      </c>
      <c r="E10" s="14">
        <f t="shared" si="4"/>
        <v>6.088358506471587E-07</v>
      </c>
      <c r="F10" s="16">
        <f t="shared" si="3"/>
        <v>5.160205016746572E-09</v>
      </c>
      <c r="H10">
        <f>250*(((G7^2)/6)+(((H7-3)^2)/24))</f>
        <v>190.06467677222</v>
      </c>
      <c r="K10">
        <v>-0.041666666666666664</v>
      </c>
      <c r="L10" s="12">
        <f t="shared" si="0"/>
        <v>-0.04271494865499752</v>
      </c>
      <c r="M10">
        <f t="shared" si="1"/>
        <v>0.04271494865499752</v>
      </c>
    </row>
    <row r="11" spans="1:13" ht="21.75">
      <c r="A11" s="5">
        <v>37764</v>
      </c>
      <c r="B11" s="6">
        <v>26.25</v>
      </c>
      <c r="C11" s="7">
        <v>-0.25</v>
      </c>
      <c r="D11" s="12">
        <f t="shared" si="2"/>
        <v>-0.009433962264150943</v>
      </c>
      <c r="E11" s="14">
        <f t="shared" si="4"/>
        <v>-1.1517622118075142E-06</v>
      </c>
      <c r="F11" s="16">
        <f t="shared" si="3"/>
        <v>1.207305282494504E-08</v>
      </c>
      <c r="K11">
        <v>-0.038461538461538464</v>
      </c>
      <c r="L11" s="12">
        <f t="shared" si="0"/>
        <v>-0.03950982044986932</v>
      </c>
      <c r="M11">
        <f t="shared" si="1"/>
        <v>0.03950982044986932</v>
      </c>
    </row>
    <row r="12" spans="1:13" ht="21.75">
      <c r="A12" s="2">
        <v>37763</v>
      </c>
      <c r="B12" s="3">
        <v>26.5</v>
      </c>
      <c r="C12" s="9">
        <v>0</v>
      </c>
      <c r="D12" s="12">
        <f t="shared" si="2"/>
        <v>0</v>
      </c>
      <c r="E12" s="14">
        <f t="shared" si="4"/>
        <v>-1.151951968760386E-09</v>
      </c>
      <c r="F12" s="16">
        <f t="shared" si="3"/>
        <v>1.2075705002737818E-12</v>
      </c>
      <c r="K12">
        <v>-0.03765690376569038</v>
      </c>
      <c r="L12" s="12">
        <f t="shared" si="0"/>
        <v>-0.03870518575402124</v>
      </c>
      <c r="M12">
        <f t="shared" si="1"/>
        <v>0.03870518575402124</v>
      </c>
    </row>
    <row r="13" spans="1:13" ht="21.75">
      <c r="A13" s="5">
        <v>37762</v>
      </c>
      <c r="B13" s="6">
        <v>26.5</v>
      </c>
      <c r="C13" s="8">
        <v>0.25</v>
      </c>
      <c r="D13" s="12">
        <f t="shared" si="2"/>
        <v>0.009523809523809525</v>
      </c>
      <c r="E13" s="14">
        <f t="shared" si="4"/>
        <v>6.088358506471587E-07</v>
      </c>
      <c r="F13" s="16">
        <f t="shared" si="3"/>
        <v>5.160205016746572E-09</v>
      </c>
      <c r="K13">
        <v>-0.03571428571428571</v>
      </c>
      <c r="L13" s="12">
        <f t="shared" si="0"/>
        <v>-0.03676256770261657</v>
      </c>
      <c r="M13">
        <f t="shared" si="1"/>
        <v>0.03676256770261657</v>
      </c>
    </row>
    <row r="14" spans="1:13" ht="21.75">
      <c r="A14" s="2">
        <v>37761</v>
      </c>
      <c r="B14" s="3">
        <v>26.25</v>
      </c>
      <c r="C14" s="10">
        <v>1.45</v>
      </c>
      <c r="D14" s="12">
        <f t="shared" si="2"/>
        <v>0.05846774193548387</v>
      </c>
      <c r="E14" s="14">
        <f t="shared" si="4"/>
        <v>0.00018931163678415422</v>
      </c>
      <c r="F14" s="16">
        <f t="shared" si="3"/>
        <v>1.0870171945857722E-05</v>
      </c>
      <c r="K14">
        <v>-0.0297029702970297</v>
      </c>
      <c r="L14" s="12">
        <f t="shared" si="0"/>
        <v>-0.030751252285360558</v>
      </c>
      <c r="M14">
        <f t="shared" si="1"/>
        <v>0.030751252285360558</v>
      </c>
    </row>
    <row r="15" spans="1:13" ht="21.75">
      <c r="A15" s="5">
        <v>37760</v>
      </c>
      <c r="B15" s="6">
        <v>24.8</v>
      </c>
      <c r="C15" s="8">
        <v>0.8</v>
      </c>
      <c r="D15" s="12">
        <f t="shared" si="2"/>
        <v>0.03333333333333333</v>
      </c>
      <c r="E15" s="14">
        <f t="shared" si="4"/>
        <v>3.3651501303337986E-05</v>
      </c>
      <c r="F15" s="16">
        <f t="shared" si="3"/>
        <v>1.0864404474146848E-06</v>
      </c>
      <c r="K15">
        <v>-0.028846153846153848</v>
      </c>
      <c r="L15" s="12">
        <f t="shared" si="0"/>
        <v>-0.029894435834484704</v>
      </c>
      <c r="M15">
        <f t="shared" si="1"/>
        <v>0.029894435834484704</v>
      </c>
    </row>
    <row r="16" spans="1:13" ht="21.75">
      <c r="A16" s="2">
        <v>37757</v>
      </c>
      <c r="B16" s="3">
        <v>24</v>
      </c>
      <c r="C16" s="10">
        <v>0.2</v>
      </c>
      <c r="D16" s="12">
        <f t="shared" si="2"/>
        <v>0.008403361344537815</v>
      </c>
      <c r="E16" s="14">
        <f t="shared" si="4"/>
        <v>3.978891425800194E-07</v>
      </c>
      <c r="F16" s="16">
        <f t="shared" si="3"/>
        <v>2.9265062186491874E-09</v>
      </c>
      <c r="K16">
        <v>-0.02857142857142857</v>
      </c>
      <c r="L16" s="12">
        <f t="shared" si="0"/>
        <v>-0.029619710559759427</v>
      </c>
      <c r="M16">
        <f t="shared" si="1"/>
        <v>0.029619710559759427</v>
      </c>
    </row>
    <row r="17" spans="1:13" ht="21.75">
      <c r="A17" s="5">
        <v>37755</v>
      </c>
      <c r="B17" s="6">
        <v>23.8</v>
      </c>
      <c r="C17" s="7">
        <v>-0.1</v>
      </c>
      <c r="D17" s="12">
        <f t="shared" si="2"/>
        <v>-0.004184100418410042</v>
      </c>
      <c r="E17" s="14">
        <f t="shared" si="4"/>
        <v>-1.4325125326782447E-07</v>
      </c>
      <c r="F17" s="16">
        <f t="shared" si="3"/>
        <v>7.495453373421495E-10</v>
      </c>
      <c r="K17">
        <v>-0.02857142857142857</v>
      </c>
      <c r="L17" s="12">
        <f t="shared" si="0"/>
        <v>-0.029619710559759427</v>
      </c>
      <c r="M17">
        <f t="shared" si="1"/>
        <v>0.029619710559759427</v>
      </c>
    </row>
    <row r="18" spans="1:13" ht="21.75">
      <c r="A18" s="2">
        <v>37754</v>
      </c>
      <c r="B18" s="3">
        <v>23.9</v>
      </c>
      <c r="C18" s="10">
        <v>0.1</v>
      </c>
      <c r="D18" s="12">
        <f t="shared" si="2"/>
        <v>0.004201680672268907</v>
      </c>
      <c r="E18" s="14">
        <f t="shared" si="4"/>
        <v>3.1357154520830544E-08</v>
      </c>
      <c r="F18" s="16">
        <f t="shared" si="3"/>
        <v>9.888160979802914E-11</v>
      </c>
      <c r="K18">
        <v>-0.028112449799196786</v>
      </c>
      <c r="L18" s="12">
        <f t="shared" si="0"/>
        <v>-0.029160731787527643</v>
      </c>
      <c r="M18">
        <f t="shared" si="1"/>
        <v>0.029160731787527643</v>
      </c>
    </row>
    <row r="19" spans="1:13" ht="21.75">
      <c r="A19" s="5">
        <v>37753</v>
      </c>
      <c r="B19" s="6">
        <v>23.8</v>
      </c>
      <c r="C19" s="8">
        <v>0.5</v>
      </c>
      <c r="D19" s="12">
        <f t="shared" si="2"/>
        <v>0.02145922746781116</v>
      </c>
      <c r="E19" s="14">
        <f t="shared" si="4"/>
        <v>8.503336545508363E-06</v>
      </c>
      <c r="F19" s="16">
        <f t="shared" si="3"/>
        <v>1.7356113862404358E-07</v>
      </c>
      <c r="K19">
        <v>-0.028037383177570093</v>
      </c>
      <c r="L19" s="12">
        <f t="shared" si="0"/>
        <v>-0.02908566516590095</v>
      </c>
      <c r="M19">
        <f t="shared" si="1"/>
        <v>0.02908566516590095</v>
      </c>
    </row>
    <row r="20" spans="1:13" ht="21.75">
      <c r="A20" s="2">
        <v>37750</v>
      </c>
      <c r="B20" s="3">
        <v>23.3</v>
      </c>
      <c r="C20" s="4">
        <v>-0.4</v>
      </c>
      <c r="D20" s="12">
        <f t="shared" si="2"/>
        <v>-0.01687763713080169</v>
      </c>
      <c r="E20" s="14">
        <f t="shared" si="4"/>
        <v>-5.7602893279958165E-06</v>
      </c>
      <c r="F20" s="16">
        <f t="shared" si="3"/>
        <v>1.0325848059645538E-07</v>
      </c>
      <c r="K20">
        <v>-0.027777777777777776</v>
      </c>
      <c r="L20" s="12">
        <f t="shared" si="0"/>
        <v>-0.028826059766108632</v>
      </c>
      <c r="M20">
        <f t="shared" si="1"/>
        <v>0.028826059766108632</v>
      </c>
    </row>
    <row r="21" spans="1:13" ht="21.75">
      <c r="A21" s="5">
        <v>37749</v>
      </c>
      <c r="B21" s="6">
        <v>23.7</v>
      </c>
      <c r="C21" s="11">
        <v>0</v>
      </c>
      <c r="D21" s="12">
        <f t="shared" si="2"/>
        <v>0</v>
      </c>
      <c r="E21" s="14">
        <f t="shared" si="4"/>
        <v>-1.151951968760386E-09</v>
      </c>
      <c r="F21" s="16">
        <f t="shared" si="3"/>
        <v>1.2075705002737818E-12</v>
      </c>
      <c r="K21">
        <v>-0.02608695652173913</v>
      </c>
      <c r="L21" s="12">
        <f t="shared" si="0"/>
        <v>-0.027135238510069985</v>
      </c>
      <c r="M21">
        <f t="shared" si="1"/>
        <v>0.027135238510069985</v>
      </c>
    </row>
    <row r="22" spans="1:13" ht="21.75">
      <c r="A22" s="2">
        <v>37748</v>
      </c>
      <c r="B22" s="3">
        <v>23.7</v>
      </c>
      <c r="C22" s="10">
        <v>0.2</v>
      </c>
      <c r="D22" s="12">
        <f t="shared" si="2"/>
        <v>0.00851063829787234</v>
      </c>
      <c r="E22" s="14">
        <f t="shared" si="4"/>
        <v>4.155544574594357E-07</v>
      </c>
      <c r="F22" s="16">
        <f t="shared" si="3"/>
        <v>3.101015427580508E-09</v>
      </c>
      <c r="K22">
        <v>-0.025974025974025972</v>
      </c>
      <c r="L22" s="12">
        <f t="shared" si="0"/>
        <v>-0.02702230796235683</v>
      </c>
      <c r="M22">
        <f t="shared" si="1"/>
        <v>0.02702230796235683</v>
      </c>
    </row>
    <row r="23" spans="1:13" ht="21.75">
      <c r="A23" s="5">
        <v>37747</v>
      </c>
      <c r="B23" s="6">
        <v>23.5</v>
      </c>
      <c r="C23" s="11">
        <v>0</v>
      </c>
      <c r="D23" s="12">
        <f t="shared" si="2"/>
        <v>0</v>
      </c>
      <c r="E23" s="14">
        <f t="shared" si="4"/>
        <v>-1.151951968760386E-09</v>
      </c>
      <c r="F23" s="16">
        <f t="shared" si="3"/>
        <v>1.2075705002737818E-12</v>
      </c>
      <c r="K23">
        <v>-0.025423728813559324</v>
      </c>
      <c r="L23" s="12">
        <f t="shared" si="0"/>
        <v>-0.02647201080189018</v>
      </c>
      <c r="M23">
        <f t="shared" si="1"/>
        <v>0.02647201080189018</v>
      </c>
    </row>
    <row r="24" spans="1:13" ht="21.75">
      <c r="A24" s="2">
        <v>37743</v>
      </c>
      <c r="B24" s="3">
        <v>23.5</v>
      </c>
      <c r="C24" s="10">
        <v>0.5</v>
      </c>
      <c r="D24" s="12">
        <f t="shared" si="2"/>
        <v>0.021739130434782608</v>
      </c>
      <c r="E24" s="14">
        <f t="shared" si="4"/>
        <v>8.85798415262678E-06</v>
      </c>
      <c r="F24" s="16">
        <f t="shared" si="3"/>
        <v>1.8327920764307204E-07</v>
      </c>
      <c r="K24">
        <v>-0.02542372881355932</v>
      </c>
      <c r="L24" s="12">
        <f t="shared" si="0"/>
        <v>-0.026472010801890176</v>
      </c>
      <c r="M24">
        <f t="shared" si="1"/>
        <v>0.026472010801890176</v>
      </c>
    </row>
    <row r="25" spans="1:13" ht="21.75">
      <c r="A25" s="5">
        <v>37741</v>
      </c>
      <c r="B25" s="6">
        <v>23</v>
      </c>
      <c r="C25" s="7">
        <v>-0.5</v>
      </c>
      <c r="D25" s="12">
        <f t="shared" si="2"/>
        <v>-0.02127659574468085</v>
      </c>
      <c r="E25" s="14">
        <f t="shared" si="4"/>
        <v>-1.1126722763462071E-05</v>
      </c>
      <c r="F25" s="16">
        <f t="shared" si="3"/>
        <v>2.484027252634089E-07</v>
      </c>
      <c r="K25">
        <v>-0.025</v>
      </c>
      <c r="L25" s="12">
        <f t="shared" si="0"/>
        <v>-0.026048281988330858</v>
      </c>
      <c r="M25">
        <f t="shared" si="1"/>
        <v>0.026048281988330858</v>
      </c>
    </row>
    <row r="26" spans="1:13" ht="21.75">
      <c r="A26" s="2">
        <v>37740</v>
      </c>
      <c r="B26" s="3">
        <v>23.5</v>
      </c>
      <c r="C26" s="9">
        <v>0</v>
      </c>
      <c r="D26" s="12">
        <f t="shared" si="2"/>
        <v>0</v>
      </c>
      <c r="E26" s="14">
        <f t="shared" si="4"/>
        <v>-1.151951968760386E-09</v>
      </c>
      <c r="F26" s="16">
        <f t="shared" si="3"/>
        <v>1.2075705002737818E-12</v>
      </c>
      <c r="K26">
        <v>-0.025</v>
      </c>
      <c r="L26" s="12">
        <f t="shared" si="0"/>
        <v>-0.026048281988330858</v>
      </c>
      <c r="M26">
        <f t="shared" si="1"/>
        <v>0.026048281988330858</v>
      </c>
    </row>
    <row r="27" spans="1:13" ht="21.75">
      <c r="A27" s="5">
        <v>37739</v>
      </c>
      <c r="B27" s="6">
        <v>23.5</v>
      </c>
      <c r="C27" s="7">
        <v>-0.2</v>
      </c>
      <c r="D27" s="12">
        <f t="shared" si="2"/>
        <v>-0.008438818565400845</v>
      </c>
      <c r="E27" s="14">
        <f t="shared" si="4"/>
        <v>-8.538872150542953E-07</v>
      </c>
      <c r="F27" s="16">
        <f t="shared" si="3"/>
        <v>8.100913870766026E-09</v>
      </c>
      <c r="K27">
        <v>-0.024390243902439022</v>
      </c>
      <c r="L27" s="12">
        <f t="shared" si="0"/>
        <v>-0.025438525890769878</v>
      </c>
      <c r="M27">
        <f t="shared" si="1"/>
        <v>0.025438525890769878</v>
      </c>
    </row>
    <row r="28" spans="1:13" ht="21.75">
      <c r="A28" s="2">
        <v>37736</v>
      </c>
      <c r="B28" s="3">
        <v>23.7</v>
      </c>
      <c r="C28" s="4">
        <v>-0.2</v>
      </c>
      <c r="D28" s="12">
        <f t="shared" si="2"/>
        <v>-0.008368200836820085</v>
      </c>
      <c r="E28" s="14">
        <f t="shared" si="4"/>
        <v>-8.349609332445272E-07</v>
      </c>
      <c r="F28" s="16">
        <f t="shared" si="3"/>
        <v>7.862395287569092E-09</v>
      </c>
      <c r="K28">
        <v>-0.024390243902439022</v>
      </c>
      <c r="L28" s="12">
        <f t="shared" si="0"/>
        <v>-0.025438525890769878</v>
      </c>
      <c r="M28">
        <f t="shared" si="1"/>
        <v>0.025438525890769878</v>
      </c>
    </row>
    <row r="29" spans="1:13" ht="21.75">
      <c r="A29" s="5">
        <v>37735</v>
      </c>
      <c r="B29" s="6">
        <v>23.9</v>
      </c>
      <c r="C29" s="11">
        <v>0</v>
      </c>
      <c r="D29" s="12">
        <f t="shared" si="2"/>
        <v>0</v>
      </c>
      <c r="E29" s="14">
        <f t="shared" si="4"/>
        <v>-1.151951968760386E-09</v>
      </c>
      <c r="F29" s="16">
        <f t="shared" si="3"/>
        <v>1.2075705002737818E-12</v>
      </c>
      <c r="K29">
        <v>-0.02127659574468085</v>
      </c>
      <c r="L29" s="12">
        <f t="shared" si="0"/>
        <v>-0.022324877733011707</v>
      </c>
      <c r="M29">
        <f t="shared" si="1"/>
        <v>0.022324877733011707</v>
      </c>
    </row>
    <row r="30" spans="1:13" ht="21.75">
      <c r="A30" s="2">
        <v>37734</v>
      </c>
      <c r="B30" s="3">
        <v>23.9</v>
      </c>
      <c r="C30" s="10">
        <v>0.6</v>
      </c>
      <c r="D30" s="12">
        <f t="shared" si="2"/>
        <v>0.02575107296137339</v>
      </c>
      <c r="E30" s="14">
        <f t="shared" si="4"/>
        <v>1.5074331811456512E-05</v>
      </c>
      <c r="F30" s="16">
        <f t="shared" si="3"/>
        <v>3.723780677966958E-07</v>
      </c>
      <c r="K30">
        <v>-0.02127659574468085</v>
      </c>
      <c r="L30" s="12">
        <f t="shared" si="0"/>
        <v>-0.022324877733011707</v>
      </c>
      <c r="M30">
        <f t="shared" si="1"/>
        <v>0.022324877733011707</v>
      </c>
    </row>
    <row r="31" spans="1:13" ht="21.75">
      <c r="A31" s="5">
        <v>37733</v>
      </c>
      <c r="B31" s="6">
        <v>23.3</v>
      </c>
      <c r="C31" s="11">
        <v>0</v>
      </c>
      <c r="D31" s="12">
        <f t="shared" si="2"/>
        <v>0</v>
      </c>
      <c r="E31" s="14">
        <f t="shared" si="4"/>
        <v>-1.151951968760386E-09</v>
      </c>
      <c r="F31" s="16">
        <f t="shared" si="3"/>
        <v>1.2075705002737818E-12</v>
      </c>
      <c r="K31">
        <v>-0.02040816326530612</v>
      </c>
      <c r="L31" s="12">
        <f t="shared" si="0"/>
        <v>-0.021456445253636977</v>
      </c>
      <c r="M31">
        <f t="shared" si="1"/>
        <v>0.021456445253636977</v>
      </c>
    </row>
    <row r="32" spans="1:13" ht="21.75">
      <c r="A32" s="2">
        <v>37732</v>
      </c>
      <c r="B32" s="3">
        <v>23.3</v>
      </c>
      <c r="C32" s="4">
        <v>-0.3</v>
      </c>
      <c r="D32" s="12">
        <f t="shared" si="2"/>
        <v>-0.01271186440677966</v>
      </c>
      <c r="E32" s="14">
        <f t="shared" si="4"/>
        <v>-2.6053685311813273E-06</v>
      </c>
      <c r="F32" s="16">
        <f t="shared" si="3"/>
        <v>3.585025240226912E-08</v>
      </c>
      <c r="K32">
        <v>-0.02</v>
      </c>
      <c r="L32" s="12">
        <f t="shared" si="0"/>
        <v>-0.021048281988330857</v>
      </c>
      <c r="M32">
        <f t="shared" si="1"/>
        <v>0.021048281988330857</v>
      </c>
    </row>
    <row r="33" spans="1:13" ht="21.75">
      <c r="A33" s="5">
        <v>37729</v>
      </c>
      <c r="B33" s="6">
        <v>23.6</v>
      </c>
      <c r="C33" s="8">
        <v>0.1</v>
      </c>
      <c r="D33" s="12">
        <f t="shared" si="2"/>
        <v>0.00425531914893617</v>
      </c>
      <c r="E33" s="14">
        <f t="shared" si="4"/>
        <v>3.2984657329929E-08</v>
      </c>
      <c r="F33" s="16">
        <f t="shared" si="3"/>
        <v>1.0578302178691475E-10</v>
      </c>
      <c r="K33">
        <v>-0.0196078431372549</v>
      </c>
      <c r="L33" s="12">
        <f t="shared" si="0"/>
        <v>-0.020656125125585758</v>
      </c>
      <c r="M33">
        <f t="shared" si="1"/>
        <v>0.020656125125585758</v>
      </c>
    </row>
    <row r="34" spans="1:13" ht="21.75">
      <c r="A34" s="2">
        <v>37728</v>
      </c>
      <c r="B34" s="3">
        <v>23.5</v>
      </c>
      <c r="C34" s="10">
        <v>0.5</v>
      </c>
      <c r="D34" s="12">
        <f t="shared" si="2"/>
        <v>0.021739130434782608</v>
      </c>
      <c r="E34" s="14">
        <f t="shared" si="4"/>
        <v>8.85798415262678E-06</v>
      </c>
      <c r="F34" s="16">
        <f t="shared" si="3"/>
        <v>1.8327920764307204E-07</v>
      </c>
      <c r="K34">
        <v>-0.0196078431372549</v>
      </c>
      <c r="L34" s="12">
        <f t="shared" si="0"/>
        <v>-0.020656125125585758</v>
      </c>
      <c r="M34">
        <f t="shared" si="1"/>
        <v>0.020656125125585758</v>
      </c>
    </row>
    <row r="35" spans="1:13" ht="21.75">
      <c r="A35" s="5">
        <v>37727</v>
      </c>
      <c r="B35" s="6">
        <v>23</v>
      </c>
      <c r="C35" s="8">
        <v>0.2</v>
      </c>
      <c r="D35" s="12">
        <f t="shared" si="2"/>
        <v>0.008771929824561403</v>
      </c>
      <c r="E35" s="14">
        <f t="shared" si="4"/>
        <v>4.6075217184033284E-07</v>
      </c>
      <c r="F35" s="16">
        <f t="shared" si="3"/>
        <v>3.558687515073112E-09</v>
      </c>
      <c r="K35">
        <v>-0.01904761904761905</v>
      </c>
      <c r="L35" s="12">
        <f t="shared" si="0"/>
        <v>-0.020095901035949906</v>
      </c>
      <c r="M35">
        <f t="shared" si="1"/>
        <v>0.020095901035949906</v>
      </c>
    </row>
    <row r="36" spans="1:13" ht="21.75">
      <c r="A36" s="2">
        <v>37722</v>
      </c>
      <c r="B36" s="3">
        <v>22.8</v>
      </c>
      <c r="C36" s="4">
        <v>-0.1</v>
      </c>
      <c r="D36" s="12">
        <f t="shared" si="2"/>
        <v>-0.0043668122270742364</v>
      </c>
      <c r="E36" s="14">
        <f t="shared" si="4"/>
        <v>-1.5878813633512006E-07</v>
      </c>
      <c r="F36" s="16">
        <f t="shared" si="3"/>
        <v>8.598527185432639E-10</v>
      </c>
      <c r="K36">
        <v>-0.01904761904761905</v>
      </c>
      <c r="L36" s="12">
        <f t="shared" si="0"/>
        <v>-0.020095901035949906</v>
      </c>
      <c r="M36">
        <f t="shared" si="1"/>
        <v>0.020095901035949906</v>
      </c>
    </row>
    <row r="37" spans="1:13" ht="21.75">
      <c r="A37" s="5">
        <v>37721</v>
      </c>
      <c r="B37" s="6">
        <v>22.9</v>
      </c>
      <c r="C37" s="8">
        <v>0.1</v>
      </c>
      <c r="D37" s="12">
        <f t="shared" si="2"/>
        <v>0.0043859649122807015</v>
      </c>
      <c r="E37" s="14">
        <f t="shared" si="4"/>
        <v>3.7182212662595715E-08</v>
      </c>
      <c r="F37" s="16">
        <f t="shared" si="3"/>
        <v>1.2410243627861744E-10</v>
      </c>
      <c r="K37">
        <v>-0.017391304347826087</v>
      </c>
      <c r="L37" s="12">
        <f t="shared" si="0"/>
        <v>-0.018439586336156943</v>
      </c>
      <c r="M37">
        <f t="shared" si="1"/>
        <v>0.018439586336156943</v>
      </c>
    </row>
    <row r="38" spans="1:13" ht="21.75">
      <c r="A38" s="2">
        <v>37720</v>
      </c>
      <c r="B38" s="3">
        <v>22.8</v>
      </c>
      <c r="C38" s="4">
        <v>-0.1</v>
      </c>
      <c r="D38" s="12">
        <f t="shared" si="2"/>
        <v>-0.0043668122270742364</v>
      </c>
      <c r="E38" s="14">
        <f t="shared" si="4"/>
        <v>-1.5878813633512006E-07</v>
      </c>
      <c r="F38" s="16">
        <f t="shared" si="3"/>
        <v>8.598527185432639E-10</v>
      </c>
      <c r="K38">
        <v>-0.01694915254237288</v>
      </c>
      <c r="L38" s="12">
        <f t="shared" si="0"/>
        <v>-0.017997434530703738</v>
      </c>
      <c r="M38">
        <f t="shared" si="1"/>
        <v>0.017997434530703738</v>
      </c>
    </row>
    <row r="39" spans="1:13" ht="21.75">
      <c r="A39" s="5">
        <v>37719</v>
      </c>
      <c r="B39" s="6">
        <v>22.9</v>
      </c>
      <c r="C39" s="7">
        <v>-0.1</v>
      </c>
      <c r="D39" s="12">
        <f t="shared" si="2"/>
        <v>-0.004347826086956522</v>
      </c>
      <c r="E39" s="14">
        <f t="shared" si="4"/>
        <v>-1.5712377974985163E-07</v>
      </c>
      <c r="F39" s="16">
        <f t="shared" si="3"/>
        <v>8.478568967278497E-10</v>
      </c>
      <c r="K39">
        <v>-0.01687763713080169</v>
      </c>
      <c r="L39" s="12">
        <f t="shared" si="0"/>
        <v>-0.017925919119132546</v>
      </c>
      <c r="M39">
        <f t="shared" si="1"/>
        <v>0.017925919119132546</v>
      </c>
    </row>
    <row r="40" spans="1:13" ht="21.75">
      <c r="A40" s="2">
        <v>37715</v>
      </c>
      <c r="B40" s="3">
        <v>23</v>
      </c>
      <c r="C40" s="9">
        <v>0</v>
      </c>
      <c r="D40" s="12">
        <f t="shared" si="2"/>
        <v>0</v>
      </c>
      <c r="E40" s="14">
        <f t="shared" si="4"/>
        <v>-1.151951968760386E-09</v>
      </c>
      <c r="F40" s="16">
        <f t="shared" si="3"/>
        <v>1.2075705002737818E-12</v>
      </c>
      <c r="K40">
        <v>-0.01687763713080169</v>
      </c>
      <c r="L40" s="12">
        <f t="shared" si="0"/>
        <v>-0.017925919119132546</v>
      </c>
      <c r="M40">
        <f t="shared" si="1"/>
        <v>0.017925919119132546</v>
      </c>
    </row>
    <row r="41" spans="1:13" ht="21.75">
      <c r="A41" s="5">
        <v>37714</v>
      </c>
      <c r="B41" s="6">
        <v>23</v>
      </c>
      <c r="C41" s="8">
        <v>0.8</v>
      </c>
      <c r="D41" s="12">
        <f t="shared" si="2"/>
        <v>0.036036036036036036</v>
      </c>
      <c r="E41" s="14">
        <f t="shared" si="4"/>
        <v>4.28300118696316E-05</v>
      </c>
      <c r="F41" s="16">
        <f t="shared" si="3"/>
        <v>1.498525921154964E-06</v>
      </c>
      <c r="K41">
        <v>-0.01673640167364017</v>
      </c>
      <c r="L41" s="12">
        <f t="shared" si="0"/>
        <v>-0.017784683661971026</v>
      </c>
      <c r="M41">
        <f t="shared" si="1"/>
        <v>0.017784683661971026</v>
      </c>
    </row>
    <row r="42" spans="1:13" ht="21.75">
      <c r="A42" s="2">
        <v>37713</v>
      </c>
      <c r="B42" s="3">
        <v>22.2</v>
      </c>
      <c r="C42" s="4">
        <v>-2</v>
      </c>
      <c r="D42" s="12">
        <f t="shared" si="2"/>
        <v>-0.08264462809917356</v>
      </c>
      <c r="E42" s="14">
        <f t="shared" si="4"/>
        <v>-0.0005862272564344384</v>
      </c>
      <c r="F42" s="16">
        <f t="shared" si="3"/>
        <v>4.906306506361185E-05</v>
      </c>
      <c r="K42">
        <v>-0.01639344262295082</v>
      </c>
      <c r="L42" s="12">
        <f t="shared" si="0"/>
        <v>-0.017441724611281677</v>
      </c>
      <c r="M42">
        <f t="shared" si="1"/>
        <v>0.017441724611281677</v>
      </c>
    </row>
    <row r="43" spans="1:13" ht="21.75">
      <c r="A43" s="5">
        <v>37712</v>
      </c>
      <c r="B43" s="6">
        <v>24.2</v>
      </c>
      <c r="C43" s="7">
        <v>-0.2</v>
      </c>
      <c r="D43" s="12">
        <f t="shared" si="2"/>
        <v>-0.00819672131147541</v>
      </c>
      <c r="E43" s="14">
        <f t="shared" si="4"/>
        <v>-7.901712272288742E-07</v>
      </c>
      <c r="F43" s="16">
        <f t="shared" si="3"/>
        <v>7.305135603142909E-09</v>
      </c>
      <c r="K43">
        <v>-0.01386138613861386</v>
      </c>
      <c r="L43" s="12">
        <f t="shared" si="0"/>
        <v>-0.014909668126944716</v>
      </c>
      <c r="M43">
        <f t="shared" si="1"/>
        <v>0.014909668126944716</v>
      </c>
    </row>
    <row r="44" spans="1:13" ht="21.75">
      <c r="A44" s="2">
        <v>37711</v>
      </c>
      <c r="B44" s="3">
        <v>24.4</v>
      </c>
      <c r="C44" s="10">
        <v>0.4</v>
      </c>
      <c r="D44" s="12">
        <f t="shared" si="2"/>
        <v>0.016666666666666666</v>
      </c>
      <c r="E44" s="14">
        <f t="shared" si="4"/>
        <v>3.809854110404767E-06</v>
      </c>
      <c r="F44" s="16">
        <f t="shared" si="3"/>
        <v>5.950376706464052E-08</v>
      </c>
      <c r="K44">
        <v>-0.01386138613861386</v>
      </c>
      <c r="L44" s="12">
        <f t="shared" si="0"/>
        <v>-0.014909668126944716</v>
      </c>
      <c r="M44">
        <f t="shared" si="1"/>
        <v>0.014909668126944716</v>
      </c>
    </row>
    <row r="45" spans="1:13" ht="21.75">
      <c r="A45" s="5">
        <v>37708</v>
      </c>
      <c r="B45" s="6">
        <v>24</v>
      </c>
      <c r="C45" s="11">
        <v>0</v>
      </c>
      <c r="D45" s="12">
        <f t="shared" si="2"/>
        <v>0</v>
      </c>
      <c r="E45" s="14">
        <f t="shared" si="4"/>
        <v>-1.151951968760386E-09</v>
      </c>
      <c r="F45" s="16">
        <f t="shared" si="3"/>
        <v>1.2075705002737818E-12</v>
      </c>
      <c r="K45">
        <v>-0.012987012987012986</v>
      </c>
      <c r="L45" s="12">
        <f t="shared" si="0"/>
        <v>-0.014035294975343842</v>
      </c>
      <c r="M45">
        <f t="shared" si="1"/>
        <v>0.014035294975343842</v>
      </c>
    </row>
    <row r="46" spans="1:13" ht="21.75">
      <c r="A46" s="2">
        <v>37707</v>
      </c>
      <c r="B46" s="3">
        <v>24</v>
      </c>
      <c r="C46" s="10">
        <v>0.2</v>
      </c>
      <c r="D46" s="12">
        <f t="shared" si="2"/>
        <v>0.008403361344537815</v>
      </c>
      <c r="E46" s="14">
        <f t="shared" si="4"/>
        <v>3.978891425800194E-07</v>
      </c>
      <c r="F46" s="16">
        <f t="shared" si="3"/>
        <v>2.9265062186491874E-09</v>
      </c>
      <c r="K46">
        <v>-0.012875536480686695</v>
      </c>
      <c r="L46" s="12">
        <f t="shared" si="0"/>
        <v>-0.013923818469017551</v>
      </c>
      <c r="M46">
        <f t="shared" si="1"/>
        <v>0.013923818469017551</v>
      </c>
    </row>
    <row r="47" spans="1:13" ht="21.75">
      <c r="A47" s="5">
        <v>37706</v>
      </c>
      <c r="B47" s="6">
        <v>23.8</v>
      </c>
      <c r="C47" s="8">
        <v>0.8</v>
      </c>
      <c r="D47" s="12">
        <f t="shared" si="2"/>
        <v>0.034782608695652174</v>
      </c>
      <c r="E47" s="14">
        <f t="shared" si="4"/>
        <v>3.838982566359987E-05</v>
      </c>
      <c r="F47" s="16">
        <f t="shared" si="3"/>
        <v>1.2950549211729865E-06</v>
      </c>
      <c r="K47">
        <v>-0.01271186440677966</v>
      </c>
      <c r="L47" s="12">
        <f t="shared" si="0"/>
        <v>-0.013760146395110516</v>
      </c>
      <c r="M47">
        <f t="shared" si="1"/>
        <v>0.013760146395110516</v>
      </c>
    </row>
    <row r="48" spans="1:13" ht="21.75">
      <c r="A48" s="2">
        <v>37705</v>
      </c>
      <c r="B48" s="3">
        <v>23</v>
      </c>
      <c r="C48" s="4">
        <v>-0.6</v>
      </c>
      <c r="D48" s="12">
        <f t="shared" si="2"/>
        <v>-0.02542372881355932</v>
      </c>
      <c r="E48" s="14">
        <f t="shared" si="4"/>
        <v>-1.855072101487479E-05</v>
      </c>
      <c r="F48" s="16">
        <f t="shared" si="3"/>
        <v>4.910748870886165E-07</v>
      </c>
      <c r="K48">
        <v>-0.012658227848101266</v>
      </c>
      <c r="L48" s="12">
        <f t="shared" si="0"/>
        <v>-0.013706509836432122</v>
      </c>
      <c r="M48">
        <f t="shared" si="1"/>
        <v>0.013706509836432122</v>
      </c>
    </row>
    <row r="49" spans="1:13" ht="21.75">
      <c r="A49" s="5">
        <v>37704</v>
      </c>
      <c r="B49" s="6">
        <v>23.6</v>
      </c>
      <c r="C49" s="7">
        <v>-0.1</v>
      </c>
      <c r="D49" s="12">
        <f t="shared" si="2"/>
        <v>-0.0042194092827004225</v>
      </c>
      <c r="E49" s="14">
        <f t="shared" si="4"/>
        <v>-1.4617090696229539E-07</v>
      </c>
      <c r="F49" s="16">
        <f t="shared" si="3"/>
        <v>7.699832106840086E-10</v>
      </c>
      <c r="K49">
        <v>-0.0125</v>
      </c>
      <c r="L49" s="12">
        <f t="shared" si="0"/>
        <v>-0.013548281988330857</v>
      </c>
      <c r="M49">
        <f t="shared" si="1"/>
        <v>0.013548281988330857</v>
      </c>
    </row>
    <row r="50" spans="1:13" ht="21.75">
      <c r="A50" s="2">
        <v>37701</v>
      </c>
      <c r="B50" s="3">
        <v>23.7</v>
      </c>
      <c r="C50" s="10">
        <v>0.7</v>
      </c>
      <c r="D50" s="12">
        <f t="shared" si="2"/>
        <v>0.03043478260869565</v>
      </c>
      <c r="E50" s="14">
        <f t="shared" si="4"/>
        <v>2.53771950991682E-05</v>
      </c>
      <c r="F50" s="16">
        <f t="shared" si="3"/>
        <v>7.457469595248248E-07</v>
      </c>
      <c r="K50">
        <v>-0.012396694214876033</v>
      </c>
      <c r="L50" s="12">
        <f t="shared" si="0"/>
        <v>-0.01344497620320689</v>
      </c>
      <c r="M50">
        <f t="shared" si="1"/>
        <v>0.01344497620320689</v>
      </c>
    </row>
    <row r="51" spans="1:13" ht="21.75">
      <c r="A51" s="5">
        <v>37700</v>
      </c>
      <c r="B51" s="6">
        <v>23</v>
      </c>
      <c r="C51" s="7">
        <v>-0.5</v>
      </c>
      <c r="D51" s="12">
        <f t="shared" si="2"/>
        <v>-0.02127659574468085</v>
      </c>
      <c r="E51" s="14">
        <f t="shared" si="4"/>
        <v>-1.1126722763462071E-05</v>
      </c>
      <c r="F51" s="16">
        <f t="shared" si="3"/>
        <v>2.484027252634089E-07</v>
      </c>
      <c r="K51">
        <v>-0.012244897959183673</v>
      </c>
      <c r="L51" s="12">
        <f t="shared" si="0"/>
        <v>-0.013293179947514529</v>
      </c>
      <c r="M51">
        <f t="shared" si="1"/>
        <v>0.013293179947514529</v>
      </c>
    </row>
    <row r="52" spans="1:13" ht="21.75">
      <c r="A52" s="2">
        <v>37699</v>
      </c>
      <c r="B52" s="3">
        <v>23.5</v>
      </c>
      <c r="C52" s="9">
        <v>0</v>
      </c>
      <c r="D52" s="12">
        <f t="shared" si="2"/>
        <v>0</v>
      </c>
      <c r="E52" s="14">
        <f t="shared" si="4"/>
        <v>-1.151951968760386E-09</v>
      </c>
      <c r="F52" s="16">
        <f t="shared" si="3"/>
        <v>1.2075705002737818E-12</v>
      </c>
      <c r="K52">
        <v>-0.012</v>
      </c>
      <c r="L52" s="12">
        <f t="shared" si="0"/>
        <v>-0.013048281988330857</v>
      </c>
      <c r="M52">
        <f t="shared" si="1"/>
        <v>0.013048281988330857</v>
      </c>
    </row>
    <row r="53" spans="1:13" ht="21.75">
      <c r="A53" s="5">
        <v>37698</v>
      </c>
      <c r="B53" s="6">
        <v>23.5</v>
      </c>
      <c r="C53" s="8">
        <v>0.1</v>
      </c>
      <c r="D53" s="12">
        <f t="shared" si="2"/>
        <v>0.004273504273504274</v>
      </c>
      <c r="E53" s="14">
        <f t="shared" si="4"/>
        <v>3.354895181725482E-08</v>
      </c>
      <c r="F53" s="16">
        <f t="shared" si="3"/>
        <v>1.0820282704521948E-10</v>
      </c>
      <c r="K53">
        <v>-0.009900990099009901</v>
      </c>
      <c r="L53" s="12">
        <f t="shared" si="0"/>
        <v>-0.010949272087340757</v>
      </c>
      <c r="M53">
        <f t="shared" si="1"/>
        <v>0.010949272087340757</v>
      </c>
    </row>
    <row r="54" spans="1:13" ht="21.75">
      <c r="A54" s="2">
        <v>37697</v>
      </c>
      <c r="B54" s="3">
        <v>23.4</v>
      </c>
      <c r="C54" s="4">
        <v>-0.6</v>
      </c>
      <c r="D54" s="12">
        <f t="shared" si="2"/>
        <v>-0.024999999999999998</v>
      </c>
      <c r="E54" s="14">
        <f t="shared" si="4"/>
        <v>-1.7674097814618527E-05</v>
      </c>
      <c r="F54" s="16">
        <f t="shared" si="3"/>
        <v>4.6037988376452553E-07</v>
      </c>
      <c r="K54">
        <v>-0.009900990099009901</v>
      </c>
      <c r="L54" s="12">
        <f t="shared" si="0"/>
        <v>-0.010949272087340757</v>
      </c>
      <c r="M54">
        <f t="shared" si="1"/>
        <v>0.010949272087340757</v>
      </c>
    </row>
    <row r="55" spans="1:13" ht="21.75">
      <c r="A55" s="5">
        <v>37694</v>
      </c>
      <c r="B55" s="6">
        <v>24</v>
      </c>
      <c r="C55" s="8">
        <v>0.2</v>
      </c>
      <c r="D55" s="12">
        <f t="shared" si="2"/>
        <v>0.008403361344537815</v>
      </c>
      <c r="E55" s="14">
        <f t="shared" si="4"/>
        <v>3.978891425800194E-07</v>
      </c>
      <c r="F55" s="16">
        <f t="shared" si="3"/>
        <v>2.9265062186491874E-09</v>
      </c>
      <c r="K55">
        <v>-0.009900990099009901</v>
      </c>
      <c r="L55" s="12">
        <f t="shared" si="0"/>
        <v>-0.010949272087340757</v>
      </c>
      <c r="M55">
        <f t="shared" si="1"/>
        <v>0.010949272087340757</v>
      </c>
    </row>
    <row r="56" spans="1:13" ht="21.75">
      <c r="A56" s="2">
        <v>37693</v>
      </c>
      <c r="B56" s="3">
        <v>23.8</v>
      </c>
      <c r="C56" s="4">
        <v>-0.1</v>
      </c>
      <c r="D56" s="12">
        <f t="shared" si="2"/>
        <v>-0.004184100418410042</v>
      </c>
      <c r="E56" s="14">
        <f t="shared" si="4"/>
        <v>-1.4325125326782447E-07</v>
      </c>
      <c r="F56" s="16">
        <f t="shared" si="3"/>
        <v>7.495453373421495E-10</v>
      </c>
      <c r="K56">
        <v>-0.009900990099009901</v>
      </c>
      <c r="L56" s="12">
        <f t="shared" si="0"/>
        <v>-0.010949272087340757</v>
      </c>
      <c r="M56">
        <f t="shared" si="1"/>
        <v>0.010949272087340757</v>
      </c>
    </row>
    <row r="57" spans="1:13" ht="21.75">
      <c r="A57" s="5">
        <v>37692</v>
      </c>
      <c r="B57" s="6">
        <v>23.9</v>
      </c>
      <c r="C57" s="11">
        <v>0</v>
      </c>
      <c r="D57" s="12">
        <f t="shared" si="2"/>
        <v>0</v>
      </c>
      <c r="E57" s="14">
        <f t="shared" si="4"/>
        <v>-1.151951968760386E-09</v>
      </c>
      <c r="F57" s="16">
        <f t="shared" si="3"/>
        <v>1.2075705002737818E-12</v>
      </c>
      <c r="K57">
        <v>-0.009900990099009901</v>
      </c>
      <c r="L57" s="12">
        <f t="shared" si="0"/>
        <v>-0.010949272087340757</v>
      </c>
      <c r="M57">
        <f t="shared" si="1"/>
        <v>0.010949272087340757</v>
      </c>
    </row>
    <row r="58" spans="1:13" ht="21.75">
      <c r="A58" s="2">
        <v>37691</v>
      </c>
      <c r="B58" s="3">
        <v>23.9</v>
      </c>
      <c r="C58" s="9">
        <v>0</v>
      </c>
      <c r="D58" s="12">
        <f t="shared" si="2"/>
        <v>0</v>
      </c>
      <c r="E58" s="14">
        <f t="shared" si="4"/>
        <v>-1.151951968760386E-09</v>
      </c>
      <c r="F58" s="16">
        <f t="shared" si="3"/>
        <v>1.2075705002737818E-12</v>
      </c>
      <c r="K58">
        <v>-0.00980392156862745</v>
      </c>
      <c r="L58" s="12">
        <f t="shared" si="0"/>
        <v>-0.010852203556958307</v>
      </c>
      <c r="M58">
        <f t="shared" si="1"/>
        <v>0.010852203556958307</v>
      </c>
    </row>
    <row r="59" spans="1:13" ht="21.75">
      <c r="A59" s="5">
        <v>37690</v>
      </c>
      <c r="B59" s="6">
        <v>23.9</v>
      </c>
      <c r="C59" s="11">
        <v>0</v>
      </c>
      <c r="D59" s="12">
        <f t="shared" si="2"/>
        <v>0</v>
      </c>
      <c r="E59" s="14">
        <f t="shared" si="4"/>
        <v>-1.151951968760386E-09</v>
      </c>
      <c r="F59" s="16">
        <f t="shared" si="3"/>
        <v>1.2075705002737818E-12</v>
      </c>
      <c r="K59">
        <v>-0.00980392156862745</v>
      </c>
      <c r="L59" s="12">
        <f t="shared" si="0"/>
        <v>-0.010852203556958307</v>
      </c>
      <c r="M59">
        <f t="shared" si="1"/>
        <v>0.010852203556958307</v>
      </c>
    </row>
    <row r="60" spans="1:13" ht="21.75">
      <c r="A60" s="2">
        <v>37687</v>
      </c>
      <c r="B60" s="3">
        <v>23.9</v>
      </c>
      <c r="C60" s="9">
        <v>0</v>
      </c>
      <c r="D60" s="12">
        <f t="shared" si="2"/>
        <v>0</v>
      </c>
      <c r="E60" s="14">
        <f t="shared" si="4"/>
        <v>-1.151951968760386E-09</v>
      </c>
      <c r="F60" s="16">
        <f t="shared" si="3"/>
        <v>1.2075705002737818E-12</v>
      </c>
      <c r="K60">
        <v>-0.009708737864077669</v>
      </c>
      <c r="L60" s="12">
        <f t="shared" si="0"/>
        <v>-0.010757019852408525</v>
      </c>
      <c r="M60">
        <f t="shared" si="1"/>
        <v>0.010757019852408525</v>
      </c>
    </row>
    <row r="61" spans="1:13" ht="21.75">
      <c r="A61" s="5">
        <v>37686</v>
      </c>
      <c r="B61" s="6">
        <v>23.9</v>
      </c>
      <c r="C61" s="11">
        <v>0</v>
      </c>
      <c r="D61" s="12">
        <f t="shared" si="2"/>
        <v>0</v>
      </c>
      <c r="E61" s="14">
        <f t="shared" si="4"/>
        <v>-1.151951968760386E-09</v>
      </c>
      <c r="F61" s="16">
        <f t="shared" si="3"/>
        <v>1.2075705002737818E-12</v>
      </c>
      <c r="K61">
        <v>-0.009523809523809525</v>
      </c>
      <c r="L61" s="12">
        <f t="shared" si="0"/>
        <v>-0.010572091512140381</v>
      </c>
      <c r="M61">
        <f t="shared" si="1"/>
        <v>0.010572091512140381</v>
      </c>
    </row>
    <row r="62" spans="1:13" ht="21.75">
      <c r="A62" s="2">
        <v>37685</v>
      </c>
      <c r="B62" s="3">
        <v>23.9</v>
      </c>
      <c r="C62" s="4">
        <v>-0.1</v>
      </c>
      <c r="D62" s="12">
        <f t="shared" si="2"/>
        <v>-0.004166666666666667</v>
      </c>
      <c r="E62" s="14">
        <f t="shared" si="4"/>
        <v>-1.4182412424552495E-07</v>
      </c>
      <c r="F62" s="16">
        <f t="shared" si="3"/>
        <v>7.396055259804019E-10</v>
      </c>
      <c r="K62">
        <v>-0.009523809523809525</v>
      </c>
      <c r="L62" s="12">
        <f t="shared" si="0"/>
        <v>-0.010572091512140381</v>
      </c>
      <c r="M62">
        <f t="shared" si="1"/>
        <v>0.010572091512140381</v>
      </c>
    </row>
    <row r="63" spans="1:13" ht="21.75">
      <c r="A63" s="5">
        <v>37684</v>
      </c>
      <c r="B63" s="6">
        <v>24</v>
      </c>
      <c r="C63" s="7">
        <v>-0.5</v>
      </c>
      <c r="D63" s="12">
        <f t="shared" si="2"/>
        <v>-0.02040816326530612</v>
      </c>
      <c r="E63" s="14">
        <f t="shared" si="4"/>
        <v>-9.878097730384563E-06</v>
      </c>
      <c r="F63" s="16">
        <f t="shared" si="3"/>
        <v>2.1194886316207207E-07</v>
      </c>
      <c r="K63">
        <v>-0.009433962264150943</v>
      </c>
      <c r="L63" s="12">
        <f t="shared" si="0"/>
        <v>-0.0104822442524818</v>
      </c>
      <c r="M63">
        <f t="shared" si="1"/>
        <v>0.0104822442524818</v>
      </c>
    </row>
    <row r="64" spans="1:13" ht="21.75">
      <c r="A64" s="2">
        <v>37683</v>
      </c>
      <c r="B64" s="3">
        <v>24.5</v>
      </c>
      <c r="C64" s="10">
        <v>1.9</v>
      </c>
      <c r="D64" s="12">
        <f t="shared" si="2"/>
        <v>0.08407079646017698</v>
      </c>
      <c r="E64" s="14">
        <f t="shared" si="4"/>
        <v>0.0005722524328195157</v>
      </c>
      <c r="F64" s="16">
        <f t="shared" si="3"/>
        <v>4.750983588530739E-05</v>
      </c>
      <c r="K64">
        <v>-0.009433962264150943</v>
      </c>
      <c r="L64" s="12">
        <f t="shared" si="0"/>
        <v>-0.0104822442524818</v>
      </c>
      <c r="M64">
        <f t="shared" si="1"/>
        <v>0.0104822442524818</v>
      </c>
    </row>
    <row r="65" spans="1:13" ht="21.75">
      <c r="A65" s="5">
        <v>37680</v>
      </c>
      <c r="B65" s="6">
        <v>22.6</v>
      </c>
      <c r="C65" s="11">
        <v>0</v>
      </c>
      <c r="D65" s="12">
        <f t="shared" si="2"/>
        <v>0</v>
      </c>
      <c r="E65" s="14">
        <f t="shared" si="4"/>
        <v>-1.151951968760386E-09</v>
      </c>
      <c r="F65" s="16">
        <f t="shared" si="3"/>
        <v>1.2075705002737818E-12</v>
      </c>
      <c r="K65">
        <v>-0.009433962264150943</v>
      </c>
      <c r="L65" s="12">
        <f t="shared" si="0"/>
        <v>-0.0104822442524818</v>
      </c>
      <c r="M65">
        <f t="shared" si="1"/>
        <v>0.0104822442524818</v>
      </c>
    </row>
    <row r="66" spans="1:13" ht="21.75">
      <c r="A66" s="2">
        <v>37679</v>
      </c>
      <c r="B66" s="3">
        <v>22.6</v>
      </c>
      <c r="C66" s="4">
        <v>-0.4</v>
      </c>
      <c r="D66" s="12">
        <f t="shared" si="2"/>
        <v>-0.017391304347826087</v>
      </c>
      <c r="E66" s="14">
        <f t="shared" si="4"/>
        <v>-6.269797614648931E-06</v>
      </c>
      <c r="F66" s="16">
        <f t="shared" si="3"/>
        <v>1.1561247442554983E-07</v>
      </c>
      <c r="K66">
        <v>-0.009345794392523364</v>
      </c>
      <c r="L66" s="12">
        <f aca="true" t="shared" si="5" ref="L66:L129">K66-$G$3</f>
        <v>-0.01039407638085422</v>
      </c>
      <c r="M66">
        <f aca="true" t="shared" si="6" ref="M66:M129">ABS(L66)</f>
        <v>0.01039407638085422</v>
      </c>
    </row>
    <row r="67" spans="1:13" ht="21.75">
      <c r="A67" s="5">
        <v>37678</v>
      </c>
      <c r="B67" s="6">
        <v>23</v>
      </c>
      <c r="C67" s="11">
        <v>0</v>
      </c>
      <c r="D67" s="12">
        <f aca="true" t="shared" si="7" ref="D67:D130">C67/B68</f>
        <v>0</v>
      </c>
      <c r="E67" s="14">
        <f t="shared" si="4"/>
        <v>-1.151951968760386E-09</v>
      </c>
      <c r="F67" s="16">
        <f aca="true" t="shared" si="8" ref="F67:F130">(D67-$G$3)^4</f>
        <v>1.2075705002737818E-12</v>
      </c>
      <c r="K67">
        <v>-0.009345794392523364</v>
      </c>
      <c r="L67" s="12">
        <f t="shared" si="5"/>
        <v>-0.01039407638085422</v>
      </c>
      <c r="M67">
        <f t="shared" si="6"/>
        <v>0.01039407638085422</v>
      </c>
    </row>
    <row r="68" spans="1:13" ht="21.75">
      <c r="A68" s="2">
        <v>37677</v>
      </c>
      <c r="B68" s="3">
        <v>23</v>
      </c>
      <c r="C68" s="4">
        <v>-0.3</v>
      </c>
      <c r="D68" s="12">
        <f t="shared" si="7"/>
        <v>-0.012875536480686695</v>
      </c>
      <c r="E68" s="14">
        <f t="shared" si="4"/>
        <v>-2.6994485699310707E-06</v>
      </c>
      <c r="F68" s="16">
        <f t="shared" si="8"/>
        <v>3.758663185416926E-08</v>
      </c>
      <c r="K68">
        <v>-0.009259259259259259</v>
      </c>
      <c r="L68" s="12">
        <f t="shared" si="5"/>
        <v>-0.010307541247590115</v>
      </c>
      <c r="M68">
        <f t="shared" si="6"/>
        <v>0.010307541247590115</v>
      </c>
    </row>
    <row r="69" spans="1:13" ht="21.75">
      <c r="A69" s="5">
        <v>37676</v>
      </c>
      <c r="B69" s="6">
        <v>23.3</v>
      </c>
      <c r="C69" s="7">
        <v>-0.2</v>
      </c>
      <c r="D69" s="12">
        <f t="shared" si="7"/>
        <v>-0.00851063829787234</v>
      </c>
      <c r="E69" s="14">
        <f aca="true" t="shared" si="9" ref="E69:E132">(D69-$G$3)^3</f>
        <v>-8.734268126407871E-07</v>
      </c>
      <c r="F69" s="16">
        <f t="shared" si="8"/>
        <v>8.34901727786582E-09</v>
      </c>
      <c r="K69">
        <v>-0.008888888888888889</v>
      </c>
      <c r="L69" s="12">
        <f t="shared" si="5"/>
        <v>-0.009937170877219745</v>
      </c>
      <c r="M69">
        <f t="shared" si="6"/>
        <v>0.009937170877219745</v>
      </c>
    </row>
    <row r="70" spans="1:13" ht="21.75">
      <c r="A70" s="2">
        <v>37673</v>
      </c>
      <c r="B70" s="3">
        <v>23.5</v>
      </c>
      <c r="C70" s="9">
        <v>0</v>
      </c>
      <c r="D70" s="12">
        <f t="shared" si="7"/>
        <v>0</v>
      </c>
      <c r="E70" s="14">
        <f t="shared" si="9"/>
        <v>-1.151951968760386E-09</v>
      </c>
      <c r="F70" s="16">
        <f t="shared" si="8"/>
        <v>1.2075705002737818E-12</v>
      </c>
      <c r="K70">
        <v>-0.008771929824561403</v>
      </c>
      <c r="L70" s="12">
        <f t="shared" si="5"/>
        <v>-0.00982021181289226</v>
      </c>
      <c r="M70">
        <f t="shared" si="6"/>
        <v>0.00982021181289226</v>
      </c>
    </row>
    <row r="71" spans="1:13" ht="21.75">
      <c r="A71" s="5">
        <v>37672</v>
      </c>
      <c r="B71" s="6">
        <v>23.5</v>
      </c>
      <c r="C71" s="7">
        <v>-0.4</v>
      </c>
      <c r="D71" s="12">
        <f t="shared" si="7"/>
        <v>-0.01673640167364017</v>
      </c>
      <c r="E71" s="14">
        <f t="shared" si="9"/>
        <v>-5.625206037900884E-06</v>
      </c>
      <c r="F71" s="16">
        <f t="shared" si="8"/>
        <v>1.0004250991747662E-07</v>
      </c>
      <c r="K71">
        <v>-0.008620689655172414</v>
      </c>
      <c r="L71" s="12">
        <f t="shared" si="5"/>
        <v>-0.00966897164350327</v>
      </c>
      <c r="M71">
        <f t="shared" si="6"/>
        <v>0.00966897164350327</v>
      </c>
    </row>
    <row r="72" spans="1:13" ht="21.75">
      <c r="A72" s="2">
        <v>37671</v>
      </c>
      <c r="B72" s="3">
        <v>23.9</v>
      </c>
      <c r="C72" s="9">
        <v>0</v>
      </c>
      <c r="D72" s="12">
        <f t="shared" si="7"/>
        <v>0</v>
      </c>
      <c r="E72" s="14">
        <f t="shared" si="9"/>
        <v>-1.151951968760386E-09</v>
      </c>
      <c r="F72" s="16">
        <f t="shared" si="8"/>
        <v>1.2075705002737818E-12</v>
      </c>
      <c r="K72">
        <v>-0.00851063829787234</v>
      </c>
      <c r="L72" s="12">
        <f t="shared" si="5"/>
        <v>-0.009558920286203197</v>
      </c>
      <c r="M72">
        <f t="shared" si="6"/>
        <v>0.009558920286203197</v>
      </c>
    </row>
    <row r="73" spans="1:13" ht="21.75">
      <c r="A73" s="5">
        <v>37670</v>
      </c>
      <c r="B73" s="6">
        <v>23.9</v>
      </c>
      <c r="C73" s="8">
        <v>0.6</v>
      </c>
      <c r="D73" s="12">
        <f t="shared" si="7"/>
        <v>0.02575107296137339</v>
      </c>
      <c r="E73" s="14">
        <f t="shared" si="9"/>
        <v>1.5074331811456512E-05</v>
      </c>
      <c r="F73" s="16">
        <f t="shared" si="8"/>
        <v>3.723780677966958E-07</v>
      </c>
      <c r="K73">
        <v>-0.008438818565400845</v>
      </c>
      <c r="L73" s="12">
        <f t="shared" si="5"/>
        <v>-0.009487100553731701</v>
      </c>
      <c r="M73">
        <f t="shared" si="6"/>
        <v>0.009487100553731701</v>
      </c>
    </row>
    <row r="74" spans="1:13" ht="21.75">
      <c r="A74" s="2">
        <v>37666</v>
      </c>
      <c r="B74" s="3">
        <v>23.3</v>
      </c>
      <c r="C74" s="4">
        <v>-0.4</v>
      </c>
      <c r="D74" s="12">
        <f t="shared" si="7"/>
        <v>-0.01687763713080169</v>
      </c>
      <c r="E74" s="14">
        <f t="shared" si="9"/>
        <v>-5.7602893279958165E-06</v>
      </c>
      <c r="F74" s="16">
        <f t="shared" si="8"/>
        <v>1.0325848059645538E-07</v>
      </c>
      <c r="K74">
        <v>-0.008438818565400845</v>
      </c>
      <c r="L74" s="12">
        <f t="shared" si="5"/>
        <v>-0.009487100553731701</v>
      </c>
      <c r="M74">
        <f t="shared" si="6"/>
        <v>0.009487100553731701</v>
      </c>
    </row>
    <row r="75" spans="1:13" ht="21.75">
      <c r="A75" s="5">
        <v>37665</v>
      </c>
      <c r="B75" s="6">
        <v>23.7</v>
      </c>
      <c r="C75" s="7">
        <v>-0.1</v>
      </c>
      <c r="D75" s="12">
        <f t="shared" si="7"/>
        <v>-0.004201680672268907</v>
      </c>
      <c r="E75" s="14">
        <f t="shared" si="9"/>
        <v>-1.4470003752030203E-07</v>
      </c>
      <c r="F75" s="16">
        <f t="shared" si="8"/>
        <v>7.596697939689705E-10</v>
      </c>
      <c r="K75">
        <v>-0.008368200836820085</v>
      </c>
      <c r="L75" s="12">
        <f t="shared" si="5"/>
        <v>-0.009416482825150941</v>
      </c>
      <c r="M75">
        <f t="shared" si="6"/>
        <v>0.009416482825150941</v>
      </c>
    </row>
    <row r="76" spans="1:13" ht="21.75">
      <c r="A76" s="2">
        <v>37664</v>
      </c>
      <c r="B76" s="3">
        <v>23.8</v>
      </c>
      <c r="C76" s="9">
        <v>0</v>
      </c>
      <c r="D76" s="12">
        <f t="shared" si="7"/>
        <v>0</v>
      </c>
      <c r="E76" s="14">
        <f t="shared" si="9"/>
        <v>-1.151951968760386E-09</v>
      </c>
      <c r="F76" s="16">
        <f t="shared" si="8"/>
        <v>1.2075705002737818E-12</v>
      </c>
      <c r="K76">
        <v>-0.008368200836820085</v>
      </c>
      <c r="L76" s="12">
        <f t="shared" si="5"/>
        <v>-0.009416482825150941</v>
      </c>
      <c r="M76">
        <f t="shared" si="6"/>
        <v>0.009416482825150941</v>
      </c>
    </row>
    <row r="77" spans="1:13" ht="21.75">
      <c r="A77" s="5">
        <v>37663</v>
      </c>
      <c r="B77" s="6">
        <v>23.8</v>
      </c>
      <c r="C77" s="11">
        <v>0</v>
      </c>
      <c r="D77" s="12">
        <f t="shared" si="7"/>
        <v>0</v>
      </c>
      <c r="E77" s="14">
        <f t="shared" si="9"/>
        <v>-1.151951968760386E-09</v>
      </c>
      <c r="F77" s="16">
        <f t="shared" si="8"/>
        <v>1.2075705002737818E-12</v>
      </c>
      <c r="K77">
        <v>-0.008333333333333333</v>
      </c>
      <c r="L77" s="12">
        <f t="shared" si="5"/>
        <v>-0.00938161532166419</v>
      </c>
      <c r="M77">
        <f t="shared" si="6"/>
        <v>0.00938161532166419</v>
      </c>
    </row>
    <row r="78" spans="1:13" ht="21.75">
      <c r="A78" s="2">
        <v>37662</v>
      </c>
      <c r="B78" s="3">
        <v>23.8</v>
      </c>
      <c r="C78" s="4">
        <v>-0.2</v>
      </c>
      <c r="D78" s="12">
        <f t="shared" si="7"/>
        <v>-0.008333333333333333</v>
      </c>
      <c r="E78" s="14">
        <f t="shared" si="9"/>
        <v>-8.257201147511982E-07</v>
      </c>
      <c r="F78" s="16">
        <f t="shared" si="8"/>
        <v>7.746588479956154E-09</v>
      </c>
      <c r="K78">
        <v>-0.008264462809917356</v>
      </c>
      <c r="L78" s="12">
        <f t="shared" si="5"/>
        <v>-0.009312744798248212</v>
      </c>
      <c r="M78">
        <f t="shared" si="6"/>
        <v>0.009312744798248212</v>
      </c>
    </row>
    <row r="79" spans="1:13" ht="21.75">
      <c r="A79" s="5">
        <v>37659</v>
      </c>
      <c r="B79" s="6">
        <v>24</v>
      </c>
      <c r="C79" s="7">
        <v>-0.6</v>
      </c>
      <c r="D79" s="12">
        <f t="shared" si="7"/>
        <v>-0.024390243902439022</v>
      </c>
      <c r="E79" s="14">
        <f t="shared" si="9"/>
        <v>-1.6461743247661696E-05</v>
      </c>
      <c r="F79" s="16">
        <f t="shared" si="8"/>
        <v>4.1876248181284826E-07</v>
      </c>
      <c r="K79">
        <v>-0.00819672131147541</v>
      </c>
      <c r="L79" s="12">
        <f t="shared" si="5"/>
        <v>-0.009245003299806267</v>
      </c>
      <c r="M79">
        <f t="shared" si="6"/>
        <v>0.009245003299806267</v>
      </c>
    </row>
    <row r="80" spans="1:13" ht="21.75">
      <c r="A80" s="2">
        <v>37658</v>
      </c>
      <c r="B80" s="3">
        <v>24.6</v>
      </c>
      <c r="C80" s="4">
        <v>-0.2</v>
      </c>
      <c r="D80" s="12">
        <f t="shared" si="7"/>
        <v>-0.008064516129032258</v>
      </c>
      <c r="E80" s="14">
        <f t="shared" si="9"/>
        <v>-7.567549099091047E-07</v>
      </c>
      <c r="F80" s="16">
        <f t="shared" si="8"/>
        <v>6.896154718324983E-09</v>
      </c>
      <c r="K80">
        <v>-0.00819672131147541</v>
      </c>
      <c r="L80" s="12">
        <f t="shared" si="5"/>
        <v>-0.009245003299806267</v>
      </c>
      <c r="M80">
        <f t="shared" si="6"/>
        <v>0.009245003299806267</v>
      </c>
    </row>
    <row r="81" spans="1:13" ht="21.75">
      <c r="A81" s="5">
        <v>37657</v>
      </c>
      <c r="B81" s="6">
        <v>24.8</v>
      </c>
      <c r="C81" s="7">
        <v>-0.1</v>
      </c>
      <c r="D81" s="12">
        <f t="shared" si="7"/>
        <v>-0.004016064257028113</v>
      </c>
      <c r="E81" s="14">
        <f t="shared" si="9"/>
        <v>-1.298883414130222E-07</v>
      </c>
      <c r="F81" s="16">
        <f t="shared" si="8"/>
        <v>6.57799534150943E-10</v>
      </c>
      <c r="K81">
        <v>-0.00816326530612245</v>
      </c>
      <c r="L81" s="12">
        <f t="shared" si="5"/>
        <v>-0.009211547294453306</v>
      </c>
      <c r="M81">
        <f t="shared" si="6"/>
        <v>0.009211547294453306</v>
      </c>
    </row>
    <row r="82" spans="1:13" ht="21.75">
      <c r="A82" s="2">
        <v>37656</v>
      </c>
      <c r="B82" s="3">
        <v>24.9</v>
      </c>
      <c r="C82" s="10">
        <v>0.1</v>
      </c>
      <c r="D82" s="12">
        <f t="shared" si="7"/>
        <v>0.004032258064516129</v>
      </c>
      <c r="E82" s="14">
        <f t="shared" si="9"/>
        <v>2.6569660837811167E-08</v>
      </c>
      <c r="F82" s="16">
        <f t="shared" si="8"/>
        <v>7.928323229238526E-11</v>
      </c>
      <c r="K82">
        <v>-0.008064516129032258</v>
      </c>
      <c r="L82" s="12">
        <f t="shared" si="5"/>
        <v>-0.009112798117363114</v>
      </c>
      <c r="M82">
        <f t="shared" si="6"/>
        <v>0.009112798117363114</v>
      </c>
    </row>
    <row r="83" spans="1:13" ht="21.75">
      <c r="A83" s="5">
        <v>37655</v>
      </c>
      <c r="B83" s="6">
        <v>24.8</v>
      </c>
      <c r="C83" s="11">
        <v>0</v>
      </c>
      <c r="D83" s="12">
        <f t="shared" si="7"/>
        <v>0</v>
      </c>
      <c r="E83" s="14">
        <f t="shared" si="9"/>
        <v>-1.151951968760386E-09</v>
      </c>
      <c r="F83" s="16">
        <f t="shared" si="8"/>
        <v>1.2075705002737818E-12</v>
      </c>
      <c r="K83">
        <v>-0.008</v>
      </c>
      <c r="L83" s="12">
        <f t="shared" si="5"/>
        <v>-0.009048281988330856</v>
      </c>
      <c r="M83">
        <f t="shared" si="6"/>
        <v>0.009048281988330856</v>
      </c>
    </row>
    <row r="84" spans="1:13" ht="21.75">
      <c r="A84" s="2">
        <v>37652</v>
      </c>
      <c r="B84" s="3">
        <v>24.8</v>
      </c>
      <c r="C84" s="4">
        <v>-0.2</v>
      </c>
      <c r="D84" s="12">
        <f t="shared" si="7"/>
        <v>-0.008</v>
      </c>
      <c r="E84" s="14">
        <f t="shared" si="9"/>
        <v>-7.407955767776982E-07</v>
      </c>
      <c r="F84" s="16">
        <f t="shared" si="8"/>
        <v>6.702927274392815E-09</v>
      </c>
      <c r="K84">
        <v>-0.008</v>
      </c>
      <c r="L84" s="12">
        <f t="shared" si="5"/>
        <v>-0.009048281988330856</v>
      </c>
      <c r="M84">
        <f t="shared" si="6"/>
        <v>0.009048281988330856</v>
      </c>
    </row>
    <row r="85" spans="1:13" ht="21.75">
      <c r="A85" s="5">
        <v>37651</v>
      </c>
      <c r="B85" s="6">
        <v>25</v>
      </c>
      <c r="C85" s="7">
        <v>-0.5</v>
      </c>
      <c r="D85" s="12">
        <f t="shared" si="7"/>
        <v>-0.0196078431372549</v>
      </c>
      <c r="E85" s="14">
        <f t="shared" si="9"/>
        <v>-8.813462623513352E-06</v>
      </c>
      <c r="F85" s="16">
        <f t="shared" si="8"/>
        <v>1.8205198674096512E-07</v>
      </c>
      <c r="K85">
        <v>-0.0045871559633027525</v>
      </c>
      <c r="L85" s="12">
        <f t="shared" si="5"/>
        <v>-0.005635437951633609</v>
      </c>
      <c r="M85">
        <f t="shared" si="6"/>
        <v>0.005635437951633609</v>
      </c>
    </row>
    <row r="86" spans="1:13" ht="21.75">
      <c r="A86" s="2">
        <v>37650</v>
      </c>
      <c r="B86" s="3">
        <v>25.5</v>
      </c>
      <c r="C86" s="9">
        <v>0</v>
      </c>
      <c r="D86" s="12">
        <f t="shared" si="7"/>
        <v>0</v>
      </c>
      <c r="E86" s="14">
        <f t="shared" si="9"/>
        <v>-1.151951968760386E-09</v>
      </c>
      <c r="F86" s="16">
        <f t="shared" si="8"/>
        <v>1.2075705002737818E-12</v>
      </c>
      <c r="K86">
        <v>-0.004566210045662101</v>
      </c>
      <c r="L86" s="12">
        <f t="shared" si="5"/>
        <v>-0.005614492033992957</v>
      </c>
      <c r="M86">
        <f t="shared" si="6"/>
        <v>0.005614492033992957</v>
      </c>
    </row>
    <row r="87" spans="1:13" ht="21.75">
      <c r="A87" s="5">
        <v>37649</v>
      </c>
      <c r="B87" s="6">
        <v>25.5</v>
      </c>
      <c r="C87" s="8">
        <v>1</v>
      </c>
      <c r="D87" s="12">
        <f t="shared" si="7"/>
        <v>0.04081632653061224</v>
      </c>
      <c r="E87" s="14">
        <f t="shared" si="9"/>
        <v>6.289305772309747E-05</v>
      </c>
      <c r="F87" s="16">
        <f t="shared" si="8"/>
        <v>2.5011339209324146E-06</v>
      </c>
      <c r="K87">
        <v>-0.0043668122270742364</v>
      </c>
      <c r="L87" s="12">
        <f t="shared" si="5"/>
        <v>-0.005415094215405093</v>
      </c>
      <c r="M87">
        <f t="shared" si="6"/>
        <v>0.005415094215405093</v>
      </c>
    </row>
    <row r="88" spans="1:13" ht="21.75">
      <c r="A88" s="2">
        <v>37648</v>
      </c>
      <c r="B88" s="3">
        <v>24.5</v>
      </c>
      <c r="C88" s="4">
        <v>-1.25</v>
      </c>
      <c r="D88" s="12">
        <f t="shared" si="7"/>
        <v>-0.04854368932038835</v>
      </c>
      <c r="E88" s="14">
        <f t="shared" si="9"/>
        <v>-0.00012196468999568904</v>
      </c>
      <c r="F88" s="16">
        <f t="shared" si="8"/>
        <v>6.048469406943042E-06</v>
      </c>
      <c r="K88">
        <v>-0.0043668122270742364</v>
      </c>
      <c r="L88" s="12">
        <f t="shared" si="5"/>
        <v>-0.005415094215405093</v>
      </c>
      <c r="M88">
        <f t="shared" si="6"/>
        <v>0.005415094215405093</v>
      </c>
    </row>
    <row r="89" spans="1:13" ht="21.75">
      <c r="A89" s="5">
        <v>37645</v>
      </c>
      <c r="B89" s="6">
        <v>25.75</v>
      </c>
      <c r="C89" s="8">
        <v>0.25</v>
      </c>
      <c r="D89" s="12">
        <f t="shared" si="7"/>
        <v>0.00980392156862745</v>
      </c>
      <c r="E89" s="14">
        <f t="shared" si="9"/>
        <v>6.712180511564706E-07</v>
      </c>
      <c r="F89" s="16">
        <f t="shared" si="8"/>
        <v>5.876943335715138E-09</v>
      </c>
      <c r="K89">
        <v>-0.004347826086956522</v>
      </c>
      <c r="L89" s="12">
        <f t="shared" si="5"/>
        <v>-0.005396108075287378</v>
      </c>
      <c r="M89">
        <f t="shared" si="6"/>
        <v>0.005396108075287378</v>
      </c>
    </row>
    <row r="90" spans="1:13" ht="21.75">
      <c r="A90" s="2">
        <v>37644</v>
      </c>
      <c r="B90" s="3">
        <v>25.5</v>
      </c>
      <c r="C90" s="10">
        <v>0.5</v>
      </c>
      <c r="D90" s="12">
        <f t="shared" si="7"/>
        <v>0.02</v>
      </c>
      <c r="E90" s="14">
        <f t="shared" si="9"/>
        <v>6.8068433696577455E-06</v>
      </c>
      <c r="F90" s="16">
        <f t="shared" si="8"/>
        <v>1.290013760913534E-07</v>
      </c>
      <c r="K90">
        <v>-0.0042194092827004225</v>
      </c>
      <c r="L90" s="12">
        <f t="shared" si="5"/>
        <v>-0.005267691271031279</v>
      </c>
      <c r="M90">
        <f t="shared" si="6"/>
        <v>0.005267691271031279</v>
      </c>
    </row>
    <row r="91" spans="1:13" ht="21.75">
      <c r="A91" s="5">
        <v>37643</v>
      </c>
      <c r="B91" s="6">
        <v>25</v>
      </c>
      <c r="C91" s="8">
        <v>0.1</v>
      </c>
      <c r="D91" s="12">
        <f t="shared" si="7"/>
        <v>0.004016064257028113</v>
      </c>
      <c r="E91" s="14">
        <f t="shared" si="9"/>
        <v>2.6139429653286645E-08</v>
      </c>
      <c r="F91" s="16">
        <f t="shared" si="8"/>
        <v>7.757613583888339E-11</v>
      </c>
      <c r="K91">
        <v>-0.004201680672268907</v>
      </c>
      <c r="L91" s="12">
        <f t="shared" si="5"/>
        <v>-0.005249962660599764</v>
      </c>
      <c r="M91">
        <f t="shared" si="6"/>
        <v>0.005249962660599764</v>
      </c>
    </row>
    <row r="92" spans="1:13" ht="21.75">
      <c r="A92" s="2">
        <v>37642</v>
      </c>
      <c r="B92" s="3">
        <v>24.9</v>
      </c>
      <c r="C92" s="4">
        <v>-0.1</v>
      </c>
      <c r="D92" s="12">
        <f t="shared" si="7"/>
        <v>-0.004</v>
      </c>
      <c r="E92" s="14">
        <f t="shared" si="9"/>
        <v>-1.2865622893334822E-07</v>
      </c>
      <c r="F92" s="16">
        <f t="shared" si="8"/>
        <v>6.49492923210793E-10</v>
      </c>
      <c r="K92">
        <v>-0.004201680672268907</v>
      </c>
      <c r="L92" s="12">
        <f t="shared" si="5"/>
        <v>-0.005249962660599764</v>
      </c>
      <c r="M92">
        <f t="shared" si="6"/>
        <v>0.005249962660599764</v>
      </c>
    </row>
    <row r="93" spans="1:13" ht="21.75">
      <c r="A93" s="5">
        <v>37641</v>
      </c>
      <c r="B93" s="6">
        <v>25</v>
      </c>
      <c r="C93" s="11">
        <v>0</v>
      </c>
      <c r="D93" s="12">
        <f t="shared" si="7"/>
        <v>0</v>
      </c>
      <c r="E93" s="14">
        <f t="shared" si="9"/>
        <v>-1.151951968760386E-09</v>
      </c>
      <c r="F93" s="16">
        <f t="shared" si="8"/>
        <v>1.2075705002737818E-12</v>
      </c>
      <c r="K93">
        <v>-0.004184100418410042</v>
      </c>
      <c r="L93" s="12">
        <f t="shared" si="5"/>
        <v>-0.005232382406740899</v>
      </c>
      <c r="M93">
        <f t="shared" si="6"/>
        <v>0.005232382406740899</v>
      </c>
    </row>
    <row r="94" spans="1:13" ht="21.75">
      <c r="A94" s="2">
        <v>37638</v>
      </c>
      <c r="B94" s="3">
        <v>25</v>
      </c>
      <c r="C94" s="10">
        <v>0.1</v>
      </c>
      <c r="D94" s="12">
        <f t="shared" si="7"/>
        <v>0.004016064257028113</v>
      </c>
      <c r="E94" s="14">
        <f t="shared" si="9"/>
        <v>2.6139429653286645E-08</v>
      </c>
      <c r="F94" s="16">
        <f t="shared" si="8"/>
        <v>7.757613583888339E-11</v>
      </c>
      <c r="K94">
        <v>-0.004184100418410042</v>
      </c>
      <c r="L94" s="12">
        <f t="shared" si="5"/>
        <v>-0.005232382406740899</v>
      </c>
      <c r="M94">
        <f t="shared" si="6"/>
        <v>0.005232382406740899</v>
      </c>
    </row>
    <row r="95" spans="1:13" ht="21.75">
      <c r="A95" s="5">
        <v>37637</v>
      </c>
      <c r="B95" s="6">
        <v>24.9</v>
      </c>
      <c r="C95" s="7">
        <v>-0.35</v>
      </c>
      <c r="D95" s="12">
        <f t="shared" si="7"/>
        <v>-0.01386138613861386</v>
      </c>
      <c r="E95" s="14">
        <f t="shared" si="9"/>
        <v>-3.3143924417214294E-06</v>
      </c>
      <c r="F95" s="16">
        <f t="shared" si="8"/>
        <v>4.9416491348520466E-08</v>
      </c>
      <c r="K95">
        <v>-0.004166666666666667</v>
      </c>
      <c r="L95" s="12">
        <f t="shared" si="5"/>
        <v>-0.005214948654997523</v>
      </c>
      <c r="M95">
        <f t="shared" si="6"/>
        <v>0.005214948654997523</v>
      </c>
    </row>
    <row r="96" spans="1:13" ht="21.75">
      <c r="A96" s="2">
        <v>37636</v>
      </c>
      <c r="B96" s="3">
        <v>25.25</v>
      </c>
      <c r="C96" s="10">
        <v>0.25</v>
      </c>
      <c r="D96" s="12">
        <f t="shared" si="7"/>
        <v>0.01</v>
      </c>
      <c r="E96" s="14">
        <f t="shared" si="9"/>
        <v>7.173303053437496E-07</v>
      </c>
      <c r="F96" s="16">
        <f t="shared" si="8"/>
        <v>6.421338614661771E-09</v>
      </c>
      <c r="K96">
        <v>-0.004149377593360996</v>
      </c>
      <c r="L96" s="12">
        <f t="shared" si="5"/>
        <v>-0.005197659581691852</v>
      </c>
      <c r="M96">
        <f t="shared" si="6"/>
        <v>0.005197659581691852</v>
      </c>
    </row>
    <row r="97" spans="1:13" ht="21.75">
      <c r="A97" s="5">
        <v>37635</v>
      </c>
      <c r="B97" s="6">
        <v>25</v>
      </c>
      <c r="C97" s="11">
        <v>0</v>
      </c>
      <c r="D97" s="12">
        <f t="shared" si="7"/>
        <v>0</v>
      </c>
      <c r="E97" s="14">
        <f t="shared" si="9"/>
        <v>-1.151951968760386E-09</v>
      </c>
      <c r="F97" s="16">
        <f t="shared" si="8"/>
        <v>1.2075705002737818E-12</v>
      </c>
      <c r="K97">
        <v>-0.004016064257028113</v>
      </c>
      <c r="L97" s="12">
        <f t="shared" si="5"/>
        <v>-0.005064346245358969</v>
      </c>
      <c r="M97">
        <f t="shared" si="6"/>
        <v>0.005064346245358969</v>
      </c>
    </row>
    <row r="98" spans="1:13" ht="21.75">
      <c r="A98" s="2">
        <v>37634</v>
      </c>
      <c r="B98" s="3">
        <v>25</v>
      </c>
      <c r="C98" s="9">
        <v>0</v>
      </c>
      <c r="D98" s="12">
        <f t="shared" si="7"/>
        <v>0</v>
      </c>
      <c r="E98" s="14">
        <f t="shared" si="9"/>
        <v>-1.151951968760386E-09</v>
      </c>
      <c r="F98" s="16">
        <f t="shared" si="8"/>
        <v>1.2075705002737818E-12</v>
      </c>
      <c r="K98">
        <v>-0.004</v>
      </c>
      <c r="L98" s="12">
        <f t="shared" si="5"/>
        <v>-0.005048281988330856</v>
      </c>
      <c r="M98">
        <f t="shared" si="6"/>
        <v>0.005048281988330856</v>
      </c>
    </row>
    <row r="99" spans="1:13" ht="21.75">
      <c r="A99" s="5">
        <v>37631</v>
      </c>
      <c r="B99" s="6">
        <v>25</v>
      </c>
      <c r="C99" s="7">
        <v>-0.25</v>
      </c>
      <c r="D99" s="12">
        <f t="shared" si="7"/>
        <v>-0.009900990099009901</v>
      </c>
      <c r="E99" s="14">
        <f t="shared" si="9"/>
        <v>-1.312670556762537E-06</v>
      </c>
      <c r="F99" s="16">
        <f t="shared" si="8"/>
        <v>1.4372787087034098E-08</v>
      </c>
      <c r="K99">
        <v>-0.004</v>
      </c>
      <c r="L99" s="12">
        <f t="shared" si="5"/>
        <v>-0.005048281988330856</v>
      </c>
      <c r="M99">
        <f t="shared" si="6"/>
        <v>0.005048281988330856</v>
      </c>
    </row>
    <row r="100" spans="1:13" ht="21.75">
      <c r="A100" s="2">
        <v>37630</v>
      </c>
      <c r="B100" s="3">
        <v>25.25</v>
      </c>
      <c r="C100" s="4">
        <v>-0.25</v>
      </c>
      <c r="D100" s="12">
        <f t="shared" si="7"/>
        <v>-0.00980392156862745</v>
      </c>
      <c r="E100" s="14">
        <f t="shared" si="9"/>
        <v>-1.278067507764612E-06</v>
      </c>
      <c r="F100" s="16">
        <f t="shared" si="8"/>
        <v>1.3869848753795963E-08</v>
      </c>
      <c r="K100">
        <v>-0.004</v>
      </c>
      <c r="L100" s="12">
        <f t="shared" si="5"/>
        <v>-0.005048281988330856</v>
      </c>
      <c r="M100">
        <f t="shared" si="6"/>
        <v>0.005048281988330856</v>
      </c>
    </row>
    <row r="101" spans="1:13" ht="21.75">
      <c r="A101" s="5">
        <v>37629</v>
      </c>
      <c r="B101" s="6">
        <v>25.5</v>
      </c>
      <c r="C101" s="8">
        <v>0.5</v>
      </c>
      <c r="D101" s="12">
        <f t="shared" si="7"/>
        <v>0.02</v>
      </c>
      <c r="E101" s="14">
        <f t="shared" si="9"/>
        <v>6.8068433696577455E-06</v>
      </c>
      <c r="F101" s="16">
        <f t="shared" si="8"/>
        <v>1.290013760913534E-07</v>
      </c>
      <c r="K101">
        <v>-0.004</v>
      </c>
      <c r="L101" s="12">
        <f t="shared" si="5"/>
        <v>-0.005048281988330856</v>
      </c>
      <c r="M101">
        <f t="shared" si="6"/>
        <v>0.005048281988330856</v>
      </c>
    </row>
    <row r="102" spans="1:13" ht="21.75">
      <c r="A102" s="2">
        <v>37628</v>
      </c>
      <c r="B102" s="3">
        <v>25</v>
      </c>
      <c r="C102" s="4">
        <v>-1</v>
      </c>
      <c r="D102" s="12">
        <f t="shared" si="7"/>
        <v>-0.038461538461538464</v>
      </c>
      <c r="E102" s="14">
        <f t="shared" si="9"/>
        <v>-6.167585349995936E-05</v>
      </c>
      <c r="F102" s="16">
        <f t="shared" si="8"/>
        <v>2.4368018978758385E-06</v>
      </c>
      <c r="K102">
        <v>0</v>
      </c>
      <c r="L102" s="12">
        <f t="shared" si="5"/>
        <v>-0.0010482819883308563</v>
      </c>
      <c r="M102">
        <f t="shared" si="6"/>
        <v>0.0010482819883308563</v>
      </c>
    </row>
    <row r="103" spans="1:13" ht="21.75">
      <c r="A103" s="5">
        <v>37627</v>
      </c>
      <c r="B103" s="6">
        <v>26</v>
      </c>
      <c r="C103" s="8">
        <v>1</v>
      </c>
      <c r="D103" s="12">
        <f t="shared" si="7"/>
        <v>0.04</v>
      </c>
      <c r="E103" s="14">
        <f t="shared" si="9"/>
        <v>5.9098961919290215E-05</v>
      </c>
      <c r="F103" s="16">
        <f t="shared" si="8"/>
        <v>2.302006099462566E-06</v>
      </c>
      <c r="K103">
        <v>0</v>
      </c>
      <c r="L103" s="12">
        <f t="shared" si="5"/>
        <v>-0.0010482819883308563</v>
      </c>
      <c r="M103">
        <f t="shared" si="6"/>
        <v>0.0010482819883308563</v>
      </c>
    </row>
    <row r="104" spans="1:13" ht="21.75">
      <c r="A104" s="2">
        <v>37624</v>
      </c>
      <c r="B104" s="3">
        <v>25</v>
      </c>
      <c r="C104" s="9">
        <v>0</v>
      </c>
      <c r="D104" s="12">
        <f t="shared" si="7"/>
        <v>0</v>
      </c>
      <c r="E104" s="14">
        <f t="shared" si="9"/>
        <v>-1.151951968760386E-09</v>
      </c>
      <c r="F104" s="16">
        <f t="shared" si="8"/>
        <v>1.2075705002737818E-12</v>
      </c>
      <c r="K104">
        <v>0</v>
      </c>
      <c r="L104" s="12">
        <f t="shared" si="5"/>
        <v>-0.0010482819883308563</v>
      </c>
      <c r="M104">
        <f t="shared" si="6"/>
        <v>0.0010482819883308563</v>
      </c>
    </row>
    <row r="105" spans="1:13" ht="21.75">
      <c r="A105" s="5">
        <v>37623</v>
      </c>
      <c r="B105" s="6">
        <v>25</v>
      </c>
      <c r="C105" s="7">
        <v>-0.25</v>
      </c>
      <c r="D105" s="12">
        <f t="shared" si="7"/>
        <v>-0.009900990099009901</v>
      </c>
      <c r="E105" s="14">
        <f t="shared" si="9"/>
        <v>-1.312670556762537E-06</v>
      </c>
      <c r="F105" s="16">
        <f t="shared" si="8"/>
        <v>1.4372787087034098E-08</v>
      </c>
      <c r="K105">
        <v>0</v>
      </c>
      <c r="L105" s="12">
        <f t="shared" si="5"/>
        <v>-0.0010482819883308563</v>
      </c>
      <c r="M105">
        <f t="shared" si="6"/>
        <v>0.0010482819883308563</v>
      </c>
    </row>
    <row r="106" spans="1:13" ht="21.75">
      <c r="A106" s="2">
        <v>37617</v>
      </c>
      <c r="B106" s="3">
        <v>25.25</v>
      </c>
      <c r="C106" s="10">
        <v>0.25</v>
      </c>
      <c r="D106" s="12">
        <f t="shared" si="7"/>
        <v>0.01</v>
      </c>
      <c r="E106" s="14">
        <f t="shared" si="9"/>
        <v>7.173303053437496E-07</v>
      </c>
      <c r="F106" s="16">
        <f t="shared" si="8"/>
        <v>6.421338614661771E-09</v>
      </c>
      <c r="K106">
        <v>0</v>
      </c>
      <c r="L106" s="12">
        <f t="shared" si="5"/>
        <v>-0.0010482819883308563</v>
      </c>
      <c r="M106">
        <f t="shared" si="6"/>
        <v>0.0010482819883308563</v>
      </c>
    </row>
    <row r="107" spans="1:13" ht="21.75">
      <c r="A107" s="5">
        <v>37616</v>
      </c>
      <c r="B107" s="6">
        <v>25</v>
      </c>
      <c r="C107" s="8">
        <v>0.1</v>
      </c>
      <c r="D107" s="12">
        <f t="shared" si="7"/>
        <v>0.004016064257028113</v>
      </c>
      <c r="E107" s="14">
        <f t="shared" si="9"/>
        <v>2.6139429653286645E-08</v>
      </c>
      <c r="F107" s="16">
        <f t="shared" si="8"/>
        <v>7.757613583888339E-11</v>
      </c>
      <c r="K107">
        <v>0</v>
      </c>
      <c r="L107" s="12">
        <f t="shared" si="5"/>
        <v>-0.0010482819883308563</v>
      </c>
      <c r="M107">
        <f t="shared" si="6"/>
        <v>0.0010482819883308563</v>
      </c>
    </row>
    <row r="108" spans="1:13" ht="21.75">
      <c r="A108" s="2">
        <v>37615</v>
      </c>
      <c r="B108" s="3">
        <v>24.9</v>
      </c>
      <c r="C108" s="4">
        <v>-0.1</v>
      </c>
      <c r="D108" s="12">
        <f t="shared" si="7"/>
        <v>-0.004</v>
      </c>
      <c r="E108" s="14">
        <f t="shared" si="9"/>
        <v>-1.2865622893334822E-07</v>
      </c>
      <c r="F108" s="16">
        <f t="shared" si="8"/>
        <v>6.49492923210793E-10</v>
      </c>
      <c r="K108">
        <v>0</v>
      </c>
      <c r="L108" s="12">
        <f t="shared" si="5"/>
        <v>-0.0010482819883308563</v>
      </c>
      <c r="M108">
        <f t="shared" si="6"/>
        <v>0.0010482819883308563</v>
      </c>
    </row>
    <row r="109" spans="1:13" ht="21.75">
      <c r="A109" s="5">
        <v>37614</v>
      </c>
      <c r="B109" s="6">
        <v>25</v>
      </c>
      <c r="C109" s="11">
        <v>0</v>
      </c>
      <c r="D109" s="12">
        <f t="shared" si="7"/>
        <v>0</v>
      </c>
      <c r="E109" s="14">
        <f t="shared" si="9"/>
        <v>-1.151951968760386E-09</v>
      </c>
      <c r="F109" s="16">
        <f t="shared" si="8"/>
        <v>1.2075705002737818E-12</v>
      </c>
      <c r="K109">
        <v>0</v>
      </c>
      <c r="L109" s="12">
        <f t="shared" si="5"/>
        <v>-0.0010482819883308563</v>
      </c>
      <c r="M109">
        <f t="shared" si="6"/>
        <v>0.0010482819883308563</v>
      </c>
    </row>
    <row r="110" spans="1:13" ht="21.75">
      <c r="A110" s="2">
        <v>37613</v>
      </c>
      <c r="B110" s="3">
        <v>25</v>
      </c>
      <c r="C110" s="10">
        <v>0.5</v>
      </c>
      <c r="D110" s="12">
        <f t="shared" si="7"/>
        <v>0.02040816326530612</v>
      </c>
      <c r="E110" s="14">
        <f t="shared" si="9"/>
        <v>7.256180361230409E-06</v>
      </c>
      <c r="F110" s="16">
        <f t="shared" si="8"/>
        <v>1.4047879031774022E-07</v>
      </c>
      <c r="K110">
        <v>0</v>
      </c>
      <c r="L110" s="12">
        <f t="shared" si="5"/>
        <v>-0.0010482819883308563</v>
      </c>
      <c r="M110">
        <f t="shared" si="6"/>
        <v>0.0010482819883308563</v>
      </c>
    </row>
    <row r="111" spans="1:13" ht="21.75">
      <c r="A111" s="5">
        <v>37610</v>
      </c>
      <c r="B111" s="6">
        <v>24.5</v>
      </c>
      <c r="C111" s="7">
        <v>-0.75</v>
      </c>
      <c r="D111" s="12">
        <f t="shared" si="7"/>
        <v>-0.0297029702970297</v>
      </c>
      <c r="E111" s="14">
        <f t="shared" si="9"/>
        <v>-2.907959936189886E-05</v>
      </c>
      <c r="F111" s="16">
        <f t="shared" si="8"/>
        <v>8.942340963349618E-07</v>
      </c>
      <c r="K111">
        <v>0</v>
      </c>
      <c r="L111" s="12">
        <f t="shared" si="5"/>
        <v>-0.0010482819883308563</v>
      </c>
      <c r="M111">
        <f t="shared" si="6"/>
        <v>0.0010482819883308563</v>
      </c>
    </row>
    <row r="112" spans="1:13" ht="21.75">
      <c r="A112" s="2">
        <v>37609</v>
      </c>
      <c r="B112" s="3">
        <v>25.25</v>
      </c>
      <c r="C112" s="10">
        <v>0.55</v>
      </c>
      <c r="D112" s="12">
        <f t="shared" si="7"/>
        <v>0.022267206477732795</v>
      </c>
      <c r="E112" s="14">
        <f t="shared" si="9"/>
        <v>9.553667051796593E-06</v>
      </c>
      <c r="F112" s="16">
        <f t="shared" si="8"/>
        <v>2.0271853976895917E-07</v>
      </c>
      <c r="K112">
        <v>0</v>
      </c>
      <c r="L112" s="12">
        <f t="shared" si="5"/>
        <v>-0.0010482819883308563</v>
      </c>
      <c r="M112">
        <f t="shared" si="6"/>
        <v>0.0010482819883308563</v>
      </c>
    </row>
    <row r="113" spans="1:13" ht="21.75">
      <c r="A113" s="5">
        <v>37608</v>
      </c>
      <c r="B113" s="6">
        <v>24.7</v>
      </c>
      <c r="C113" s="7">
        <v>-0.3</v>
      </c>
      <c r="D113" s="12">
        <f t="shared" si="7"/>
        <v>-0.012</v>
      </c>
      <c r="E113" s="14">
        <f t="shared" si="9"/>
        <v>-2.2215699955018104E-06</v>
      </c>
      <c r="F113" s="16">
        <f t="shared" si="8"/>
        <v>2.8987671758122538E-08</v>
      </c>
      <c r="K113">
        <v>0</v>
      </c>
      <c r="L113" s="12">
        <f t="shared" si="5"/>
        <v>-0.0010482819883308563</v>
      </c>
      <c r="M113">
        <f t="shared" si="6"/>
        <v>0.0010482819883308563</v>
      </c>
    </row>
    <row r="114" spans="1:13" ht="21.75">
      <c r="A114" s="2">
        <v>37607</v>
      </c>
      <c r="B114" s="3">
        <v>25</v>
      </c>
      <c r="C114" s="9">
        <v>0</v>
      </c>
      <c r="D114" s="12">
        <f t="shared" si="7"/>
        <v>0</v>
      </c>
      <c r="E114" s="14">
        <f t="shared" si="9"/>
        <v>-1.151951968760386E-09</v>
      </c>
      <c r="F114" s="16">
        <f t="shared" si="8"/>
        <v>1.2075705002737818E-12</v>
      </c>
      <c r="K114">
        <v>0</v>
      </c>
      <c r="L114" s="12">
        <f t="shared" si="5"/>
        <v>-0.0010482819883308563</v>
      </c>
      <c r="M114">
        <f t="shared" si="6"/>
        <v>0.0010482819883308563</v>
      </c>
    </row>
    <row r="115" spans="1:13" ht="21.75">
      <c r="A115" s="5">
        <v>37606</v>
      </c>
      <c r="B115" s="6">
        <v>25</v>
      </c>
      <c r="C115" s="7">
        <v>-0.25</v>
      </c>
      <c r="D115" s="12">
        <f t="shared" si="7"/>
        <v>-0.009900990099009901</v>
      </c>
      <c r="E115" s="14">
        <f t="shared" si="9"/>
        <v>-1.312670556762537E-06</v>
      </c>
      <c r="F115" s="16">
        <f t="shared" si="8"/>
        <v>1.4372787087034098E-08</v>
      </c>
      <c r="K115">
        <v>0</v>
      </c>
      <c r="L115" s="12">
        <f t="shared" si="5"/>
        <v>-0.0010482819883308563</v>
      </c>
      <c r="M115">
        <f t="shared" si="6"/>
        <v>0.0010482819883308563</v>
      </c>
    </row>
    <row r="116" spans="1:13" ht="21.75">
      <c r="A116" s="2">
        <v>37603</v>
      </c>
      <c r="B116" s="3">
        <v>25.25</v>
      </c>
      <c r="C116" s="4">
        <v>-0.25</v>
      </c>
      <c r="D116" s="12">
        <f t="shared" si="7"/>
        <v>-0.00980392156862745</v>
      </c>
      <c r="E116" s="14">
        <f t="shared" si="9"/>
        <v>-1.278067507764612E-06</v>
      </c>
      <c r="F116" s="16">
        <f t="shared" si="8"/>
        <v>1.3869848753795963E-08</v>
      </c>
      <c r="K116">
        <v>0</v>
      </c>
      <c r="L116" s="12">
        <f t="shared" si="5"/>
        <v>-0.0010482819883308563</v>
      </c>
      <c r="M116">
        <f t="shared" si="6"/>
        <v>0.0010482819883308563</v>
      </c>
    </row>
    <row r="117" spans="1:13" ht="21.75">
      <c r="A117" s="5">
        <v>37602</v>
      </c>
      <c r="B117" s="6">
        <v>25.5</v>
      </c>
      <c r="C117" s="7">
        <v>-0.75</v>
      </c>
      <c r="D117" s="12">
        <f t="shared" si="7"/>
        <v>-0.02857142857142857</v>
      </c>
      <c r="E117" s="14">
        <f t="shared" si="9"/>
        <v>-2.5986179319121677E-05</v>
      </c>
      <c r="F117" s="16">
        <f t="shared" si="8"/>
        <v>7.697031099863904E-07</v>
      </c>
      <c r="K117">
        <v>0</v>
      </c>
      <c r="L117" s="12">
        <f t="shared" si="5"/>
        <v>-0.0010482819883308563</v>
      </c>
      <c r="M117">
        <f t="shared" si="6"/>
        <v>0.0010482819883308563</v>
      </c>
    </row>
    <row r="118" spans="1:13" ht="21.75">
      <c r="A118" s="2">
        <v>37601</v>
      </c>
      <c r="B118" s="3">
        <v>26.25</v>
      </c>
      <c r="C118" s="10">
        <v>0.75</v>
      </c>
      <c r="D118" s="12">
        <f t="shared" si="7"/>
        <v>0.029411764705882353</v>
      </c>
      <c r="E118" s="14">
        <f t="shared" si="9"/>
        <v>2.2818057428524136E-05</v>
      </c>
      <c r="F118" s="16">
        <f t="shared" si="8"/>
        <v>6.471995775220418E-07</v>
      </c>
      <c r="K118">
        <v>0</v>
      </c>
      <c r="L118" s="12">
        <f t="shared" si="5"/>
        <v>-0.0010482819883308563</v>
      </c>
      <c r="M118">
        <f t="shared" si="6"/>
        <v>0.0010482819883308563</v>
      </c>
    </row>
    <row r="119" spans="1:13" ht="21.75">
      <c r="A119" s="5">
        <v>37599</v>
      </c>
      <c r="B119" s="6">
        <v>25.5</v>
      </c>
      <c r="C119" s="7">
        <v>-0.25</v>
      </c>
      <c r="D119" s="12">
        <f t="shared" si="7"/>
        <v>-0.009708737864077669</v>
      </c>
      <c r="E119" s="14">
        <f t="shared" si="9"/>
        <v>-1.24473215965388E-06</v>
      </c>
      <c r="F119" s="16">
        <f t="shared" si="8"/>
        <v>1.3389608552328124E-08</v>
      </c>
      <c r="K119">
        <v>0</v>
      </c>
      <c r="L119" s="12">
        <f t="shared" si="5"/>
        <v>-0.0010482819883308563</v>
      </c>
      <c r="M119">
        <f t="shared" si="6"/>
        <v>0.0010482819883308563</v>
      </c>
    </row>
    <row r="120" spans="1:13" ht="21.75">
      <c r="A120" s="2">
        <v>37596</v>
      </c>
      <c r="B120" s="3">
        <v>25.75</v>
      </c>
      <c r="C120" s="4">
        <v>-0.5</v>
      </c>
      <c r="D120" s="12">
        <f t="shared" si="7"/>
        <v>-0.01904761904761905</v>
      </c>
      <c r="E120" s="14">
        <f t="shared" si="9"/>
        <v>-8.115633945664324E-06</v>
      </c>
      <c r="F120" s="16">
        <f t="shared" si="8"/>
        <v>1.630909766160659E-07</v>
      </c>
      <c r="K120">
        <v>0</v>
      </c>
      <c r="L120" s="12">
        <f t="shared" si="5"/>
        <v>-0.0010482819883308563</v>
      </c>
      <c r="M120">
        <f t="shared" si="6"/>
        <v>0.0010482819883308563</v>
      </c>
    </row>
    <row r="121" spans="1:13" ht="21.75">
      <c r="A121" s="5">
        <v>37594</v>
      </c>
      <c r="B121" s="6">
        <v>26.25</v>
      </c>
      <c r="C121" s="8">
        <v>1.25</v>
      </c>
      <c r="D121" s="12">
        <f t="shared" si="7"/>
        <v>0.05</v>
      </c>
      <c r="E121" s="14">
        <f t="shared" si="9"/>
        <v>0.00011730156740460864</v>
      </c>
      <c r="F121" s="16">
        <f t="shared" si="8"/>
        <v>5.742113249917203E-06</v>
      </c>
      <c r="K121">
        <v>0</v>
      </c>
      <c r="L121" s="12">
        <f t="shared" si="5"/>
        <v>-0.0010482819883308563</v>
      </c>
      <c r="M121">
        <f t="shared" si="6"/>
        <v>0.0010482819883308563</v>
      </c>
    </row>
    <row r="122" spans="1:13" ht="21.75">
      <c r="A122" s="2">
        <v>37593</v>
      </c>
      <c r="B122" s="3">
        <v>25</v>
      </c>
      <c r="C122" s="4">
        <v>-0.25</v>
      </c>
      <c r="D122" s="12">
        <f t="shared" si="7"/>
        <v>-0.009900990099009901</v>
      </c>
      <c r="E122" s="14">
        <f t="shared" si="9"/>
        <v>-1.312670556762537E-06</v>
      </c>
      <c r="F122" s="16">
        <f t="shared" si="8"/>
        <v>1.4372787087034098E-08</v>
      </c>
      <c r="K122">
        <v>0</v>
      </c>
      <c r="L122" s="12">
        <f t="shared" si="5"/>
        <v>-0.0010482819883308563</v>
      </c>
      <c r="M122">
        <f t="shared" si="6"/>
        <v>0.0010482819883308563</v>
      </c>
    </row>
    <row r="123" spans="1:13" ht="21.75">
      <c r="A123" s="5">
        <v>37592</v>
      </c>
      <c r="B123" s="6">
        <v>25.25</v>
      </c>
      <c r="C123" s="8">
        <v>0.45</v>
      </c>
      <c r="D123" s="12">
        <f t="shared" si="7"/>
        <v>0.018145161290322582</v>
      </c>
      <c r="E123" s="14">
        <f t="shared" si="9"/>
        <v>4.997473929653996E-06</v>
      </c>
      <c r="F123" s="16">
        <f t="shared" si="8"/>
        <v>8.544120859014467E-08</v>
      </c>
      <c r="K123">
        <v>0</v>
      </c>
      <c r="L123" s="12">
        <f t="shared" si="5"/>
        <v>-0.0010482819883308563</v>
      </c>
      <c r="M123">
        <f t="shared" si="6"/>
        <v>0.0010482819883308563</v>
      </c>
    </row>
    <row r="124" spans="1:13" ht="21.75">
      <c r="A124" s="2">
        <v>37589</v>
      </c>
      <c r="B124" s="3">
        <v>24.8</v>
      </c>
      <c r="C124" s="10">
        <v>0.3</v>
      </c>
      <c r="D124" s="12">
        <f t="shared" si="7"/>
        <v>0.012244897959183673</v>
      </c>
      <c r="E124" s="14">
        <f t="shared" si="9"/>
        <v>1.4036549068881292E-06</v>
      </c>
      <c r="F124" s="16">
        <f t="shared" si="8"/>
        <v>1.5716184948029552E-08</v>
      </c>
      <c r="K124">
        <v>0</v>
      </c>
      <c r="L124" s="12">
        <f t="shared" si="5"/>
        <v>-0.0010482819883308563</v>
      </c>
      <c r="M124">
        <f t="shared" si="6"/>
        <v>0.0010482819883308563</v>
      </c>
    </row>
    <row r="125" spans="1:13" ht="21.75">
      <c r="A125" s="5">
        <v>37588</v>
      </c>
      <c r="B125" s="6">
        <v>24.5</v>
      </c>
      <c r="C125" s="8">
        <v>0.1</v>
      </c>
      <c r="D125" s="12">
        <f t="shared" si="7"/>
        <v>0.004098360655737705</v>
      </c>
      <c r="E125" s="14">
        <f t="shared" si="9"/>
        <v>2.837482046728245E-08</v>
      </c>
      <c r="F125" s="16">
        <f t="shared" si="8"/>
        <v>8.654543459875744E-11</v>
      </c>
      <c r="K125">
        <v>0</v>
      </c>
      <c r="L125" s="12">
        <f t="shared" si="5"/>
        <v>-0.0010482819883308563</v>
      </c>
      <c r="M125">
        <f t="shared" si="6"/>
        <v>0.0010482819883308563</v>
      </c>
    </row>
    <row r="126" spans="1:13" ht="21.75">
      <c r="A126" s="2">
        <v>37587</v>
      </c>
      <c r="B126" s="3">
        <v>24.4</v>
      </c>
      <c r="C126" s="10">
        <v>0.2</v>
      </c>
      <c r="D126" s="12">
        <f t="shared" si="7"/>
        <v>0.008264462809917356</v>
      </c>
      <c r="E126" s="14">
        <f t="shared" si="9"/>
        <v>3.7577010089970254E-07</v>
      </c>
      <c r="F126" s="16">
        <f t="shared" si="8"/>
        <v>2.7116249954380573E-09</v>
      </c>
      <c r="K126">
        <v>0</v>
      </c>
      <c r="L126" s="12">
        <f t="shared" si="5"/>
        <v>-0.0010482819883308563</v>
      </c>
      <c r="M126">
        <f t="shared" si="6"/>
        <v>0.0010482819883308563</v>
      </c>
    </row>
    <row r="127" spans="1:13" ht="21.75">
      <c r="A127" s="5">
        <v>37586</v>
      </c>
      <c r="B127" s="6">
        <v>24.2</v>
      </c>
      <c r="C127" s="7">
        <v>-0.7</v>
      </c>
      <c r="D127" s="12">
        <f t="shared" si="7"/>
        <v>-0.028112449799196786</v>
      </c>
      <c r="E127" s="14">
        <f t="shared" si="9"/>
        <v>-2.4796778071945362E-05</v>
      </c>
      <c r="F127" s="16">
        <f t="shared" si="8"/>
        <v>7.230921945508455E-07</v>
      </c>
      <c r="K127">
        <v>0</v>
      </c>
      <c r="L127" s="12">
        <f t="shared" si="5"/>
        <v>-0.0010482819883308563</v>
      </c>
      <c r="M127">
        <f t="shared" si="6"/>
        <v>0.0010482819883308563</v>
      </c>
    </row>
    <row r="128" spans="1:13" ht="21.75">
      <c r="A128" s="2">
        <v>37585</v>
      </c>
      <c r="B128" s="3">
        <v>24.9</v>
      </c>
      <c r="C128" s="10">
        <v>1.2</v>
      </c>
      <c r="D128" s="12">
        <f t="shared" si="7"/>
        <v>0.05063291139240506</v>
      </c>
      <c r="E128" s="14">
        <f t="shared" si="9"/>
        <v>0.00012191052877532685</v>
      </c>
      <c r="F128" s="16">
        <f t="shared" si="8"/>
        <v>6.044888389779307E-06</v>
      </c>
      <c r="K128">
        <v>0</v>
      </c>
      <c r="L128" s="12">
        <f t="shared" si="5"/>
        <v>-0.0010482819883308563</v>
      </c>
      <c r="M128">
        <f t="shared" si="6"/>
        <v>0.0010482819883308563</v>
      </c>
    </row>
    <row r="129" spans="1:13" ht="21.75">
      <c r="A129" s="5">
        <v>37582</v>
      </c>
      <c r="B129" s="6">
        <v>23.7</v>
      </c>
      <c r="C129" s="7">
        <v>-0.2</v>
      </c>
      <c r="D129" s="12">
        <f t="shared" si="7"/>
        <v>-0.008368200836820085</v>
      </c>
      <c r="E129" s="14">
        <f t="shared" si="9"/>
        <v>-8.349609332445272E-07</v>
      </c>
      <c r="F129" s="16">
        <f t="shared" si="8"/>
        <v>7.862395287569092E-09</v>
      </c>
      <c r="K129">
        <v>0</v>
      </c>
      <c r="L129" s="12">
        <f t="shared" si="5"/>
        <v>-0.0010482819883308563</v>
      </c>
      <c r="M129">
        <f t="shared" si="6"/>
        <v>0.0010482819883308563</v>
      </c>
    </row>
    <row r="130" spans="1:13" ht="21.75">
      <c r="A130" s="2">
        <v>37581</v>
      </c>
      <c r="B130" s="3">
        <v>23.9</v>
      </c>
      <c r="C130" s="10">
        <v>0.4</v>
      </c>
      <c r="D130" s="12">
        <f t="shared" si="7"/>
        <v>0.01702127659574468</v>
      </c>
      <c r="E130" s="14">
        <f t="shared" si="9"/>
        <v>4.075294844778001E-06</v>
      </c>
      <c r="F130" s="16">
        <f t="shared" si="8"/>
        <v>6.509466257926038E-08</v>
      </c>
      <c r="K130">
        <v>0</v>
      </c>
      <c r="L130" s="12">
        <f aca="true" t="shared" si="10" ref="L130:L193">K130-$G$3</f>
        <v>-0.0010482819883308563</v>
      </c>
      <c r="M130">
        <f aca="true" t="shared" si="11" ref="M130:M193">ABS(L130)</f>
        <v>0.0010482819883308563</v>
      </c>
    </row>
    <row r="131" spans="1:13" ht="21.75">
      <c r="A131" s="5">
        <v>37580</v>
      </c>
      <c r="B131" s="6">
        <v>23.5</v>
      </c>
      <c r="C131" s="11">
        <v>0</v>
      </c>
      <c r="D131" s="12">
        <f aca="true" t="shared" si="12" ref="D131:D194">C131/B132</f>
        <v>0</v>
      </c>
      <c r="E131" s="14">
        <f t="shared" si="9"/>
        <v>-1.151951968760386E-09</v>
      </c>
      <c r="F131" s="16">
        <f aca="true" t="shared" si="13" ref="F131:F194">(D131-$G$3)^4</f>
        <v>1.2075705002737818E-12</v>
      </c>
      <c r="K131">
        <v>0</v>
      </c>
      <c r="L131" s="12">
        <f t="shared" si="10"/>
        <v>-0.0010482819883308563</v>
      </c>
      <c r="M131">
        <f t="shared" si="11"/>
        <v>0.0010482819883308563</v>
      </c>
    </row>
    <row r="132" spans="1:13" ht="21.75">
      <c r="A132" s="2">
        <v>37579</v>
      </c>
      <c r="B132" s="3">
        <v>23.5</v>
      </c>
      <c r="C132" s="4">
        <v>-0.2</v>
      </c>
      <c r="D132" s="12">
        <f t="shared" si="12"/>
        <v>-0.008438818565400845</v>
      </c>
      <c r="E132" s="14">
        <f t="shared" si="9"/>
        <v>-8.538872150542953E-07</v>
      </c>
      <c r="F132" s="16">
        <f t="shared" si="13"/>
        <v>8.100913870766026E-09</v>
      </c>
      <c r="K132">
        <v>0</v>
      </c>
      <c r="L132" s="12">
        <f t="shared" si="10"/>
        <v>-0.0010482819883308563</v>
      </c>
      <c r="M132">
        <f t="shared" si="11"/>
        <v>0.0010482819883308563</v>
      </c>
    </row>
    <row r="133" spans="1:13" ht="21.75">
      <c r="A133" s="5">
        <v>37578</v>
      </c>
      <c r="B133" s="6">
        <v>23.7</v>
      </c>
      <c r="C133" s="7">
        <v>-0.1</v>
      </c>
      <c r="D133" s="12">
        <f t="shared" si="12"/>
        <v>-0.004201680672268907</v>
      </c>
      <c r="E133" s="14">
        <f aca="true" t="shared" si="14" ref="E133:E196">(D133-$G$3)^3</f>
        <v>-1.4470003752030203E-07</v>
      </c>
      <c r="F133" s="16">
        <f t="shared" si="13"/>
        <v>7.596697939689705E-10</v>
      </c>
      <c r="K133">
        <v>0</v>
      </c>
      <c r="L133" s="12">
        <f t="shared" si="10"/>
        <v>-0.0010482819883308563</v>
      </c>
      <c r="M133">
        <f t="shared" si="11"/>
        <v>0.0010482819883308563</v>
      </c>
    </row>
    <row r="134" spans="1:13" ht="21.75">
      <c r="A134" s="2">
        <v>37575</v>
      </c>
      <c r="B134" s="3">
        <v>23.8</v>
      </c>
      <c r="C134" s="4">
        <v>-1.7</v>
      </c>
      <c r="D134" s="12">
        <f t="shared" si="12"/>
        <v>-0.06666666666666667</v>
      </c>
      <c r="E134" s="14">
        <f t="shared" si="14"/>
        <v>-0.0003104943204514216</v>
      </c>
      <c r="F134" s="16">
        <f t="shared" si="13"/>
        <v>2.1025106967036363E-05</v>
      </c>
      <c r="K134">
        <v>0</v>
      </c>
      <c r="L134" s="12">
        <f t="shared" si="10"/>
        <v>-0.0010482819883308563</v>
      </c>
      <c r="M134">
        <f t="shared" si="11"/>
        <v>0.0010482819883308563</v>
      </c>
    </row>
    <row r="135" spans="1:13" ht="21.75">
      <c r="A135" s="5">
        <v>37574</v>
      </c>
      <c r="B135" s="6">
        <v>25.5</v>
      </c>
      <c r="C135" s="8">
        <v>0.5</v>
      </c>
      <c r="D135" s="12">
        <f t="shared" si="12"/>
        <v>0.02</v>
      </c>
      <c r="E135" s="14">
        <f t="shared" si="14"/>
        <v>6.8068433696577455E-06</v>
      </c>
      <c r="F135" s="16">
        <f t="shared" si="13"/>
        <v>1.290013760913534E-07</v>
      </c>
      <c r="K135">
        <v>0</v>
      </c>
      <c r="L135" s="12">
        <f t="shared" si="10"/>
        <v>-0.0010482819883308563</v>
      </c>
      <c r="M135">
        <f t="shared" si="11"/>
        <v>0.0010482819883308563</v>
      </c>
    </row>
    <row r="136" spans="1:13" ht="21.75">
      <c r="A136" s="2">
        <v>37573</v>
      </c>
      <c r="B136" s="3">
        <v>25</v>
      </c>
      <c r="C136" s="9">
        <v>0</v>
      </c>
      <c r="D136" s="12">
        <f t="shared" si="12"/>
        <v>0</v>
      </c>
      <c r="E136" s="14">
        <f t="shared" si="14"/>
        <v>-1.151951968760386E-09</v>
      </c>
      <c r="F136" s="16">
        <f t="shared" si="13"/>
        <v>1.2075705002737818E-12</v>
      </c>
      <c r="K136">
        <v>0</v>
      </c>
      <c r="L136" s="12">
        <f t="shared" si="10"/>
        <v>-0.0010482819883308563</v>
      </c>
      <c r="M136">
        <f t="shared" si="11"/>
        <v>0.0010482819883308563</v>
      </c>
    </row>
    <row r="137" spans="1:13" ht="21.75">
      <c r="A137" s="5">
        <v>37572</v>
      </c>
      <c r="B137" s="6">
        <v>25</v>
      </c>
      <c r="C137" s="11">
        <v>0</v>
      </c>
      <c r="D137" s="12">
        <f t="shared" si="12"/>
        <v>0</v>
      </c>
      <c r="E137" s="14">
        <f t="shared" si="14"/>
        <v>-1.151951968760386E-09</v>
      </c>
      <c r="F137" s="16">
        <f t="shared" si="13"/>
        <v>1.2075705002737818E-12</v>
      </c>
      <c r="K137">
        <v>0</v>
      </c>
      <c r="L137" s="12">
        <f t="shared" si="10"/>
        <v>-0.0010482819883308563</v>
      </c>
      <c r="M137">
        <f t="shared" si="11"/>
        <v>0.0010482819883308563</v>
      </c>
    </row>
    <row r="138" spans="1:13" ht="21.75">
      <c r="A138" s="2">
        <v>37571</v>
      </c>
      <c r="B138" s="3">
        <v>25</v>
      </c>
      <c r="C138" s="9">
        <v>0</v>
      </c>
      <c r="D138" s="12">
        <f t="shared" si="12"/>
        <v>0</v>
      </c>
      <c r="E138" s="14">
        <f t="shared" si="14"/>
        <v>-1.151951968760386E-09</v>
      </c>
      <c r="F138" s="16">
        <f t="shared" si="13"/>
        <v>1.2075705002737818E-12</v>
      </c>
      <c r="K138">
        <v>0</v>
      </c>
      <c r="L138" s="12">
        <f t="shared" si="10"/>
        <v>-0.0010482819883308563</v>
      </c>
      <c r="M138">
        <f t="shared" si="11"/>
        <v>0.0010482819883308563</v>
      </c>
    </row>
    <row r="139" spans="1:13" ht="21.75">
      <c r="A139" s="5">
        <v>37568</v>
      </c>
      <c r="B139" s="6">
        <v>25</v>
      </c>
      <c r="C139" s="8">
        <v>0.1</v>
      </c>
      <c r="D139" s="12">
        <f t="shared" si="12"/>
        <v>0.004016064257028113</v>
      </c>
      <c r="E139" s="14">
        <f t="shared" si="14"/>
        <v>2.6139429653286645E-08</v>
      </c>
      <c r="F139" s="16">
        <f t="shared" si="13"/>
        <v>7.757613583888339E-11</v>
      </c>
      <c r="K139">
        <v>0</v>
      </c>
      <c r="L139" s="12">
        <f t="shared" si="10"/>
        <v>-0.0010482819883308563</v>
      </c>
      <c r="M139">
        <f t="shared" si="11"/>
        <v>0.0010482819883308563</v>
      </c>
    </row>
    <row r="140" spans="1:13" ht="21.75">
      <c r="A140" s="2">
        <v>37567</v>
      </c>
      <c r="B140" s="3">
        <v>24.9</v>
      </c>
      <c r="C140" s="4">
        <v>-0.1</v>
      </c>
      <c r="D140" s="12">
        <f t="shared" si="12"/>
        <v>-0.004</v>
      </c>
      <c r="E140" s="14">
        <f t="shared" si="14"/>
        <v>-1.2865622893334822E-07</v>
      </c>
      <c r="F140" s="16">
        <f t="shared" si="13"/>
        <v>6.49492923210793E-10</v>
      </c>
      <c r="K140">
        <v>0</v>
      </c>
      <c r="L140" s="12">
        <f t="shared" si="10"/>
        <v>-0.0010482819883308563</v>
      </c>
      <c r="M140">
        <f t="shared" si="11"/>
        <v>0.0010482819883308563</v>
      </c>
    </row>
    <row r="141" spans="1:13" ht="21.75">
      <c r="A141" s="5">
        <v>37566</v>
      </c>
      <c r="B141" s="6">
        <v>25</v>
      </c>
      <c r="C141" s="11">
        <v>0</v>
      </c>
      <c r="D141" s="12">
        <f t="shared" si="12"/>
        <v>0</v>
      </c>
      <c r="E141" s="14">
        <f t="shared" si="14"/>
        <v>-1.151951968760386E-09</v>
      </c>
      <c r="F141" s="16">
        <f t="shared" si="13"/>
        <v>1.2075705002737818E-12</v>
      </c>
      <c r="K141">
        <v>0</v>
      </c>
      <c r="L141" s="12">
        <f t="shared" si="10"/>
        <v>-0.0010482819883308563</v>
      </c>
      <c r="M141">
        <f t="shared" si="11"/>
        <v>0.0010482819883308563</v>
      </c>
    </row>
    <row r="142" spans="1:13" ht="21.75">
      <c r="A142" s="2">
        <v>37565</v>
      </c>
      <c r="B142" s="3">
        <v>25</v>
      </c>
      <c r="C142" s="9">
        <v>0</v>
      </c>
      <c r="D142" s="12">
        <f t="shared" si="12"/>
        <v>0</v>
      </c>
      <c r="E142" s="14">
        <f t="shared" si="14"/>
        <v>-1.151951968760386E-09</v>
      </c>
      <c r="F142" s="16">
        <f t="shared" si="13"/>
        <v>1.2075705002737818E-12</v>
      </c>
      <c r="K142">
        <v>0</v>
      </c>
      <c r="L142" s="12">
        <f t="shared" si="10"/>
        <v>-0.0010482819883308563</v>
      </c>
      <c r="M142">
        <f t="shared" si="11"/>
        <v>0.0010482819883308563</v>
      </c>
    </row>
    <row r="143" spans="1:13" ht="21.75">
      <c r="A143" s="5">
        <v>37564</v>
      </c>
      <c r="B143" s="6">
        <v>25</v>
      </c>
      <c r="C143" s="11">
        <v>0</v>
      </c>
      <c r="D143" s="12">
        <f t="shared" si="12"/>
        <v>0</v>
      </c>
      <c r="E143" s="14">
        <f t="shared" si="14"/>
        <v>-1.151951968760386E-09</v>
      </c>
      <c r="F143" s="16">
        <f t="shared" si="13"/>
        <v>1.2075705002737818E-12</v>
      </c>
      <c r="K143">
        <v>0</v>
      </c>
      <c r="L143" s="12">
        <f t="shared" si="10"/>
        <v>-0.0010482819883308563</v>
      </c>
      <c r="M143">
        <f t="shared" si="11"/>
        <v>0.0010482819883308563</v>
      </c>
    </row>
    <row r="144" spans="1:13" ht="21.75">
      <c r="A144" s="2">
        <v>37561</v>
      </c>
      <c r="B144" s="3">
        <v>25</v>
      </c>
      <c r="C144" s="9">
        <v>0</v>
      </c>
      <c r="D144" s="12">
        <f t="shared" si="12"/>
        <v>0</v>
      </c>
      <c r="E144" s="14">
        <f t="shared" si="14"/>
        <v>-1.151951968760386E-09</v>
      </c>
      <c r="F144" s="16">
        <f t="shared" si="13"/>
        <v>1.2075705002737818E-12</v>
      </c>
      <c r="K144">
        <v>0</v>
      </c>
      <c r="L144" s="12">
        <f t="shared" si="10"/>
        <v>-0.0010482819883308563</v>
      </c>
      <c r="M144">
        <f t="shared" si="11"/>
        <v>0.0010482819883308563</v>
      </c>
    </row>
    <row r="145" spans="1:13" ht="21.75">
      <c r="A145" s="5">
        <v>37560</v>
      </c>
      <c r="B145" s="6">
        <v>25</v>
      </c>
      <c r="C145" s="11">
        <v>0</v>
      </c>
      <c r="D145" s="12">
        <f t="shared" si="12"/>
        <v>0</v>
      </c>
      <c r="E145" s="14">
        <f t="shared" si="14"/>
        <v>-1.151951968760386E-09</v>
      </c>
      <c r="F145" s="16">
        <f t="shared" si="13"/>
        <v>1.2075705002737818E-12</v>
      </c>
      <c r="K145">
        <v>0</v>
      </c>
      <c r="L145" s="12">
        <f t="shared" si="10"/>
        <v>-0.0010482819883308563</v>
      </c>
      <c r="M145">
        <f t="shared" si="11"/>
        <v>0.0010482819883308563</v>
      </c>
    </row>
    <row r="146" spans="1:13" ht="21.75">
      <c r="A146" s="2">
        <v>37559</v>
      </c>
      <c r="B146" s="3">
        <v>25</v>
      </c>
      <c r="C146" s="9">
        <v>0</v>
      </c>
      <c r="D146" s="12">
        <f t="shared" si="12"/>
        <v>0</v>
      </c>
      <c r="E146" s="14">
        <f t="shared" si="14"/>
        <v>-1.151951968760386E-09</v>
      </c>
      <c r="F146" s="16">
        <f t="shared" si="13"/>
        <v>1.2075705002737818E-12</v>
      </c>
      <c r="K146">
        <v>0</v>
      </c>
      <c r="L146" s="12">
        <f t="shared" si="10"/>
        <v>-0.0010482819883308563</v>
      </c>
      <c r="M146">
        <f t="shared" si="11"/>
        <v>0.0010482819883308563</v>
      </c>
    </row>
    <row r="147" spans="1:13" ht="21.75">
      <c r="A147" s="5">
        <v>37558</v>
      </c>
      <c r="B147" s="6">
        <v>25</v>
      </c>
      <c r="C147" s="11">
        <v>0</v>
      </c>
      <c r="D147" s="12">
        <f t="shared" si="12"/>
        <v>0</v>
      </c>
      <c r="E147" s="14">
        <f t="shared" si="14"/>
        <v>-1.151951968760386E-09</v>
      </c>
      <c r="F147" s="16">
        <f t="shared" si="13"/>
        <v>1.2075705002737818E-12</v>
      </c>
      <c r="K147">
        <v>0</v>
      </c>
      <c r="L147" s="12">
        <f t="shared" si="10"/>
        <v>-0.0010482819883308563</v>
      </c>
      <c r="M147">
        <f t="shared" si="11"/>
        <v>0.0010482819883308563</v>
      </c>
    </row>
    <row r="148" spans="1:13" ht="21.75">
      <c r="A148" s="2">
        <v>37557</v>
      </c>
      <c r="B148" s="3">
        <v>25</v>
      </c>
      <c r="C148" s="9">
        <v>0</v>
      </c>
      <c r="D148" s="12">
        <f t="shared" si="12"/>
        <v>0</v>
      </c>
      <c r="E148" s="14">
        <f t="shared" si="14"/>
        <v>-1.151951968760386E-09</v>
      </c>
      <c r="F148" s="16">
        <f t="shared" si="13"/>
        <v>1.2075705002737818E-12</v>
      </c>
      <c r="K148">
        <v>0</v>
      </c>
      <c r="L148" s="12">
        <f t="shared" si="10"/>
        <v>-0.0010482819883308563</v>
      </c>
      <c r="M148">
        <f t="shared" si="11"/>
        <v>0.0010482819883308563</v>
      </c>
    </row>
    <row r="149" spans="1:13" ht="21.75">
      <c r="A149" s="5">
        <v>37554</v>
      </c>
      <c r="B149" s="6">
        <v>25</v>
      </c>
      <c r="C149" s="7">
        <v>-0.25</v>
      </c>
      <c r="D149" s="12">
        <f t="shared" si="12"/>
        <v>-0.009900990099009901</v>
      </c>
      <c r="E149" s="14">
        <f t="shared" si="14"/>
        <v>-1.312670556762537E-06</v>
      </c>
      <c r="F149" s="16">
        <f t="shared" si="13"/>
        <v>1.4372787087034098E-08</v>
      </c>
      <c r="K149">
        <v>0</v>
      </c>
      <c r="L149" s="12">
        <f t="shared" si="10"/>
        <v>-0.0010482819883308563</v>
      </c>
      <c r="M149">
        <f t="shared" si="11"/>
        <v>0.0010482819883308563</v>
      </c>
    </row>
    <row r="150" spans="1:13" ht="21.75">
      <c r="A150" s="2">
        <v>37553</v>
      </c>
      <c r="B150" s="3">
        <v>25.25</v>
      </c>
      <c r="C150" s="10">
        <v>0.25</v>
      </c>
      <c r="D150" s="12">
        <f t="shared" si="12"/>
        <v>0.01</v>
      </c>
      <c r="E150" s="14">
        <f t="shared" si="14"/>
        <v>7.173303053437496E-07</v>
      </c>
      <c r="F150" s="16">
        <f t="shared" si="13"/>
        <v>6.421338614661771E-09</v>
      </c>
      <c r="K150">
        <v>0</v>
      </c>
      <c r="L150" s="12">
        <f t="shared" si="10"/>
        <v>-0.0010482819883308563</v>
      </c>
      <c r="M150">
        <f t="shared" si="11"/>
        <v>0.0010482819883308563</v>
      </c>
    </row>
    <row r="151" spans="1:13" ht="21.75">
      <c r="A151" s="5">
        <v>37551</v>
      </c>
      <c r="B151" s="6">
        <v>25</v>
      </c>
      <c r="C151" s="8">
        <v>0.2</v>
      </c>
      <c r="D151" s="12">
        <f t="shared" si="12"/>
        <v>0.008064516129032258</v>
      </c>
      <c r="E151" s="14">
        <f t="shared" si="14"/>
        <v>3.4539195745538096E-07</v>
      </c>
      <c r="F151" s="16">
        <f t="shared" si="13"/>
        <v>2.4233508438221294E-09</v>
      </c>
      <c r="K151">
        <v>0</v>
      </c>
      <c r="L151" s="12">
        <f t="shared" si="10"/>
        <v>-0.0010482819883308563</v>
      </c>
      <c r="M151">
        <f t="shared" si="11"/>
        <v>0.0010482819883308563</v>
      </c>
    </row>
    <row r="152" spans="1:13" ht="21.75">
      <c r="A152" s="2">
        <v>37550</v>
      </c>
      <c r="B152" s="3">
        <v>24.8</v>
      </c>
      <c r="C152" s="4">
        <v>-0.2</v>
      </c>
      <c r="D152" s="12">
        <f t="shared" si="12"/>
        <v>-0.008</v>
      </c>
      <c r="E152" s="14">
        <f t="shared" si="14"/>
        <v>-7.407955767776982E-07</v>
      </c>
      <c r="F152" s="16">
        <f t="shared" si="13"/>
        <v>6.702927274392815E-09</v>
      </c>
      <c r="K152">
        <v>0</v>
      </c>
      <c r="L152" s="12">
        <f t="shared" si="10"/>
        <v>-0.0010482819883308563</v>
      </c>
      <c r="M152">
        <f t="shared" si="11"/>
        <v>0.0010482819883308563</v>
      </c>
    </row>
    <row r="153" spans="1:13" ht="21.75">
      <c r="A153" s="5">
        <v>37547</v>
      </c>
      <c r="B153" s="6">
        <v>25</v>
      </c>
      <c r="C153" s="8">
        <v>1</v>
      </c>
      <c r="D153" s="12">
        <f t="shared" si="12"/>
        <v>0.041666666666666664</v>
      </c>
      <c r="E153" s="14">
        <f t="shared" si="14"/>
        <v>6.701437087932003E-05</v>
      </c>
      <c r="F153" s="16">
        <f t="shared" si="13"/>
        <v>2.722015495352886E-06</v>
      </c>
      <c r="K153">
        <v>0</v>
      </c>
      <c r="L153" s="12">
        <f t="shared" si="10"/>
        <v>-0.0010482819883308563</v>
      </c>
      <c r="M153">
        <f t="shared" si="11"/>
        <v>0.0010482819883308563</v>
      </c>
    </row>
    <row r="154" spans="1:13" ht="21.75">
      <c r="A154" s="2">
        <v>37546</v>
      </c>
      <c r="B154" s="3">
        <v>24</v>
      </c>
      <c r="C154" s="4">
        <v>-0.4</v>
      </c>
      <c r="D154" s="12">
        <f t="shared" si="12"/>
        <v>-0.01639344262295082</v>
      </c>
      <c r="E154" s="14">
        <f t="shared" si="14"/>
        <v>-5.30601257980944E-06</v>
      </c>
      <c r="F154" s="16">
        <f t="shared" si="13"/>
        <v>9.25460102010325E-08</v>
      </c>
      <c r="K154">
        <v>0</v>
      </c>
      <c r="L154" s="12">
        <f t="shared" si="10"/>
        <v>-0.0010482819883308563</v>
      </c>
      <c r="M154">
        <f t="shared" si="11"/>
        <v>0.0010482819883308563</v>
      </c>
    </row>
    <row r="155" spans="1:13" ht="21.75">
      <c r="A155" s="5">
        <v>37545</v>
      </c>
      <c r="B155" s="6">
        <v>24.4</v>
      </c>
      <c r="C155" s="11">
        <v>0</v>
      </c>
      <c r="D155" s="12">
        <f t="shared" si="12"/>
        <v>0</v>
      </c>
      <c r="E155" s="14">
        <f t="shared" si="14"/>
        <v>-1.151951968760386E-09</v>
      </c>
      <c r="F155" s="16">
        <f t="shared" si="13"/>
        <v>1.2075705002737818E-12</v>
      </c>
      <c r="K155">
        <v>0.004016064257028113</v>
      </c>
      <c r="L155" s="12">
        <f t="shared" si="10"/>
        <v>0.0029677822686972567</v>
      </c>
      <c r="M155">
        <f t="shared" si="11"/>
        <v>0.0029677822686972567</v>
      </c>
    </row>
    <row r="156" spans="1:13" ht="21.75">
      <c r="A156" s="2">
        <v>37544</v>
      </c>
      <c r="B156" s="3">
        <v>24.4</v>
      </c>
      <c r="C156" s="10">
        <v>0.7</v>
      </c>
      <c r="D156" s="12">
        <f t="shared" si="12"/>
        <v>0.029535864978902954</v>
      </c>
      <c r="E156" s="14">
        <f t="shared" si="14"/>
        <v>2.3118881032933604E-05</v>
      </c>
      <c r="F156" s="16">
        <f t="shared" si="13"/>
        <v>6.586010420748593E-07</v>
      </c>
      <c r="K156">
        <v>0.004016064257028113</v>
      </c>
      <c r="L156" s="12">
        <f t="shared" si="10"/>
        <v>0.0029677822686972567</v>
      </c>
      <c r="M156">
        <f t="shared" si="11"/>
        <v>0.0029677822686972567</v>
      </c>
    </row>
    <row r="157" spans="1:13" ht="21.75">
      <c r="A157" s="5">
        <v>37543</v>
      </c>
      <c r="B157" s="6">
        <v>23.7</v>
      </c>
      <c r="C157" s="7">
        <v>-0.3</v>
      </c>
      <c r="D157" s="12">
        <f t="shared" si="12"/>
        <v>-0.012499999999999999</v>
      </c>
      <c r="E157" s="14">
        <f t="shared" si="14"/>
        <v>-2.486867701263557E-06</v>
      </c>
      <c r="F157" s="16">
        <f t="shared" si="13"/>
        <v>3.3692784884390806E-08</v>
      </c>
      <c r="K157">
        <v>0.004016064257028113</v>
      </c>
      <c r="L157" s="12">
        <f t="shared" si="10"/>
        <v>0.0029677822686972567</v>
      </c>
      <c r="M157">
        <f t="shared" si="11"/>
        <v>0.0029677822686972567</v>
      </c>
    </row>
    <row r="158" spans="1:13" ht="21.75">
      <c r="A158" s="2">
        <v>37540</v>
      </c>
      <c r="B158" s="3">
        <v>24</v>
      </c>
      <c r="C158" s="4">
        <v>-1.5</v>
      </c>
      <c r="D158" s="12">
        <f t="shared" si="12"/>
        <v>-0.058823529411764705</v>
      </c>
      <c r="E158" s="14">
        <f t="shared" si="14"/>
        <v>-0.00021461851883168256</v>
      </c>
      <c r="F158" s="16">
        <f t="shared" si="13"/>
        <v>1.2849599482458356E-05</v>
      </c>
      <c r="K158">
        <v>0.004016064257028113</v>
      </c>
      <c r="L158" s="12">
        <f t="shared" si="10"/>
        <v>0.0029677822686972567</v>
      </c>
      <c r="M158">
        <f t="shared" si="11"/>
        <v>0.0029677822686972567</v>
      </c>
    </row>
    <row r="159" spans="1:13" ht="21.75">
      <c r="A159" s="5">
        <v>37539</v>
      </c>
      <c r="B159" s="6">
        <v>25.5</v>
      </c>
      <c r="C159" s="8">
        <v>0.25</v>
      </c>
      <c r="D159" s="12">
        <f t="shared" si="12"/>
        <v>0.009900990099009901</v>
      </c>
      <c r="E159" s="14">
        <f t="shared" si="14"/>
        <v>6.93790637729914E-07</v>
      </c>
      <c r="F159" s="16">
        <f t="shared" si="13"/>
        <v>6.141926005744797E-09</v>
      </c>
      <c r="K159">
        <v>0.004016064257028113</v>
      </c>
      <c r="L159" s="12">
        <f t="shared" si="10"/>
        <v>0.0029677822686972567</v>
      </c>
      <c r="M159">
        <f t="shared" si="11"/>
        <v>0.0029677822686972567</v>
      </c>
    </row>
    <row r="160" spans="1:13" ht="21.75">
      <c r="A160" s="2">
        <v>37538</v>
      </c>
      <c r="B160" s="3">
        <v>25.25</v>
      </c>
      <c r="C160" s="10">
        <v>0.25</v>
      </c>
      <c r="D160" s="12">
        <f t="shared" si="12"/>
        <v>0.01</v>
      </c>
      <c r="E160" s="14">
        <f t="shared" si="14"/>
        <v>7.173303053437496E-07</v>
      </c>
      <c r="F160" s="16">
        <f t="shared" si="13"/>
        <v>6.421338614661771E-09</v>
      </c>
      <c r="K160">
        <v>0.004016064257028113</v>
      </c>
      <c r="L160" s="12">
        <f t="shared" si="10"/>
        <v>0.0029677822686972567</v>
      </c>
      <c r="M160">
        <f t="shared" si="11"/>
        <v>0.0029677822686972567</v>
      </c>
    </row>
    <row r="161" spans="1:13" ht="21.75">
      <c r="A161" s="5">
        <v>37537</v>
      </c>
      <c r="B161" s="6">
        <v>25</v>
      </c>
      <c r="C161" s="8">
        <v>0.1</v>
      </c>
      <c r="D161" s="12">
        <f t="shared" si="12"/>
        <v>0.004016064257028113</v>
      </c>
      <c r="E161" s="14">
        <f t="shared" si="14"/>
        <v>2.6139429653286645E-08</v>
      </c>
      <c r="F161" s="16">
        <f t="shared" si="13"/>
        <v>7.757613583888339E-11</v>
      </c>
      <c r="K161">
        <v>0.004032258064516129</v>
      </c>
      <c r="L161" s="12">
        <f t="shared" si="10"/>
        <v>0.0029839760761852727</v>
      </c>
      <c r="M161">
        <f t="shared" si="11"/>
        <v>0.0029839760761852727</v>
      </c>
    </row>
    <row r="162" spans="1:13" ht="21.75">
      <c r="A162" s="2">
        <v>37536</v>
      </c>
      <c r="B162" s="3">
        <v>24.9</v>
      </c>
      <c r="C162" s="4">
        <v>-0.35</v>
      </c>
      <c r="D162" s="12">
        <f t="shared" si="12"/>
        <v>-0.01386138613861386</v>
      </c>
      <c r="E162" s="14">
        <f t="shared" si="14"/>
        <v>-3.3143924417214294E-06</v>
      </c>
      <c r="F162" s="16">
        <f t="shared" si="13"/>
        <v>4.9416491348520466E-08</v>
      </c>
      <c r="K162">
        <v>0.004098360655737705</v>
      </c>
      <c r="L162" s="12">
        <f t="shared" si="10"/>
        <v>0.003050078667406849</v>
      </c>
      <c r="M162">
        <f t="shared" si="11"/>
        <v>0.003050078667406849</v>
      </c>
    </row>
    <row r="163" spans="1:13" ht="21.75">
      <c r="A163" s="5">
        <v>37533</v>
      </c>
      <c r="B163" s="6">
        <v>25.25</v>
      </c>
      <c r="C163" s="8">
        <v>0.25</v>
      </c>
      <c r="D163" s="12">
        <f t="shared" si="12"/>
        <v>0.01</v>
      </c>
      <c r="E163" s="14">
        <f t="shared" si="14"/>
        <v>7.173303053437496E-07</v>
      </c>
      <c r="F163" s="16">
        <f t="shared" si="13"/>
        <v>6.421338614661771E-09</v>
      </c>
      <c r="K163">
        <v>0.004098360655737705</v>
      </c>
      <c r="L163" s="12">
        <f t="shared" si="10"/>
        <v>0.003050078667406849</v>
      </c>
      <c r="M163">
        <f t="shared" si="11"/>
        <v>0.003050078667406849</v>
      </c>
    </row>
    <row r="164" spans="1:13" ht="21.75">
      <c r="A164" s="2">
        <v>37532</v>
      </c>
      <c r="B164" s="3">
        <v>25</v>
      </c>
      <c r="C164" s="10">
        <v>0.2</v>
      </c>
      <c r="D164" s="12">
        <f t="shared" si="12"/>
        <v>0.008064516129032258</v>
      </c>
      <c r="E164" s="14">
        <f t="shared" si="14"/>
        <v>3.4539195745538096E-07</v>
      </c>
      <c r="F164" s="16">
        <f t="shared" si="13"/>
        <v>2.4233508438221294E-09</v>
      </c>
      <c r="K164">
        <v>0.00411522633744856</v>
      </c>
      <c r="L164" s="12">
        <f t="shared" si="10"/>
        <v>0.0030669443491177038</v>
      </c>
      <c r="M164">
        <f t="shared" si="11"/>
        <v>0.0030669443491177038</v>
      </c>
    </row>
    <row r="165" spans="1:13" ht="21.75">
      <c r="A165" s="5">
        <v>37531</v>
      </c>
      <c r="B165" s="6">
        <v>24.8</v>
      </c>
      <c r="C165" s="8">
        <v>0.5</v>
      </c>
      <c r="D165" s="12">
        <f t="shared" si="12"/>
        <v>0.0205761316872428</v>
      </c>
      <c r="E165" s="14">
        <f t="shared" si="14"/>
        <v>7.4466899385693585E-06</v>
      </c>
      <c r="F165" s="16">
        <f t="shared" si="13"/>
        <v>1.4541784187478224E-07</v>
      </c>
      <c r="K165">
        <v>0.004149377593360996</v>
      </c>
      <c r="L165" s="12">
        <f t="shared" si="10"/>
        <v>0.0031010956050301396</v>
      </c>
      <c r="M165">
        <f t="shared" si="11"/>
        <v>0.0031010956050301396</v>
      </c>
    </row>
    <row r="166" spans="1:13" ht="21.75">
      <c r="A166" s="2">
        <v>37530</v>
      </c>
      <c r="B166" s="3">
        <v>24.3</v>
      </c>
      <c r="C166" s="4">
        <v>-0.2</v>
      </c>
      <c r="D166" s="12">
        <f t="shared" si="12"/>
        <v>-0.00816326530612245</v>
      </c>
      <c r="E166" s="14">
        <f t="shared" si="14"/>
        <v>-7.816237707315534E-07</v>
      </c>
      <c r="F166" s="16">
        <f t="shared" si="13"/>
        <v>7.199964330562632E-09</v>
      </c>
      <c r="K166">
        <v>0.004166666666666667</v>
      </c>
      <c r="L166" s="12">
        <f t="shared" si="10"/>
        <v>0.0031183846783358104</v>
      </c>
      <c r="M166">
        <f t="shared" si="11"/>
        <v>0.0031183846783358104</v>
      </c>
    </row>
    <row r="167" spans="1:13" ht="21.75">
      <c r="A167" s="5">
        <v>37529</v>
      </c>
      <c r="B167" s="6">
        <v>24.5</v>
      </c>
      <c r="C167" s="7">
        <v>-0.5</v>
      </c>
      <c r="D167" s="12">
        <f t="shared" si="12"/>
        <v>-0.02</v>
      </c>
      <c r="E167" s="14">
        <f t="shared" si="14"/>
        <v>-9.325024045589321E-06</v>
      </c>
      <c r="F167" s="16">
        <f t="shared" si="13"/>
        <v>1.9627573565952984E-07</v>
      </c>
      <c r="K167">
        <v>0.004184100418410042</v>
      </c>
      <c r="L167" s="12">
        <f t="shared" si="10"/>
        <v>0.003135818430079186</v>
      </c>
      <c r="M167">
        <f t="shared" si="11"/>
        <v>0.003135818430079186</v>
      </c>
    </row>
    <row r="168" spans="1:13" ht="21.75">
      <c r="A168" s="2">
        <v>37526</v>
      </c>
      <c r="B168" s="3">
        <v>25</v>
      </c>
      <c r="C168" s="9">
        <v>0</v>
      </c>
      <c r="D168" s="12">
        <f t="shared" si="12"/>
        <v>0</v>
      </c>
      <c r="E168" s="14">
        <f t="shared" si="14"/>
        <v>-1.151951968760386E-09</v>
      </c>
      <c r="F168" s="16">
        <f t="shared" si="13"/>
        <v>1.2075705002737818E-12</v>
      </c>
      <c r="K168">
        <v>0.004184100418410042</v>
      </c>
      <c r="L168" s="12">
        <f t="shared" si="10"/>
        <v>0.003135818430079186</v>
      </c>
      <c r="M168">
        <f t="shared" si="11"/>
        <v>0.003135818430079186</v>
      </c>
    </row>
    <row r="169" spans="1:13" ht="21.75">
      <c r="A169" s="5">
        <v>37525</v>
      </c>
      <c r="B169" s="6">
        <v>25</v>
      </c>
      <c r="C169" s="8">
        <v>0.1</v>
      </c>
      <c r="D169" s="12">
        <f t="shared" si="12"/>
        <v>0.004016064257028113</v>
      </c>
      <c r="E169" s="14">
        <f t="shared" si="14"/>
        <v>2.6139429653286645E-08</v>
      </c>
      <c r="F169" s="16">
        <f t="shared" si="13"/>
        <v>7.757613583888339E-11</v>
      </c>
      <c r="K169">
        <v>0.004201680672268907</v>
      </c>
      <c r="L169" s="12">
        <f t="shared" si="10"/>
        <v>0.003153398683938051</v>
      </c>
      <c r="M169">
        <f t="shared" si="11"/>
        <v>0.003153398683938051</v>
      </c>
    </row>
    <row r="170" spans="1:13" ht="21.75">
      <c r="A170" s="2">
        <v>37524</v>
      </c>
      <c r="B170" s="3">
        <v>24.9</v>
      </c>
      <c r="C170" s="4">
        <v>-0.1</v>
      </c>
      <c r="D170" s="12">
        <f t="shared" si="12"/>
        <v>-0.004</v>
      </c>
      <c r="E170" s="14">
        <f t="shared" si="14"/>
        <v>-1.2865622893334822E-07</v>
      </c>
      <c r="F170" s="16">
        <f t="shared" si="13"/>
        <v>6.49492923210793E-10</v>
      </c>
      <c r="K170">
        <v>0.00425531914893617</v>
      </c>
      <c r="L170" s="12">
        <f t="shared" si="10"/>
        <v>0.003207037160605314</v>
      </c>
      <c r="M170">
        <f t="shared" si="11"/>
        <v>0.003207037160605314</v>
      </c>
    </row>
    <row r="171" spans="1:13" ht="21.75">
      <c r="A171" s="5">
        <v>37523</v>
      </c>
      <c r="B171" s="6">
        <v>25</v>
      </c>
      <c r="C171" s="7">
        <v>-0.5</v>
      </c>
      <c r="D171" s="12">
        <f t="shared" si="12"/>
        <v>-0.0196078431372549</v>
      </c>
      <c r="E171" s="14">
        <f t="shared" si="14"/>
        <v>-8.813462623513352E-06</v>
      </c>
      <c r="F171" s="16">
        <f t="shared" si="13"/>
        <v>1.8205198674096512E-07</v>
      </c>
      <c r="K171">
        <v>0.004273504273504274</v>
      </c>
      <c r="L171" s="12">
        <f t="shared" si="10"/>
        <v>0.0032252222851734177</v>
      </c>
      <c r="M171">
        <f t="shared" si="11"/>
        <v>0.0032252222851734177</v>
      </c>
    </row>
    <row r="172" spans="1:13" ht="21.75">
      <c r="A172" s="2">
        <v>37522</v>
      </c>
      <c r="B172" s="3">
        <v>25.5</v>
      </c>
      <c r="C172" s="4">
        <v>-0.75</v>
      </c>
      <c r="D172" s="12">
        <f t="shared" si="12"/>
        <v>-0.02857142857142857</v>
      </c>
      <c r="E172" s="14">
        <f t="shared" si="14"/>
        <v>-2.5986179319121677E-05</v>
      </c>
      <c r="F172" s="16">
        <f t="shared" si="13"/>
        <v>7.697031099863904E-07</v>
      </c>
      <c r="K172">
        <v>0.004347826086956522</v>
      </c>
      <c r="L172" s="12">
        <f t="shared" si="10"/>
        <v>0.0032995440986256655</v>
      </c>
      <c r="M172">
        <f t="shared" si="11"/>
        <v>0.0032995440986256655</v>
      </c>
    </row>
    <row r="173" spans="1:13" ht="21.75">
      <c r="A173" s="5">
        <v>37519</v>
      </c>
      <c r="B173" s="6">
        <v>26.25</v>
      </c>
      <c r="C173" s="8">
        <v>0.25</v>
      </c>
      <c r="D173" s="12">
        <f t="shared" si="12"/>
        <v>0.009615384615384616</v>
      </c>
      <c r="E173" s="14">
        <f t="shared" si="14"/>
        <v>6.287846170063156E-07</v>
      </c>
      <c r="F173" s="16">
        <f t="shared" si="13"/>
        <v>5.386862344205798E-09</v>
      </c>
      <c r="K173">
        <v>0.0043859649122807015</v>
      </c>
      <c r="L173" s="12">
        <f t="shared" si="10"/>
        <v>0.0033376829239498453</v>
      </c>
      <c r="M173">
        <f t="shared" si="11"/>
        <v>0.0033376829239498453</v>
      </c>
    </row>
    <row r="174" spans="1:13" ht="21.75">
      <c r="A174" s="2">
        <v>37518</v>
      </c>
      <c r="B174" s="3">
        <v>26</v>
      </c>
      <c r="C174" s="9">
        <v>0</v>
      </c>
      <c r="D174" s="12">
        <f t="shared" si="12"/>
        <v>0</v>
      </c>
      <c r="E174" s="14">
        <f t="shared" si="14"/>
        <v>-1.151951968760386E-09</v>
      </c>
      <c r="F174" s="16">
        <f t="shared" si="13"/>
        <v>1.2075705002737818E-12</v>
      </c>
      <c r="K174">
        <v>0.004424778761061947</v>
      </c>
      <c r="L174" s="12">
        <f t="shared" si="10"/>
        <v>0.0033764967727310906</v>
      </c>
      <c r="M174">
        <f t="shared" si="11"/>
        <v>0.0033764967727310906</v>
      </c>
    </row>
    <row r="175" spans="1:13" ht="21.75">
      <c r="A175" s="5">
        <v>37517</v>
      </c>
      <c r="B175" s="6">
        <v>26</v>
      </c>
      <c r="C175" s="7">
        <v>-0.75</v>
      </c>
      <c r="D175" s="12">
        <f t="shared" si="12"/>
        <v>-0.028037383177570093</v>
      </c>
      <c r="E175" s="14">
        <f t="shared" si="14"/>
        <v>-2.4605772293520133E-05</v>
      </c>
      <c r="F175" s="16">
        <f t="shared" si="13"/>
        <v>7.156752540777294E-07</v>
      </c>
      <c r="K175">
        <v>0.0044444444444444444</v>
      </c>
      <c r="L175" s="12">
        <f t="shared" si="10"/>
        <v>0.003396162456113588</v>
      </c>
      <c r="M175">
        <f t="shared" si="11"/>
        <v>0.003396162456113588</v>
      </c>
    </row>
    <row r="176" spans="1:13" ht="21.75">
      <c r="A176" s="2">
        <v>37516</v>
      </c>
      <c r="B176" s="3">
        <v>26.75</v>
      </c>
      <c r="C176" s="10">
        <v>1</v>
      </c>
      <c r="D176" s="12">
        <f t="shared" si="12"/>
        <v>0.038834951456310676</v>
      </c>
      <c r="E176" s="14">
        <f t="shared" si="14"/>
        <v>5.395303055704568E-05</v>
      </c>
      <c r="F176" s="16">
        <f t="shared" si="13"/>
        <v>2.0387053324549002E-06</v>
      </c>
      <c r="K176">
        <v>0.008064516129032258</v>
      </c>
      <c r="L176" s="12">
        <f t="shared" si="10"/>
        <v>0.007016234140701402</v>
      </c>
      <c r="M176">
        <f t="shared" si="11"/>
        <v>0.007016234140701402</v>
      </c>
    </row>
    <row r="177" spans="1:13" ht="21.75">
      <c r="A177" s="5">
        <v>37515</v>
      </c>
      <c r="B177" s="6">
        <v>25.75</v>
      </c>
      <c r="C177" s="8">
        <v>0.75</v>
      </c>
      <c r="D177" s="12">
        <f t="shared" si="12"/>
        <v>0.03</v>
      </c>
      <c r="E177" s="14">
        <f t="shared" si="14"/>
        <v>2.4267387240973225E-05</v>
      </c>
      <c r="F177" s="16">
        <f t="shared" si="13"/>
        <v>7.025825522806345E-07</v>
      </c>
      <c r="K177">
        <v>0.008064516129032258</v>
      </c>
      <c r="L177" s="12">
        <f t="shared" si="10"/>
        <v>0.007016234140701402</v>
      </c>
      <c r="M177">
        <f t="shared" si="11"/>
        <v>0.007016234140701402</v>
      </c>
    </row>
    <row r="178" spans="1:13" ht="21.75">
      <c r="A178" s="2">
        <v>37512</v>
      </c>
      <c r="B178" s="3">
        <v>25</v>
      </c>
      <c r="C178" s="4">
        <v>-1.25</v>
      </c>
      <c r="D178" s="12">
        <f t="shared" si="12"/>
        <v>-0.047619047619047616</v>
      </c>
      <c r="E178" s="14">
        <f t="shared" si="14"/>
        <v>-0.00011526900677519984</v>
      </c>
      <c r="F178" s="16">
        <f t="shared" si="13"/>
        <v>5.609834746243793E-06</v>
      </c>
      <c r="K178">
        <v>0.00816326530612245</v>
      </c>
      <c r="L178" s="12">
        <f t="shared" si="10"/>
        <v>0.0071149833177915935</v>
      </c>
      <c r="M178">
        <f t="shared" si="11"/>
        <v>0.0071149833177915935</v>
      </c>
    </row>
    <row r="179" spans="1:13" ht="21.75">
      <c r="A179" s="5">
        <v>37511</v>
      </c>
      <c r="B179" s="6">
        <v>26.25</v>
      </c>
      <c r="C179" s="11">
        <v>0</v>
      </c>
      <c r="D179" s="12">
        <f t="shared" si="12"/>
        <v>0</v>
      </c>
      <c r="E179" s="14">
        <f t="shared" si="14"/>
        <v>-1.151951968760386E-09</v>
      </c>
      <c r="F179" s="16">
        <f t="shared" si="13"/>
        <v>1.2075705002737818E-12</v>
      </c>
      <c r="K179">
        <v>0.008264462809917356</v>
      </c>
      <c r="L179" s="12">
        <f t="shared" si="10"/>
        <v>0.007216180821586499</v>
      </c>
      <c r="M179">
        <f t="shared" si="11"/>
        <v>0.007216180821586499</v>
      </c>
    </row>
    <row r="180" spans="1:13" ht="21.75">
      <c r="A180" s="2">
        <v>37510</v>
      </c>
      <c r="B180" s="3">
        <v>26.25</v>
      </c>
      <c r="C180" s="4">
        <v>-0.25</v>
      </c>
      <c r="D180" s="12">
        <f t="shared" si="12"/>
        <v>-0.009433962264150943</v>
      </c>
      <c r="E180" s="14">
        <f t="shared" si="14"/>
        <v>-1.1517622118075142E-06</v>
      </c>
      <c r="F180" s="16">
        <f t="shared" si="13"/>
        <v>1.207305282494504E-08</v>
      </c>
      <c r="K180">
        <v>0.008403361344537815</v>
      </c>
      <c r="L180" s="12">
        <f t="shared" si="10"/>
        <v>0.0073550793562069585</v>
      </c>
      <c r="M180">
        <f t="shared" si="11"/>
        <v>0.0073550793562069585</v>
      </c>
    </row>
    <row r="181" spans="1:13" ht="21.75">
      <c r="A181" s="5">
        <v>37509</v>
      </c>
      <c r="B181" s="6">
        <v>26.5</v>
      </c>
      <c r="C181" s="8">
        <v>0.75</v>
      </c>
      <c r="D181" s="12">
        <f t="shared" si="12"/>
        <v>0.02912621359223301</v>
      </c>
      <c r="E181" s="14">
        <f t="shared" si="14"/>
        <v>2.2135805765813085E-05</v>
      </c>
      <c r="F181" s="16">
        <f t="shared" si="13"/>
        <v>6.215276402897627E-07</v>
      </c>
      <c r="K181">
        <v>0.008403361344537815</v>
      </c>
      <c r="L181" s="12">
        <f t="shared" si="10"/>
        <v>0.0073550793562069585</v>
      </c>
      <c r="M181">
        <f t="shared" si="11"/>
        <v>0.0073550793562069585</v>
      </c>
    </row>
    <row r="182" spans="1:13" ht="21.75">
      <c r="A182" s="2">
        <v>37508</v>
      </c>
      <c r="B182" s="3">
        <v>25.75</v>
      </c>
      <c r="C182" s="4">
        <v>-0.5</v>
      </c>
      <c r="D182" s="12">
        <f t="shared" si="12"/>
        <v>-0.01904761904761905</v>
      </c>
      <c r="E182" s="14">
        <f t="shared" si="14"/>
        <v>-8.115633945664324E-06</v>
      </c>
      <c r="F182" s="16">
        <f t="shared" si="13"/>
        <v>1.630909766160659E-07</v>
      </c>
      <c r="K182">
        <v>0.008403361344537815</v>
      </c>
      <c r="L182" s="12">
        <f t="shared" si="10"/>
        <v>0.0073550793562069585</v>
      </c>
      <c r="M182">
        <f t="shared" si="11"/>
        <v>0.0073550793562069585</v>
      </c>
    </row>
    <row r="183" spans="1:13" ht="21.75">
      <c r="A183" s="5">
        <v>37505</v>
      </c>
      <c r="B183" s="6">
        <v>26.25</v>
      </c>
      <c r="C183" s="8">
        <v>1</v>
      </c>
      <c r="D183" s="12">
        <f t="shared" si="12"/>
        <v>0.039603960396039604</v>
      </c>
      <c r="E183" s="14">
        <f t="shared" si="14"/>
        <v>5.731457119191401E-05</v>
      </c>
      <c r="F183" s="16">
        <f t="shared" si="13"/>
        <v>2.209802174951165E-06</v>
      </c>
      <c r="K183">
        <v>0.00851063829787234</v>
      </c>
      <c r="L183" s="12">
        <f t="shared" si="10"/>
        <v>0.007462356309541484</v>
      </c>
      <c r="M183">
        <f t="shared" si="11"/>
        <v>0.007462356309541484</v>
      </c>
    </row>
    <row r="184" spans="1:13" ht="21.75">
      <c r="A184" s="2">
        <v>37504</v>
      </c>
      <c r="B184" s="3">
        <v>25.25</v>
      </c>
      <c r="C184" s="9">
        <v>0</v>
      </c>
      <c r="D184" s="12">
        <f t="shared" si="12"/>
        <v>0</v>
      </c>
      <c r="E184" s="14">
        <f t="shared" si="14"/>
        <v>-1.151951968760386E-09</v>
      </c>
      <c r="F184" s="16">
        <f t="shared" si="13"/>
        <v>1.2075705002737818E-12</v>
      </c>
      <c r="K184">
        <v>0.008620689655172414</v>
      </c>
      <c r="L184" s="12">
        <f t="shared" si="10"/>
        <v>0.007572407666841557</v>
      </c>
      <c r="M184">
        <f t="shared" si="11"/>
        <v>0.007572407666841557</v>
      </c>
    </row>
    <row r="185" spans="1:13" ht="21.75">
      <c r="A185" s="5">
        <v>37503</v>
      </c>
      <c r="B185" s="6">
        <v>25.25</v>
      </c>
      <c r="C185" s="7">
        <v>-0.75</v>
      </c>
      <c r="D185" s="12">
        <f t="shared" si="12"/>
        <v>-0.028846153846153848</v>
      </c>
      <c r="E185" s="14">
        <f t="shared" si="14"/>
        <v>-2.671597851809717E-05</v>
      </c>
      <c r="F185" s="16">
        <f t="shared" si="13"/>
        <v>7.986591055647276E-07</v>
      </c>
      <c r="K185">
        <v>0.008695652173913044</v>
      </c>
      <c r="L185" s="12">
        <f t="shared" si="10"/>
        <v>0.007647370185582187</v>
      </c>
      <c r="M185">
        <f t="shared" si="11"/>
        <v>0.007647370185582187</v>
      </c>
    </row>
    <row r="186" spans="1:13" ht="21.75">
      <c r="A186" s="2">
        <v>37502</v>
      </c>
      <c r="B186" s="3">
        <v>26</v>
      </c>
      <c r="C186" s="9">
        <v>0</v>
      </c>
      <c r="D186" s="12">
        <f t="shared" si="12"/>
        <v>0</v>
      </c>
      <c r="E186" s="14">
        <f t="shared" si="14"/>
        <v>-1.151951968760386E-09</v>
      </c>
      <c r="F186" s="16">
        <f t="shared" si="13"/>
        <v>1.2075705002737818E-12</v>
      </c>
      <c r="K186">
        <v>0.008771929824561403</v>
      </c>
      <c r="L186" s="12">
        <f t="shared" si="10"/>
        <v>0.007723647836230547</v>
      </c>
      <c r="M186">
        <f t="shared" si="11"/>
        <v>0.007723647836230547</v>
      </c>
    </row>
    <row r="187" spans="1:13" ht="21.75">
      <c r="A187" s="5">
        <v>37501</v>
      </c>
      <c r="B187" s="6">
        <v>26</v>
      </c>
      <c r="C187" s="7">
        <v>-0.25</v>
      </c>
      <c r="D187" s="12">
        <f t="shared" si="12"/>
        <v>-0.009523809523809525</v>
      </c>
      <c r="E187" s="14">
        <f t="shared" si="14"/>
        <v>-1.181633353676302E-06</v>
      </c>
      <c r="F187" s="16">
        <f t="shared" si="13"/>
        <v>1.2492335948863206E-08</v>
      </c>
      <c r="K187">
        <v>0.008968609865470852</v>
      </c>
      <c r="L187" s="12">
        <f t="shared" si="10"/>
        <v>0.007920327877139996</v>
      </c>
      <c r="M187">
        <f t="shared" si="11"/>
        <v>0.007920327877139996</v>
      </c>
    </row>
    <row r="188" spans="1:13" ht="21.75">
      <c r="A188" s="2">
        <v>37498</v>
      </c>
      <c r="B188" s="3">
        <v>26.25</v>
      </c>
      <c r="C188" s="10">
        <v>0.25</v>
      </c>
      <c r="D188" s="12">
        <f t="shared" si="12"/>
        <v>0.009615384615384616</v>
      </c>
      <c r="E188" s="14">
        <f t="shared" si="14"/>
        <v>6.287846170063156E-07</v>
      </c>
      <c r="F188" s="16">
        <f t="shared" si="13"/>
        <v>5.386862344205798E-09</v>
      </c>
      <c r="K188">
        <v>0.009523809523809525</v>
      </c>
      <c r="L188" s="12">
        <f t="shared" si="10"/>
        <v>0.008475527535478668</v>
      </c>
      <c r="M188">
        <f t="shared" si="11"/>
        <v>0.008475527535478668</v>
      </c>
    </row>
    <row r="189" spans="1:13" ht="21.75">
      <c r="A189" s="5">
        <v>37497</v>
      </c>
      <c r="B189" s="6">
        <v>26</v>
      </c>
      <c r="C189" s="7">
        <v>-0.25</v>
      </c>
      <c r="D189" s="12">
        <f t="shared" si="12"/>
        <v>-0.009523809523809525</v>
      </c>
      <c r="E189" s="14">
        <f t="shared" si="14"/>
        <v>-1.181633353676302E-06</v>
      </c>
      <c r="F189" s="16">
        <f t="shared" si="13"/>
        <v>1.2492335948863206E-08</v>
      </c>
      <c r="K189">
        <v>0.009523809523809525</v>
      </c>
      <c r="L189" s="12">
        <f t="shared" si="10"/>
        <v>0.008475527535478668</v>
      </c>
      <c r="M189">
        <f t="shared" si="11"/>
        <v>0.008475527535478668</v>
      </c>
    </row>
    <row r="190" spans="1:13" ht="21.75">
      <c r="A190" s="2">
        <v>37496</v>
      </c>
      <c r="B190" s="3">
        <v>26.25</v>
      </c>
      <c r="C190" s="4">
        <v>-0.75</v>
      </c>
      <c r="D190" s="12">
        <f t="shared" si="12"/>
        <v>-0.027777777777777776</v>
      </c>
      <c r="E190" s="14">
        <f t="shared" si="14"/>
        <v>-2.395277573012671E-05</v>
      </c>
      <c r="F190" s="16">
        <f t="shared" si="13"/>
        <v>6.904641447608289E-07</v>
      </c>
      <c r="K190">
        <v>0.009615384615384616</v>
      </c>
      <c r="L190" s="12">
        <f t="shared" si="10"/>
        <v>0.00856710262705376</v>
      </c>
      <c r="M190">
        <f t="shared" si="11"/>
        <v>0.00856710262705376</v>
      </c>
    </row>
    <row r="191" spans="1:13" ht="21.75">
      <c r="A191" s="5">
        <v>37495</v>
      </c>
      <c r="B191" s="6">
        <v>27</v>
      </c>
      <c r="C191" s="7">
        <v>-1</v>
      </c>
      <c r="D191" s="12">
        <f t="shared" si="12"/>
        <v>-0.03571428571428571</v>
      </c>
      <c r="E191" s="14">
        <f t="shared" si="14"/>
        <v>-4.96841096942535E-05</v>
      </c>
      <c r="F191" s="16">
        <f t="shared" si="13"/>
        <v>1.8265154463792225E-06</v>
      </c>
      <c r="K191">
        <v>0.009615384615384616</v>
      </c>
      <c r="L191" s="12">
        <f t="shared" si="10"/>
        <v>0.00856710262705376</v>
      </c>
      <c r="M191">
        <f t="shared" si="11"/>
        <v>0.00856710262705376</v>
      </c>
    </row>
    <row r="192" spans="1:13" ht="21.75">
      <c r="A192" s="2">
        <v>37494</v>
      </c>
      <c r="B192" s="3">
        <v>28</v>
      </c>
      <c r="C192" s="4">
        <v>-0.75</v>
      </c>
      <c r="D192" s="12">
        <f t="shared" si="12"/>
        <v>-0.02608695652173913</v>
      </c>
      <c r="E192" s="14">
        <f t="shared" si="14"/>
        <v>-1.9980250540784728E-05</v>
      </c>
      <c r="F192" s="16">
        <f t="shared" si="13"/>
        <v>5.421688639151485E-07</v>
      </c>
      <c r="K192">
        <v>0.00980392156862745</v>
      </c>
      <c r="L192" s="12">
        <f t="shared" si="10"/>
        <v>0.008755639580296595</v>
      </c>
      <c r="M192">
        <f t="shared" si="11"/>
        <v>0.008755639580296595</v>
      </c>
    </row>
    <row r="193" spans="1:13" ht="21.75">
      <c r="A193" s="5">
        <v>37491</v>
      </c>
      <c r="B193" s="6">
        <v>28.75</v>
      </c>
      <c r="C193" s="7">
        <v>-0.25</v>
      </c>
      <c r="D193" s="12">
        <f t="shared" si="12"/>
        <v>-0.008620689655172414</v>
      </c>
      <c r="E193" s="14">
        <f t="shared" si="14"/>
        <v>-9.039426122230319E-07</v>
      </c>
      <c r="F193" s="16">
        <f t="shared" si="13"/>
        <v>8.740195484938767E-09</v>
      </c>
      <c r="K193">
        <v>0.009900990099009901</v>
      </c>
      <c r="L193" s="12">
        <f t="shared" si="10"/>
        <v>0.008852708110679045</v>
      </c>
      <c r="M193">
        <f t="shared" si="11"/>
        <v>0.008852708110679045</v>
      </c>
    </row>
    <row r="194" spans="1:13" ht="21.75">
      <c r="A194" s="2">
        <v>37490</v>
      </c>
      <c r="B194" s="3">
        <v>29</v>
      </c>
      <c r="C194" s="4">
        <v>-0.5</v>
      </c>
      <c r="D194" s="12">
        <f t="shared" si="12"/>
        <v>-0.01694915254237288</v>
      </c>
      <c r="E194" s="14">
        <f t="shared" si="14"/>
        <v>-5.829506719235314E-06</v>
      </c>
      <c r="F194" s="16">
        <f t="shared" si="13"/>
        <v>1.0491616552573511E-07</v>
      </c>
      <c r="K194">
        <v>0.01</v>
      </c>
      <c r="L194" s="12">
        <f aca="true" t="shared" si="15" ref="L194:L250">K194-$G$3</f>
        <v>0.008951718011669144</v>
      </c>
      <c r="M194">
        <f aca="true" t="shared" si="16" ref="M194:M250">ABS(L194)</f>
        <v>0.008951718011669144</v>
      </c>
    </row>
    <row r="195" spans="1:13" ht="21.75">
      <c r="A195" s="5">
        <v>37489</v>
      </c>
      <c r="B195" s="6">
        <v>29.5</v>
      </c>
      <c r="C195" s="8">
        <v>0.75</v>
      </c>
      <c r="D195" s="12">
        <f aca="true" t="shared" si="17" ref="D195:D250">C195/B196</f>
        <v>0.02608695652173913</v>
      </c>
      <c r="E195" s="14">
        <f t="shared" si="14"/>
        <v>1.569762698695184E-05</v>
      </c>
      <c r="F195" s="16">
        <f aca="true" t="shared" si="18" ref="F195:F251">(D195-$G$3)^4</f>
        <v>3.9304777307313347E-07</v>
      </c>
      <c r="K195">
        <v>0.01</v>
      </c>
      <c r="L195" s="12">
        <f t="shared" si="15"/>
        <v>0.008951718011669144</v>
      </c>
      <c r="M195">
        <f t="shared" si="16"/>
        <v>0.008951718011669144</v>
      </c>
    </row>
    <row r="196" spans="1:13" ht="21.75">
      <c r="A196" s="2">
        <v>37488</v>
      </c>
      <c r="B196" s="3">
        <v>28.75</v>
      </c>
      <c r="C196" s="4">
        <v>-0.75</v>
      </c>
      <c r="D196" s="12">
        <f t="shared" si="17"/>
        <v>-0.025423728813559324</v>
      </c>
      <c r="E196" s="14">
        <f t="shared" si="14"/>
        <v>-1.8550721014874792E-05</v>
      </c>
      <c r="F196" s="16">
        <f t="shared" si="18"/>
        <v>4.910748870886167E-07</v>
      </c>
      <c r="K196">
        <v>0.01</v>
      </c>
      <c r="L196" s="12">
        <f t="shared" si="15"/>
        <v>0.008951718011669144</v>
      </c>
      <c r="M196">
        <f t="shared" si="16"/>
        <v>0.008951718011669144</v>
      </c>
    </row>
    <row r="197" spans="1:13" ht="21.75">
      <c r="A197" s="5">
        <v>37487</v>
      </c>
      <c r="B197" s="6">
        <v>29.5</v>
      </c>
      <c r="C197" s="8">
        <v>2.75</v>
      </c>
      <c r="D197" s="12">
        <f t="shared" si="17"/>
        <v>0.102803738317757</v>
      </c>
      <c r="E197" s="14">
        <f aca="true" t="shared" si="19" ref="E197:E251">(D197-$G$3)^3</f>
        <v>0.0010535935876216306</v>
      </c>
      <c r="F197" s="16">
        <f t="shared" si="18"/>
        <v>0.00010720889629419626</v>
      </c>
      <c r="K197">
        <v>0.01</v>
      </c>
      <c r="L197" s="12">
        <f t="shared" si="15"/>
        <v>0.008951718011669144</v>
      </c>
      <c r="M197">
        <f t="shared" si="16"/>
        <v>0.008951718011669144</v>
      </c>
    </row>
    <row r="198" spans="1:13" ht="21.75">
      <c r="A198" s="2">
        <v>37484</v>
      </c>
      <c r="B198" s="3">
        <v>26.75</v>
      </c>
      <c r="C198" s="4">
        <v>-1.25</v>
      </c>
      <c r="D198" s="12">
        <f t="shared" si="17"/>
        <v>-0.044642857142857144</v>
      </c>
      <c r="E198" s="14">
        <f t="shared" si="19"/>
        <v>-9.538848625599471E-05</v>
      </c>
      <c r="F198" s="16">
        <f t="shared" si="18"/>
        <v>4.358408597036069E-06</v>
      </c>
      <c r="K198">
        <v>0.01</v>
      </c>
      <c r="L198" s="12">
        <f t="shared" si="15"/>
        <v>0.008951718011669144</v>
      </c>
      <c r="M198">
        <f t="shared" si="16"/>
        <v>0.008951718011669144</v>
      </c>
    </row>
    <row r="199" spans="1:13" ht="21.75">
      <c r="A199" s="5">
        <v>37483</v>
      </c>
      <c r="B199" s="6">
        <v>28</v>
      </c>
      <c r="C199" s="8">
        <v>0.75</v>
      </c>
      <c r="D199" s="12">
        <f t="shared" si="17"/>
        <v>0.027522935779816515</v>
      </c>
      <c r="E199" s="14">
        <f t="shared" si="19"/>
        <v>1.855627793213698E-05</v>
      </c>
      <c r="F199" s="16">
        <f t="shared" si="18"/>
        <v>4.91271033911912E-07</v>
      </c>
      <c r="K199">
        <v>0.012244897959183673</v>
      </c>
      <c r="L199" s="12">
        <f t="shared" si="15"/>
        <v>0.011196615970852817</v>
      </c>
      <c r="M199">
        <f t="shared" si="16"/>
        <v>0.011196615970852817</v>
      </c>
    </row>
    <row r="200" spans="1:13" ht="21.75">
      <c r="A200" s="2">
        <v>37482</v>
      </c>
      <c r="B200" s="3">
        <v>27.25</v>
      </c>
      <c r="C200" s="10">
        <v>2.55</v>
      </c>
      <c r="D200" s="12">
        <f t="shared" si="17"/>
        <v>0.10323886639676112</v>
      </c>
      <c r="E200" s="14">
        <f t="shared" si="19"/>
        <v>0.001067167642137933</v>
      </c>
      <c r="F200" s="16">
        <f t="shared" si="18"/>
        <v>0.00010905448501184196</v>
      </c>
      <c r="K200">
        <v>0.012396694214876033</v>
      </c>
      <c r="L200" s="12">
        <f t="shared" si="15"/>
        <v>0.011348412226545177</v>
      </c>
      <c r="M200">
        <f t="shared" si="16"/>
        <v>0.011348412226545177</v>
      </c>
    </row>
    <row r="201" spans="1:13" ht="21.75">
      <c r="A201" s="5">
        <v>37481</v>
      </c>
      <c r="B201" s="6">
        <v>24.7</v>
      </c>
      <c r="C201" s="8">
        <v>0.2</v>
      </c>
      <c r="D201" s="12">
        <f t="shared" si="17"/>
        <v>0.00816326530612245</v>
      </c>
      <c r="E201" s="14">
        <f t="shared" si="19"/>
        <v>3.6018171235937125E-07</v>
      </c>
      <c r="F201" s="16">
        <f t="shared" si="18"/>
        <v>2.5626868748105366E-09</v>
      </c>
      <c r="K201">
        <v>0.0125</v>
      </c>
      <c r="L201" s="12">
        <f t="shared" si="15"/>
        <v>0.011451718011669144</v>
      </c>
      <c r="M201">
        <f t="shared" si="16"/>
        <v>0.011451718011669144</v>
      </c>
    </row>
    <row r="202" spans="1:13" ht="21.75">
      <c r="A202" s="2">
        <v>37477</v>
      </c>
      <c r="B202" s="3">
        <v>24.5</v>
      </c>
      <c r="C202" s="10">
        <v>0.3</v>
      </c>
      <c r="D202" s="12">
        <f t="shared" si="17"/>
        <v>0.012396694214876033</v>
      </c>
      <c r="E202" s="14">
        <f t="shared" si="19"/>
        <v>1.4615218379992312E-06</v>
      </c>
      <c r="F202" s="16">
        <f t="shared" si="18"/>
        <v>1.6585952295713256E-08</v>
      </c>
      <c r="K202">
        <v>0.013043478260869565</v>
      </c>
      <c r="L202" s="12">
        <f t="shared" si="15"/>
        <v>0.011995196272538708</v>
      </c>
      <c r="M202">
        <f t="shared" si="16"/>
        <v>0.011995196272538708</v>
      </c>
    </row>
    <row r="203" spans="1:13" ht="21.75">
      <c r="A203" s="5">
        <v>37476</v>
      </c>
      <c r="B203" s="6">
        <v>24.2</v>
      </c>
      <c r="C203" s="8">
        <v>0.1</v>
      </c>
      <c r="D203" s="12">
        <f t="shared" si="17"/>
        <v>0.004149377593360996</v>
      </c>
      <c r="E203" s="14">
        <f t="shared" si="19"/>
        <v>2.982259745759259E-08</v>
      </c>
      <c r="F203" s="16">
        <f t="shared" si="18"/>
        <v>9.24827259063234E-11</v>
      </c>
      <c r="K203">
        <v>0.01652892561983471</v>
      </c>
      <c r="L203" s="12">
        <f t="shared" si="15"/>
        <v>0.015480643631503855</v>
      </c>
      <c r="M203">
        <f t="shared" si="16"/>
        <v>0.015480643631503855</v>
      </c>
    </row>
    <row r="204" spans="1:13" ht="21.75">
      <c r="A204" s="2">
        <v>37475</v>
      </c>
      <c r="B204" s="3">
        <v>24.1</v>
      </c>
      <c r="C204" s="10">
        <v>0.7</v>
      </c>
      <c r="D204" s="12">
        <f t="shared" si="17"/>
        <v>0.029914529914529916</v>
      </c>
      <c r="E204" s="14">
        <f t="shared" si="19"/>
        <v>2.4053097521727227E-05</v>
      </c>
      <c r="F204" s="16">
        <f t="shared" si="18"/>
        <v>6.943226764552224E-07</v>
      </c>
      <c r="K204">
        <v>0.016666666666666666</v>
      </c>
      <c r="L204" s="12">
        <f t="shared" si="15"/>
        <v>0.01561838467833581</v>
      </c>
      <c r="M204">
        <f t="shared" si="16"/>
        <v>0.01561838467833581</v>
      </c>
    </row>
    <row r="205" spans="1:13" ht="21.75">
      <c r="A205" s="5">
        <v>37474</v>
      </c>
      <c r="B205" s="6">
        <v>23.4</v>
      </c>
      <c r="C205" s="8">
        <v>0.2</v>
      </c>
      <c r="D205" s="12">
        <f t="shared" si="17"/>
        <v>0.008620689655172414</v>
      </c>
      <c r="E205" s="14">
        <f t="shared" si="19"/>
        <v>4.3421213798340514E-07</v>
      </c>
      <c r="F205" s="16">
        <f t="shared" si="18"/>
        <v>3.2880313227012013E-09</v>
      </c>
      <c r="K205">
        <v>0.016666666666666666</v>
      </c>
      <c r="L205" s="12">
        <f t="shared" si="15"/>
        <v>0.01561838467833581</v>
      </c>
      <c r="M205">
        <f t="shared" si="16"/>
        <v>0.01561838467833581</v>
      </c>
    </row>
    <row r="206" spans="1:13" ht="21.75">
      <c r="A206" s="2">
        <v>37473</v>
      </c>
      <c r="B206" s="3">
        <v>23.2</v>
      </c>
      <c r="C206" s="10">
        <v>0.2</v>
      </c>
      <c r="D206" s="12">
        <f t="shared" si="17"/>
        <v>0.008695652173913044</v>
      </c>
      <c r="E206" s="14">
        <f t="shared" si="19"/>
        <v>4.4723557375946595E-07</v>
      </c>
      <c r="F206" s="16">
        <f t="shared" si="18"/>
        <v>3.420175992699883E-09</v>
      </c>
      <c r="K206">
        <v>0.01702127659574468</v>
      </c>
      <c r="L206" s="12">
        <f t="shared" si="15"/>
        <v>0.015972994607413825</v>
      </c>
      <c r="M206">
        <f t="shared" si="16"/>
        <v>0.015972994607413825</v>
      </c>
    </row>
    <row r="207" spans="1:13" ht="21.75">
      <c r="A207" s="5">
        <v>37470</v>
      </c>
      <c r="B207" s="6">
        <v>23</v>
      </c>
      <c r="C207" s="7">
        <v>-0.9</v>
      </c>
      <c r="D207" s="12">
        <f t="shared" si="17"/>
        <v>-0.03765690376569038</v>
      </c>
      <c r="E207" s="14">
        <f t="shared" si="19"/>
        <v>-5.798390607812606E-05</v>
      </c>
      <c r="F207" s="16">
        <f t="shared" si="18"/>
        <v>2.24427785549759E-06</v>
      </c>
      <c r="K207">
        <v>0.018145161290322582</v>
      </c>
      <c r="L207" s="12">
        <f t="shared" si="15"/>
        <v>0.017096879301991726</v>
      </c>
      <c r="M207">
        <f t="shared" si="16"/>
        <v>0.017096879301991726</v>
      </c>
    </row>
    <row r="208" spans="1:13" ht="21.75">
      <c r="A208" s="2">
        <v>37469</v>
      </c>
      <c r="B208" s="3">
        <v>23.9</v>
      </c>
      <c r="C208" s="9">
        <v>0</v>
      </c>
      <c r="D208" s="12">
        <f t="shared" si="17"/>
        <v>0</v>
      </c>
      <c r="E208" s="14">
        <f t="shared" si="19"/>
        <v>-1.151951968760386E-09</v>
      </c>
      <c r="F208" s="16">
        <f t="shared" si="18"/>
        <v>1.2075705002737818E-12</v>
      </c>
      <c r="K208">
        <v>0.01904761904761905</v>
      </c>
      <c r="L208" s="12">
        <f t="shared" si="15"/>
        <v>0.017999337059288193</v>
      </c>
      <c r="M208">
        <f t="shared" si="16"/>
        <v>0.017999337059288193</v>
      </c>
    </row>
    <row r="209" spans="1:13" ht="21.75">
      <c r="A209" s="5">
        <v>37468</v>
      </c>
      <c r="B209" s="6">
        <v>23.9</v>
      </c>
      <c r="C209" s="8">
        <v>0.8</v>
      </c>
      <c r="D209" s="12">
        <f t="shared" si="17"/>
        <v>0.03463203463203463</v>
      </c>
      <c r="E209" s="14">
        <f t="shared" si="19"/>
        <v>3.787805475845847E-05</v>
      </c>
      <c r="F209" s="16">
        <f t="shared" si="18"/>
        <v>1.2720872216327361E-06</v>
      </c>
      <c r="K209">
        <v>0.02</v>
      </c>
      <c r="L209" s="12">
        <f t="shared" si="15"/>
        <v>0.018951718011669144</v>
      </c>
      <c r="M209">
        <f t="shared" si="16"/>
        <v>0.018951718011669144</v>
      </c>
    </row>
    <row r="210" spans="1:13" ht="21.75">
      <c r="A210" s="2">
        <v>37467</v>
      </c>
      <c r="B210" s="3">
        <v>23.1</v>
      </c>
      <c r="C210" s="9">
        <v>0</v>
      </c>
      <c r="D210" s="12">
        <f t="shared" si="17"/>
        <v>0</v>
      </c>
      <c r="E210" s="14">
        <f t="shared" si="19"/>
        <v>-1.151951968760386E-09</v>
      </c>
      <c r="F210" s="16">
        <f t="shared" si="18"/>
        <v>1.2075705002737818E-12</v>
      </c>
      <c r="K210">
        <v>0.02</v>
      </c>
      <c r="L210" s="12">
        <f t="shared" si="15"/>
        <v>0.018951718011669144</v>
      </c>
      <c r="M210">
        <f t="shared" si="16"/>
        <v>0.018951718011669144</v>
      </c>
    </row>
    <row r="211" spans="1:13" ht="21.75">
      <c r="A211" s="5">
        <v>37466</v>
      </c>
      <c r="B211" s="6">
        <v>23.1</v>
      </c>
      <c r="C211" s="8">
        <v>0.1</v>
      </c>
      <c r="D211" s="12">
        <f t="shared" si="17"/>
        <v>0.004347826086956522</v>
      </c>
      <c r="E211" s="14">
        <f t="shared" si="19"/>
        <v>3.5922107759681755E-08</v>
      </c>
      <c r="F211" s="16">
        <f t="shared" si="18"/>
        <v>1.1852657866865316E-10</v>
      </c>
      <c r="K211">
        <v>0.02</v>
      </c>
      <c r="L211" s="12">
        <f t="shared" si="15"/>
        <v>0.018951718011669144</v>
      </c>
      <c r="M211">
        <f t="shared" si="16"/>
        <v>0.018951718011669144</v>
      </c>
    </row>
    <row r="212" spans="1:13" ht="21.75">
      <c r="A212" s="2">
        <v>37463</v>
      </c>
      <c r="B212" s="3">
        <v>23</v>
      </c>
      <c r="C212" s="9">
        <v>0</v>
      </c>
      <c r="D212" s="12">
        <f t="shared" si="17"/>
        <v>0</v>
      </c>
      <c r="E212" s="14">
        <f t="shared" si="19"/>
        <v>-1.151951968760386E-09</v>
      </c>
      <c r="F212" s="16">
        <f t="shared" si="18"/>
        <v>1.2075705002737818E-12</v>
      </c>
      <c r="K212">
        <v>0.02040816326530612</v>
      </c>
      <c r="L212" s="12">
        <f t="shared" si="15"/>
        <v>0.019359881276975265</v>
      </c>
      <c r="M212">
        <f t="shared" si="16"/>
        <v>0.019359881276975265</v>
      </c>
    </row>
    <row r="213" spans="1:13" ht="21.75">
      <c r="A213" s="5">
        <v>37461</v>
      </c>
      <c r="B213" s="6">
        <v>23</v>
      </c>
      <c r="C213" s="7">
        <v>-1</v>
      </c>
      <c r="D213" s="12">
        <f t="shared" si="17"/>
        <v>-0.041666666666666664</v>
      </c>
      <c r="E213" s="14">
        <f t="shared" si="19"/>
        <v>-7.79362788283706E-05</v>
      </c>
      <c r="F213" s="16">
        <f t="shared" si="18"/>
        <v>3.3290441485154203E-06</v>
      </c>
      <c r="K213">
        <v>0.0205761316872428</v>
      </c>
      <c r="L213" s="12">
        <f t="shared" si="15"/>
        <v>0.019527849698911942</v>
      </c>
      <c r="M213">
        <f t="shared" si="16"/>
        <v>0.019527849698911942</v>
      </c>
    </row>
    <row r="214" spans="1:13" ht="21.75">
      <c r="A214" s="2">
        <v>37460</v>
      </c>
      <c r="B214" s="3">
        <v>24</v>
      </c>
      <c r="C214" s="10">
        <v>0.6</v>
      </c>
      <c r="D214" s="12">
        <f t="shared" si="17"/>
        <v>0.02564102564102564</v>
      </c>
      <c r="E214" s="14">
        <f t="shared" si="19"/>
        <v>1.487376613211997E-05</v>
      </c>
      <c r="F214" s="16">
        <f t="shared" si="18"/>
        <v>3.657867176373601E-07</v>
      </c>
      <c r="K214">
        <v>0.02145922746781116</v>
      </c>
      <c r="L214" s="12">
        <f t="shared" si="15"/>
        <v>0.020410945479480302</v>
      </c>
      <c r="M214">
        <f t="shared" si="16"/>
        <v>0.020410945479480302</v>
      </c>
    </row>
    <row r="215" spans="1:13" ht="21.75">
      <c r="A215" s="5">
        <v>37459</v>
      </c>
      <c r="B215" s="6">
        <v>23.4</v>
      </c>
      <c r="C215" s="7">
        <v>-0.6</v>
      </c>
      <c r="D215" s="12">
        <f t="shared" si="17"/>
        <v>-0.024999999999999998</v>
      </c>
      <c r="E215" s="14">
        <f t="shared" si="19"/>
        <v>-1.7674097814618527E-05</v>
      </c>
      <c r="F215" s="16">
        <f t="shared" si="18"/>
        <v>4.6037988376452553E-07</v>
      </c>
      <c r="K215">
        <v>0.021739130434782608</v>
      </c>
      <c r="L215" s="12">
        <f t="shared" si="15"/>
        <v>0.020690848446451752</v>
      </c>
      <c r="M215">
        <f t="shared" si="16"/>
        <v>0.020690848446451752</v>
      </c>
    </row>
    <row r="216" spans="1:13" ht="21.75">
      <c r="A216" s="2">
        <v>37456</v>
      </c>
      <c r="B216" s="3">
        <v>24</v>
      </c>
      <c r="C216" s="4">
        <v>-0.6</v>
      </c>
      <c r="D216" s="12">
        <f t="shared" si="17"/>
        <v>-0.024390243902439022</v>
      </c>
      <c r="E216" s="14">
        <f t="shared" si="19"/>
        <v>-1.6461743247661696E-05</v>
      </c>
      <c r="F216" s="16">
        <f t="shared" si="18"/>
        <v>4.1876248181284826E-07</v>
      </c>
      <c r="K216">
        <v>0.021739130434782608</v>
      </c>
      <c r="L216" s="12">
        <f t="shared" si="15"/>
        <v>0.020690848446451752</v>
      </c>
      <c r="M216">
        <f t="shared" si="16"/>
        <v>0.020690848446451752</v>
      </c>
    </row>
    <row r="217" spans="1:13" ht="21.75">
      <c r="A217" s="5">
        <v>37455</v>
      </c>
      <c r="B217" s="6">
        <v>24.6</v>
      </c>
      <c r="C217" s="8">
        <v>0.4</v>
      </c>
      <c r="D217" s="12">
        <f t="shared" si="17"/>
        <v>0.01652892561983471</v>
      </c>
      <c r="E217" s="14">
        <f t="shared" si="19"/>
        <v>3.7099413122627354E-06</v>
      </c>
      <c r="F217" s="16">
        <f t="shared" si="18"/>
        <v>5.743227934893317E-08</v>
      </c>
      <c r="K217">
        <v>0.022026431718061675</v>
      </c>
      <c r="L217" s="12">
        <f t="shared" si="15"/>
        <v>0.02097814972973082</v>
      </c>
      <c r="M217">
        <f t="shared" si="16"/>
        <v>0.02097814972973082</v>
      </c>
    </row>
    <row r="218" spans="1:13" ht="21.75">
      <c r="A218" s="2">
        <v>37454</v>
      </c>
      <c r="B218" s="3">
        <v>24.2</v>
      </c>
      <c r="C218" s="4">
        <v>-0.2</v>
      </c>
      <c r="D218" s="12">
        <f t="shared" si="17"/>
        <v>-0.00819672131147541</v>
      </c>
      <c r="E218" s="14">
        <f t="shared" si="19"/>
        <v>-7.901712272288742E-07</v>
      </c>
      <c r="F218" s="16">
        <f t="shared" si="18"/>
        <v>7.305135603142909E-09</v>
      </c>
      <c r="K218">
        <v>0.022123893805309734</v>
      </c>
      <c r="L218" s="12">
        <f t="shared" si="15"/>
        <v>0.021075611816978878</v>
      </c>
      <c r="M218">
        <f t="shared" si="16"/>
        <v>0.021075611816978878</v>
      </c>
    </row>
    <row r="219" spans="1:13" ht="21.75">
      <c r="A219" s="5">
        <v>37453</v>
      </c>
      <c r="B219" s="6">
        <v>24.4</v>
      </c>
      <c r="C219" s="8">
        <v>0.1</v>
      </c>
      <c r="D219" s="12">
        <f t="shared" si="17"/>
        <v>0.00411522633744856</v>
      </c>
      <c r="E219" s="14">
        <f t="shared" si="19"/>
        <v>2.8848131353259035E-08</v>
      </c>
      <c r="F219" s="16">
        <f t="shared" si="18"/>
        <v>8.847561343648305E-11</v>
      </c>
      <c r="K219">
        <v>0.022267206477732795</v>
      </c>
      <c r="L219" s="12">
        <f t="shared" si="15"/>
        <v>0.02121892448940194</v>
      </c>
      <c r="M219">
        <f t="shared" si="16"/>
        <v>0.02121892448940194</v>
      </c>
    </row>
    <row r="220" spans="1:13" ht="21.75">
      <c r="A220" s="2">
        <v>37452</v>
      </c>
      <c r="B220" s="3">
        <v>24.3</v>
      </c>
      <c r="C220" s="10">
        <v>0.3</v>
      </c>
      <c r="D220" s="12">
        <f t="shared" si="17"/>
        <v>0.012499999999999999</v>
      </c>
      <c r="E220" s="14">
        <f t="shared" si="19"/>
        <v>1.5017994332658588E-06</v>
      </c>
      <c r="F220" s="16">
        <f t="shared" si="18"/>
        <v>1.7198183619845143E-08</v>
      </c>
      <c r="K220">
        <v>0.02564102564102564</v>
      </c>
      <c r="L220" s="12">
        <f t="shared" si="15"/>
        <v>0.024592743652694784</v>
      </c>
      <c r="M220">
        <f t="shared" si="16"/>
        <v>0.024592743652694784</v>
      </c>
    </row>
    <row r="221" spans="1:13" ht="21.75">
      <c r="A221" s="5">
        <v>37449</v>
      </c>
      <c r="B221" s="6">
        <v>24</v>
      </c>
      <c r="C221" s="8">
        <v>0.1</v>
      </c>
      <c r="D221" s="12">
        <f t="shared" si="17"/>
        <v>0.004184100418410042</v>
      </c>
      <c r="E221" s="14">
        <f t="shared" si="19"/>
        <v>3.083562282017364E-08</v>
      </c>
      <c r="F221" s="16">
        <f t="shared" si="18"/>
        <v>9.669491434247083E-11</v>
      </c>
      <c r="K221">
        <v>0.02575107296137339</v>
      </c>
      <c r="L221" s="12">
        <f t="shared" si="15"/>
        <v>0.024702790973042534</v>
      </c>
      <c r="M221">
        <f t="shared" si="16"/>
        <v>0.024702790973042534</v>
      </c>
    </row>
    <row r="222" spans="1:13" ht="21.75">
      <c r="A222" s="2">
        <v>37448</v>
      </c>
      <c r="B222" s="3">
        <v>23.9</v>
      </c>
      <c r="C222" s="4">
        <v>-0.3</v>
      </c>
      <c r="D222" s="12">
        <f t="shared" si="17"/>
        <v>-0.012396694214876033</v>
      </c>
      <c r="E222" s="14">
        <f t="shared" si="19"/>
        <v>-2.4304131910499658E-06</v>
      </c>
      <c r="F222" s="16">
        <f t="shared" si="18"/>
        <v>3.2676847517626906E-08</v>
      </c>
      <c r="K222">
        <v>0.02575107296137339</v>
      </c>
      <c r="L222" s="12">
        <f t="shared" si="15"/>
        <v>0.024702790973042534</v>
      </c>
      <c r="M222">
        <f t="shared" si="16"/>
        <v>0.024702790973042534</v>
      </c>
    </row>
    <row r="223" spans="1:13" ht="21.75">
      <c r="A223" s="5">
        <v>37447</v>
      </c>
      <c r="B223" s="6">
        <v>24.2</v>
      </c>
      <c r="C223" s="7">
        <v>-0.3</v>
      </c>
      <c r="D223" s="12">
        <f t="shared" si="17"/>
        <v>-0.012244897959183673</v>
      </c>
      <c r="E223" s="14">
        <f t="shared" si="19"/>
        <v>-2.349019658303638E-06</v>
      </c>
      <c r="F223" s="16">
        <f t="shared" si="18"/>
        <v>3.122594101807935E-08</v>
      </c>
      <c r="K223">
        <v>0.02575107296137339</v>
      </c>
      <c r="L223" s="12">
        <f t="shared" si="15"/>
        <v>0.024702790973042534</v>
      </c>
      <c r="M223">
        <f t="shared" si="16"/>
        <v>0.024702790973042534</v>
      </c>
    </row>
    <row r="224" spans="1:13" ht="21.75">
      <c r="A224" s="2">
        <v>37446</v>
      </c>
      <c r="B224" s="3">
        <v>24.5</v>
      </c>
      <c r="C224" s="9">
        <v>0</v>
      </c>
      <c r="D224" s="12">
        <f t="shared" si="17"/>
        <v>0</v>
      </c>
      <c r="E224" s="14">
        <f t="shared" si="19"/>
        <v>-1.151951968760386E-09</v>
      </c>
      <c r="F224" s="16">
        <f t="shared" si="18"/>
        <v>1.2075705002737818E-12</v>
      </c>
      <c r="K224">
        <v>0.02608695652173913</v>
      </c>
      <c r="L224" s="12">
        <f t="shared" si="15"/>
        <v>0.025038674533408273</v>
      </c>
      <c r="M224">
        <f t="shared" si="16"/>
        <v>0.025038674533408273</v>
      </c>
    </row>
    <row r="225" spans="1:13" ht="21.75">
      <c r="A225" s="5">
        <v>37445</v>
      </c>
      <c r="B225" s="6">
        <v>24.5</v>
      </c>
      <c r="C225" s="8">
        <v>0.1</v>
      </c>
      <c r="D225" s="12">
        <f t="shared" si="17"/>
        <v>0.004098360655737705</v>
      </c>
      <c r="E225" s="14">
        <f t="shared" si="19"/>
        <v>2.837482046728245E-08</v>
      </c>
      <c r="F225" s="16">
        <f t="shared" si="18"/>
        <v>8.654543459875744E-11</v>
      </c>
      <c r="K225">
        <v>0.027522935779816515</v>
      </c>
      <c r="L225" s="12">
        <f t="shared" si="15"/>
        <v>0.02647465379148566</v>
      </c>
      <c r="M225">
        <f t="shared" si="16"/>
        <v>0.02647465379148566</v>
      </c>
    </row>
    <row r="226" spans="1:13" ht="21.75">
      <c r="A226" s="2">
        <v>37442</v>
      </c>
      <c r="B226" s="3">
        <v>24.4</v>
      </c>
      <c r="C226" s="10">
        <v>0.4</v>
      </c>
      <c r="D226" s="12">
        <f t="shared" si="17"/>
        <v>0.016666666666666666</v>
      </c>
      <c r="E226" s="14">
        <f t="shared" si="19"/>
        <v>3.809854110404767E-06</v>
      </c>
      <c r="F226" s="16">
        <f t="shared" si="18"/>
        <v>5.950376706464052E-08</v>
      </c>
      <c r="K226">
        <v>0.02912621359223301</v>
      </c>
      <c r="L226" s="12">
        <f t="shared" si="15"/>
        <v>0.028077931603902154</v>
      </c>
      <c r="M226">
        <f t="shared" si="16"/>
        <v>0.028077931603902154</v>
      </c>
    </row>
    <row r="227" spans="1:13" ht="21.75">
      <c r="A227" s="5">
        <v>37441</v>
      </c>
      <c r="B227" s="6">
        <v>24</v>
      </c>
      <c r="C227" s="7">
        <v>-0.1</v>
      </c>
      <c r="D227" s="12">
        <f t="shared" si="17"/>
        <v>-0.004149377593360996</v>
      </c>
      <c r="E227" s="14">
        <f t="shared" si="19"/>
        <v>-1.4041823070392585E-07</v>
      </c>
      <c r="F227" s="16">
        <f t="shared" si="18"/>
        <v>7.298461622624772E-10</v>
      </c>
      <c r="K227">
        <v>0.029411764705882353</v>
      </c>
      <c r="L227" s="12">
        <f t="shared" si="15"/>
        <v>0.028363482717551496</v>
      </c>
      <c r="M227">
        <f t="shared" si="16"/>
        <v>0.028363482717551496</v>
      </c>
    </row>
    <row r="228" spans="1:13" ht="21.75">
      <c r="A228" s="2">
        <v>37440</v>
      </c>
      <c r="B228" s="3">
        <v>24.1</v>
      </c>
      <c r="C228" s="10">
        <v>0.1</v>
      </c>
      <c r="D228" s="12">
        <f t="shared" si="17"/>
        <v>0.004166666666666667</v>
      </c>
      <c r="E228" s="14">
        <f t="shared" si="19"/>
        <v>3.0324179856873314E-08</v>
      </c>
      <c r="F228" s="16">
        <f t="shared" si="18"/>
        <v>9.456245784877316E-11</v>
      </c>
      <c r="K228">
        <v>0.029535864978902954</v>
      </c>
      <c r="L228" s="12">
        <f t="shared" si="15"/>
        <v>0.028487582990572097</v>
      </c>
      <c r="M228">
        <f t="shared" si="16"/>
        <v>0.028487582990572097</v>
      </c>
    </row>
    <row r="229" spans="1:13" ht="21.75">
      <c r="A229" s="5">
        <v>37439</v>
      </c>
      <c r="B229" s="6">
        <v>24</v>
      </c>
      <c r="C229" s="8">
        <v>0.1</v>
      </c>
      <c r="D229" s="12">
        <f t="shared" si="17"/>
        <v>0.004184100418410042</v>
      </c>
      <c r="E229" s="14">
        <f t="shared" si="19"/>
        <v>3.083562282017364E-08</v>
      </c>
      <c r="F229" s="16">
        <f t="shared" si="18"/>
        <v>9.669491434247083E-11</v>
      </c>
      <c r="K229">
        <v>0.029914529914529916</v>
      </c>
      <c r="L229" s="12">
        <f t="shared" si="15"/>
        <v>0.02886624792619906</v>
      </c>
      <c r="M229">
        <f t="shared" si="16"/>
        <v>0.02886624792619906</v>
      </c>
    </row>
    <row r="230" spans="1:13" ht="21.75">
      <c r="A230" s="2">
        <v>37435</v>
      </c>
      <c r="B230" s="3">
        <v>23.9</v>
      </c>
      <c r="C230" s="10">
        <v>0.6</v>
      </c>
      <c r="D230" s="12">
        <f t="shared" si="17"/>
        <v>0.02575107296137339</v>
      </c>
      <c r="E230" s="14">
        <f t="shared" si="19"/>
        <v>1.5074331811456512E-05</v>
      </c>
      <c r="F230" s="16">
        <f t="shared" si="18"/>
        <v>3.723780677966958E-07</v>
      </c>
      <c r="K230">
        <v>0.03</v>
      </c>
      <c r="L230" s="12">
        <f t="shared" si="15"/>
        <v>0.028951718011669143</v>
      </c>
      <c r="M230">
        <f t="shared" si="16"/>
        <v>0.028951718011669143</v>
      </c>
    </row>
    <row r="231" spans="1:13" ht="21.75">
      <c r="A231" s="5">
        <v>37434</v>
      </c>
      <c r="B231" s="6">
        <v>23.3</v>
      </c>
      <c r="C231" s="8">
        <v>0.3</v>
      </c>
      <c r="D231" s="12">
        <f t="shared" si="17"/>
        <v>0.013043478260869565</v>
      </c>
      <c r="E231" s="14">
        <f t="shared" si="19"/>
        <v>1.725925620354583E-06</v>
      </c>
      <c r="F231" s="16">
        <f t="shared" si="18"/>
        <v>2.070281656795635E-08</v>
      </c>
      <c r="K231">
        <v>0.03043478260869565</v>
      </c>
      <c r="L231" s="12">
        <f t="shared" si="15"/>
        <v>0.029386500620364794</v>
      </c>
      <c r="M231">
        <f t="shared" si="16"/>
        <v>0.029386500620364794</v>
      </c>
    </row>
    <row r="232" spans="1:13" ht="21.75">
      <c r="A232" s="2">
        <v>37433</v>
      </c>
      <c r="B232" s="3">
        <v>23</v>
      </c>
      <c r="C232" s="4">
        <v>-1</v>
      </c>
      <c r="D232" s="12">
        <f t="shared" si="17"/>
        <v>-0.041666666666666664</v>
      </c>
      <c r="E232" s="14">
        <f t="shared" si="19"/>
        <v>-7.79362788283706E-05</v>
      </c>
      <c r="F232" s="16">
        <f t="shared" si="18"/>
        <v>3.3290441485154203E-06</v>
      </c>
      <c r="K232">
        <v>0.03333333333333333</v>
      </c>
      <c r="L232" s="12">
        <f t="shared" si="15"/>
        <v>0.03228505134500248</v>
      </c>
      <c r="M232">
        <f t="shared" si="16"/>
        <v>0.03228505134500248</v>
      </c>
    </row>
    <row r="233" spans="1:13" ht="21.75">
      <c r="A233" s="5">
        <v>37432</v>
      </c>
      <c r="B233" s="6">
        <v>24</v>
      </c>
      <c r="C233" s="7">
        <v>-0.2</v>
      </c>
      <c r="D233" s="12">
        <f t="shared" si="17"/>
        <v>-0.008264462809917356</v>
      </c>
      <c r="E233" s="14">
        <f t="shared" si="19"/>
        <v>-8.076684266653182E-07</v>
      </c>
      <c r="F233" s="16">
        <f t="shared" si="18"/>
        <v>7.52160993913676E-09</v>
      </c>
      <c r="K233">
        <v>0.03418803418803419</v>
      </c>
      <c r="L233" s="12">
        <f t="shared" si="15"/>
        <v>0.03313975219970333</v>
      </c>
      <c r="M233">
        <f t="shared" si="16"/>
        <v>0.03313975219970333</v>
      </c>
    </row>
    <row r="234" spans="1:13" ht="21.75">
      <c r="A234" s="2">
        <v>37431</v>
      </c>
      <c r="B234" s="3">
        <v>24.2</v>
      </c>
      <c r="C234" s="10">
        <v>0.8</v>
      </c>
      <c r="D234" s="12">
        <f t="shared" si="17"/>
        <v>0.03418803418803419</v>
      </c>
      <c r="E234" s="14">
        <f t="shared" si="19"/>
        <v>3.6395506702940775E-05</v>
      </c>
      <c r="F234" s="16">
        <f t="shared" si="18"/>
        <v>1.206138073318099E-06</v>
      </c>
      <c r="K234">
        <v>0.03463203463203463</v>
      </c>
      <c r="L234" s="12">
        <f t="shared" si="15"/>
        <v>0.03358375264370378</v>
      </c>
      <c r="M234">
        <f t="shared" si="16"/>
        <v>0.03358375264370378</v>
      </c>
    </row>
    <row r="235" spans="1:13" ht="21.75">
      <c r="A235" s="5">
        <v>37428</v>
      </c>
      <c r="B235" s="6">
        <v>23.4</v>
      </c>
      <c r="C235" s="7">
        <v>-0.3</v>
      </c>
      <c r="D235" s="12">
        <f t="shared" si="17"/>
        <v>-0.012658227848101266</v>
      </c>
      <c r="E235" s="14">
        <f t="shared" si="19"/>
        <v>-2.575020235610291E-06</v>
      </c>
      <c r="F235" s="16">
        <f t="shared" si="18"/>
        <v>3.5294540188404213E-08</v>
      </c>
      <c r="K235">
        <v>0.034782608695652174</v>
      </c>
      <c r="L235" s="12">
        <f t="shared" si="15"/>
        <v>0.03373432670732132</v>
      </c>
      <c r="M235">
        <f t="shared" si="16"/>
        <v>0.03373432670732132</v>
      </c>
    </row>
    <row r="236" spans="1:13" ht="21.75">
      <c r="A236" s="2">
        <v>37427</v>
      </c>
      <c r="B236" s="3">
        <v>23.7</v>
      </c>
      <c r="C236" s="4">
        <v>-1.2</v>
      </c>
      <c r="D236" s="12">
        <f t="shared" si="17"/>
        <v>-0.04819277108433735</v>
      </c>
      <c r="E236" s="14">
        <f t="shared" si="19"/>
        <v>-0.0001193938609570246</v>
      </c>
      <c r="F236" s="16">
        <f t="shared" si="18"/>
        <v>5.879079443935617E-06</v>
      </c>
      <c r="K236">
        <v>0.036036036036036036</v>
      </c>
      <c r="L236" s="12">
        <f t="shared" si="15"/>
        <v>0.03498775404770518</v>
      </c>
      <c r="M236">
        <f t="shared" si="16"/>
        <v>0.03498775404770518</v>
      </c>
    </row>
    <row r="237" spans="1:13" ht="21.75">
      <c r="A237" s="5">
        <v>37426</v>
      </c>
      <c r="B237" s="6">
        <v>24.9</v>
      </c>
      <c r="C237" s="8">
        <v>1.7</v>
      </c>
      <c r="D237" s="12">
        <f t="shared" si="17"/>
        <v>0.07327586206896551</v>
      </c>
      <c r="E237" s="14">
        <f t="shared" si="19"/>
        <v>0.00037679852442272537</v>
      </c>
      <c r="F237" s="16">
        <f t="shared" si="18"/>
        <v>2.721524559700737E-05</v>
      </c>
      <c r="K237">
        <v>0.038834951456310676</v>
      </c>
      <c r="L237" s="12">
        <f t="shared" si="15"/>
        <v>0.037786669467979817</v>
      </c>
      <c r="M237">
        <f t="shared" si="16"/>
        <v>0.037786669467979817</v>
      </c>
    </row>
    <row r="238" spans="1:13" ht="21.75">
      <c r="A238" s="2">
        <v>37425</v>
      </c>
      <c r="B238" s="3">
        <v>23.2</v>
      </c>
      <c r="C238" s="10">
        <v>0.5</v>
      </c>
      <c r="D238" s="12">
        <f t="shared" si="17"/>
        <v>0.022026431718061675</v>
      </c>
      <c r="E238" s="14">
        <f t="shared" si="19"/>
        <v>9.232122160363387E-06</v>
      </c>
      <c r="F238" s="16">
        <f t="shared" si="18"/>
        <v>1.9367284100326912E-07</v>
      </c>
      <c r="K238">
        <v>0.039603960396039604</v>
      </c>
      <c r="L238" s="12">
        <f t="shared" si="15"/>
        <v>0.03855567840770875</v>
      </c>
      <c r="M238">
        <f t="shared" si="16"/>
        <v>0.03855567840770875</v>
      </c>
    </row>
    <row r="239" spans="1:13" ht="21.75">
      <c r="A239" s="5">
        <v>37424</v>
      </c>
      <c r="B239" s="6">
        <v>22.7</v>
      </c>
      <c r="C239" s="8">
        <v>0.1</v>
      </c>
      <c r="D239" s="12">
        <f t="shared" si="17"/>
        <v>0.004424778761061947</v>
      </c>
      <c r="E239" s="14">
        <f t="shared" si="19"/>
        <v>3.849452959235066E-08</v>
      </c>
      <c r="F239" s="16">
        <f t="shared" si="18"/>
        <v>1.2997665493637346E-10</v>
      </c>
      <c r="K239">
        <v>0.04</v>
      </c>
      <c r="L239" s="12">
        <f t="shared" si="15"/>
        <v>0.03895171801166915</v>
      </c>
      <c r="M239">
        <f t="shared" si="16"/>
        <v>0.03895171801166915</v>
      </c>
    </row>
    <row r="240" spans="1:13" ht="21.75">
      <c r="A240" s="2">
        <v>37421</v>
      </c>
      <c r="B240" s="3">
        <v>22.6</v>
      </c>
      <c r="C240" s="9">
        <v>0</v>
      </c>
      <c r="D240" s="12">
        <f t="shared" si="17"/>
        <v>0</v>
      </c>
      <c r="E240" s="14">
        <f t="shared" si="19"/>
        <v>-1.151951968760386E-09</v>
      </c>
      <c r="F240" s="16">
        <f t="shared" si="18"/>
        <v>1.2075705002737818E-12</v>
      </c>
      <c r="K240">
        <v>0.04081632653061224</v>
      </c>
      <c r="L240" s="12">
        <f t="shared" si="15"/>
        <v>0.03976804454228139</v>
      </c>
      <c r="M240">
        <f t="shared" si="16"/>
        <v>0.03976804454228139</v>
      </c>
    </row>
    <row r="241" spans="1:13" ht="21.75">
      <c r="A241" s="5">
        <v>37420</v>
      </c>
      <c r="B241" s="6">
        <v>22.6</v>
      </c>
      <c r="C241" s="7">
        <v>-0.2</v>
      </c>
      <c r="D241" s="12">
        <f t="shared" si="17"/>
        <v>-0.008771929824561403</v>
      </c>
      <c r="E241" s="14">
        <f t="shared" si="19"/>
        <v>-9.470274461983781E-07</v>
      </c>
      <c r="F241" s="16">
        <f t="shared" si="18"/>
        <v>9.3000101142905E-09</v>
      </c>
      <c r="K241">
        <v>0.041666666666666664</v>
      </c>
      <c r="L241" s="12">
        <f t="shared" si="15"/>
        <v>0.04061838467833581</v>
      </c>
      <c r="M241">
        <f t="shared" si="16"/>
        <v>0.04061838467833581</v>
      </c>
    </row>
    <row r="242" spans="1:13" ht="21.75">
      <c r="A242" s="2">
        <v>37419</v>
      </c>
      <c r="B242" s="3">
        <v>22.8</v>
      </c>
      <c r="C242" s="4">
        <v>-0.3</v>
      </c>
      <c r="D242" s="12">
        <f t="shared" si="17"/>
        <v>-0.012987012987012986</v>
      </c>
      <c r="E242" s="14">
        <f t="shared" si="19"/>
        <v>-2.7648058103523258E-06</v>
      </c>
      <c r="F242" s="16">
        <f t="shared" si="18"/>
        <v>3.880486509783946E-08</v>
      </c>
      <c r="K242">
        <v>0.05</v>
      </c>
      <c r="L242" s="12">
        <f t="shared" si="15"/>
        <v>0.04895171801166914</v>
      </c>
      <c r="M242">
        <f t="shared" si="16"/>
        <v>0.04895171801166914</v>
      </c>
    </row>
    <row r="243" spans="1:13" ht="21.75">
      <c r="A243" s="5">
        <v>37418</v>
      </c>
      <c r="B243" s="6">
        <v>23.1</v>
      </c>
      <c r="C243" s="8">
        <v>0.5</v>
      </c>
      <c r="D243" s="12">
        <f t="shared" si="17"/>
        <v>0.022123893805309734</v>
      </c>
      <c r="E243" s="14">
        <f t="shared" si="19"/>
        <v>9.36139504639953E-06</v>
      </c>
      <c r="F243" s="16">
        <f t="shared" si="18"/>
        <v>1.9729712806330545E-07</v>
      </c>
      <c r="K243">
        <v>0.05063291139240506</v>
      </c>
      <c r="L243" s="12">
        <f t="shared" si="15"/>
        <v>0.04958462940407421</v>
      </c>
      <c r="M243">
        <f t="shared" si="16"/>
        <v>0.04958462940407421</v>
      </c>
    </row>
    <row r="244" spans="1:13" ht="21.75">
      <c r="A244" s="2">
        <v>37417</v>
      </c>
      <c r="B244" s="3">
        <v>22.6</v>
      </c>
      <c r="C244" s="10">
        <v>0.1</v>
      </c>
      <c r="D244" s="12">
        <f t="shared" si="17"/>
        <v>0.0044444444444444444</v>
      </c>
      <c r="E244" s="14">
        <f t="shared" si="19"/>
        <v>3.917106413428413E-08</v>
      </c>
      <c r="F244" s="16">
        <f t="shared" si="18"/>
        <v>1.3303129737887327E-10</v>
      </c>
      <c r="K244">
        <v>0.05846774193548387</v>
      </c>
      <c r="L244" s="12">
        <f t="shared" si="15"/>
        <v>0.057419459947153015</v>
      </c>
      <c r="M244">
        <f t="shared" si="16"/>
        <v>0.057419459947153015</v>
      </c>
    </row>
    <row r="245" spans="1:13" ht="21.75">
      <c r="A245" s="5">
        <v>37414</v>
      </c>
      <c r="B245" s="6">
        <v>22.5</v>
      </c>
      <c r="C245" s="8">
        <v>0.2</v>
      </c>
      <c r="D245" s="12">
        <f t="shared" si="17"/>
        <v>0.008968609865470852</v>
      </c>
      <c r="E245" s="14">
        <f t="shared" si="19"/>
        <v>4.968547902122191E-07</v>
      </c>
      <c r="F245" s="16">
        <f t="shared" si="18"/>
        <v>3.9352528458083835E-09</v>
      </c>
      <c r="K245">
        <v>0.06451612903225806</v>
      </c>
      <c r="L245" s="12">
        <f t="shared" si="15"/>
        <v>0.0634678470439272</v>
      </c>
      <c r="M245">
        <f t="shared" si="16"/>
        <v>0.0634678470439272</v>
      </c>
    </row>
    <row r="246" spans="1:13" ht="21.75">
      <c r="A246" s="2">
        <v>37413</v>
      </c>
      <c r="B246" s="3">
        <v>22.3</v>
      </c>
      <c r="C246" s="4">
        <v>-0.2</v>
      </c>
      <c r="D246" s="12">
        <f t="shared" si="17"/>
        <v>-0.008888888888888889</v>
      </c>
      <c r="E246" s="14">
        <f t="shared" si="19"/>
        <v>-9.812694401081252E-07</v>
      </c>
      <c r="F246" s="16">
        <f t="shared" si="18"/>
        <v>9.751042102948185E-09</v>
      </c>
      <c r="K246">
        <v>0.07327586206896551</v>
      </c>
      <c r="L246" s="12">
        <f t="shared" si="15"/>
        <v>0.07222758008063465</v>
      </c>
      <c r="M246">
        <f t="shared" si="16"/>
        <v>0.07222758008063465</v>
      </c>
    </row>
    <row r="247" spans="1:13" ht="21.75">
      <c r="A247" s="5">
        <v>37412</v>
      </c>
      <c r="B247" s="6">
        <v>22.5</v>
      </c>
      <c r="C247" s="7">
        <v>-0.6</v>
      </c>
      <c r="D247" s="12">
        <f t="shared" si="17"/>
        <v>-0.025974025974025972</v>
      </c>
      <c r="E247" s="14">
        <f t="shared" si="19"/>
        <v>-1.973182783403578E-05</v>
      </c>
      <c r="F247" s="16">
        <f t="shared" si="18"/>
        <v>5.331995283915191E-07</v>
      </c>
      <c r="K247">
        <v>0.08407079646017698</v>
      </c>
      <c r="L247" s="12">
        <f t="shared" si="15"/>
        <v>0.08302251447184612</v>
      </c>
      <c r="M247">
        <f t="shared" si="16"/>
        <v>0.08302251447184612</v>
      </c>
    </row>
    <row r="248" spans="1:13" ht="21.75">
      <c r="A248" s="2">
        <v>37411</v>
      </c>
      <c r="B248" s="3">
        <v>23.1</v>
      </c>
      <c r="C248" s="10">
        <v>1.4</v>
      </c>
      <c r="D248" s="12">
        <f t="shared" si="17"/>
        <v>0.06451612903225806</v>
      </c>
      <c r="E248" s="14">
        <f t="shared" si="19"/>
        <v>0.00025565912563668355</v>
      </c>
      <c r="F248" s="16">
        <f t="shared" si="18"/>
        <v>1.62261342812932E-05</v>
      </c>
      <c r="K248">
        <v>0.09433962264150944</v>
      </c>
      <c r="L248" s="12">
        <f t="shared" si="15"/>
        <v>0.09329134065317858</v>
      </c>
      <c r="M248">
        <f t="shared" si="16"/>
        <v>0.09329134065317858</v>
      </c>
    </row>
    <row r="249" spans="1:13" ht="21.75">
      <c r="A249" s="5">
        <v>37410</v>
      </c>
      <c r="B249" s="6">
        <v>21.7</v>
      </c>
      <c r="C249" s="7">
        <v>-0.1</v>
      </c>
      <c r="D249" s="12">
        <f t="shared" si="17"/>
        <v>-0.0045871559633027525</v>
      </c>
      <c r="E249" s="14">
        <f t="shared" si="19"/>
        <v>-1.7897114524777388E-07</v>
      </c>
      <c r="F249" s="16">
        <f t="shared" si="18"/>
        <v>1.008580784176636E-09</v>
      </c>
      <c r="K249">
        <v>0.102803738317757</v>
      </c>
      <c r="L249" s="12">
        <f t="shared" si="15"/>
        <v>0.10175545632942615</v>
      </c>
      <c r="M249">
        <f t="shared" si="16"/>
        <v>0.10175545632942615</v>
      </c>
    </row>
    <row r="250" spans="1:13" ht="21.75">
      <c r="A250" s="2">
        <v>37407</v>
      </c>
      <c r="B250" s="3">
        <v>21.8</v>
      </c>
      <c r="C250" s="9">
        <v>0</v>
      </c>
      <c r="D250" s="12">
        <f t="shared" si="17"/>
        <v>0</v>
      </c>
      <c r="E250" s="14">
        <f t="shared" si="19"/>
        <v>-1.151951968760386E-09</v>
      </c>
      <c r="F250" s="16">
        <f t="shared" si="18"/>
        <v>1.2075705002737818E-12</v>
      </c>
      <c r="K250">
        <v>0.10323886639676112</v>
      </c>
      <c r="L250" s="12">
        <f t="shared" si="15"/>
        <v>0.10219058440843026</v>
      </c>
      <c r="M250">
        <f t="shared" si="16"/>
        <v>0.10219058440843026</v>
      </c>
    </row>
    <row r="251" spans="1:6" ht="21.75">
      <c r="A251" s="5">
        <v>37406</v>
      </c>
      <c r="B251" s="6">
        <v>21.8</v>
      </c>
      <c r="C251" s="7">
        <v>-0.1</v>
      </c>
      <c r="D251" s="12">
        <f>C251/B252</f>
        <v>-0.004566210045662101</v>
      </c>
      <c r="E251" s="14">
        <f t="shared" si="19"/>
        <v>-1.769829419216881E-07</v>
      </c>
      <c r="F251" s="16">
        <f t="shared" si="18"/>
        <v>9.936693175719559E-10</v>
      </c>
    </row>
    <row r="252" spans="1:4" ht="21.75">
      <c r="A252" s="2">
        <v>37405</v>
      </c>
      <c r="B252" s="3">
        <v>21.9</v>
      </c>
      <c r="C252" s="4">
        <v>-0.1</v>
      </c>
      <c r="D252" s="12" t="e">
        <f>C252/#REF!</f>
        <v>#REF!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7"/>
  <sheetViews>
    <sheetView workbookViewId="0" topLeftCell="C1">
      <selection activeCell="J16" sqref="J16"/>
    </sheetView>
  </sheetViews>
  <sheetFormatPr defaultColWidth="9.140625" defaultRowHeight="21.75"/>
  <cols>
    <col min="1" max="1" width="14.140625" style="0" customWidth="1"/>
    <col min="5" max="6" width="12.28125" style="0" bestFit="1" customWidth="1"/>
    <col min="9" max="10" width="12.28125" style="0" bestFit="1" customWidth="1"/>
  </cols>
  <sheetData>
    <row r="1" spans="1:6" ht="21.75">
      <c r="A1" s="1" t="s">
        <v>0</v>
      </c>
      <c r="B1" s="1" t="s">
        <v>1</v>
      </c>
      <c r="C1" s="1" t="s">
        <v>2</v>
      </c>
      <c r="D1" s="18" t="s">
        <v>7</v>
      </c>
      <c r="E1" s="23" t="s">
        <v>5</v>
      </c>
      <c r="F1" s="23" t="s">
        <v>6</v>
      </c>
    </row>
    <row r="2" spans="1:15" ht="21.75">
      <c r="A2" s="2">
        <v>37777</v>
      </c>
      <c r="B2" s="3">
        <v>34.75</v>
      </c>
      <c r="C2" s="10">
        <v>0.25</v>
      </c>
      <c r="D2">
        <f>C2/B3</f>
        <v>0.007246376811594203</v>
      </c>
      <c r="E2">
        <f>(D2-$I$2)^3</f>
        <v>2.6243694368822056E-07</v>
      </c>
      <c r="F2">
        <f>(D2-$I$2)^4</f>
        <v>1.6802218516055385E-09</v>
      </c>
      <c r="I2" s="24">
        <f>SUM(D2:D246)/245</f>
        <v>0.0008439937172320383</v>
      </c>
      <c r="J2" s="24">
        <f>VAR(D2:D246)</f>
        <v>0.0004932301532150258</v>
      </c>
      <c r="M2">
        <v>-0.05555555555555555</v>
      </c>
      <c r="N2">
        <f>M2-$I$2</f>
        <v>-0.05639954927278759</v>
      </c>
      <c r="O2">
        <f>ABS(N2)</f>
        <v>0.05639954927278759</v>
      </c>
    </row>
    <row r="3" spans="1:15" ht="21.75">
      <c r="A3" s="5">
        <v>37776</v>
      </c>
      <c r="B3" s="6">
        <v>34.5</v>
      </c>
      <c r="C3" s="8">
        <v>1</v>
      </c>
      <c r="D3">
        <f aca="true" t="shared" si="0" ref="D3:D66">C3/B4</f>
        <v>0.029850746268656716</v>
      </c>
      <c r="E3">
        <f aca="true" t="shared" si="1" ref="E3:E66">(D3-$I$2)^3</f>
        <v>2.440604065448707E-05</v>
      </c>
      <c r="F3">
        <f aca="true" t="shared" si="2" ref="F3:F66">(D3-$I$2)^4</f>
        <v>7.079399820247173E-07</v>
      </c>
      <c r="I3" s="24"/>
      <c r="J3" s="24">
        <f>J2^0.5</f>
        <v>0.02220878549617304</v>
      </c>
      <c r="M3">
        <v>-0.05511811023622047</v>
      </c>
      <c r="N3">
        <f aca="true" t="shared" si="3" ref="N3:N66">M3-$I$2</f>
        <v>-0.05596210395345251</v>
      </c>
      <c r="O3">
        <f aca="true" t="shared" si="4" ref="O3:O66">ABS(N3)</f>
        <v>0.05596210395345251</v>
      </c>
    </row>
    <row r="4" spans="1:15" ht="21.75">
      <c r="A4" s="2">
        <v>37775</v>
      </c>
      <c r="B4" s="3">
        <v>33.5</v>
      </c>
      <c r="C4" s="4">
        <v>-0.25</v>
      </c>
      <c r="D4">
        <f t="shared" si="0"/>
        <v>-0.007407407407407408</v>
      </c>
      <c r="E4">
        <f t="shared" si="1"/>
        <v>-5.618017657280365E-07</v>
      </c>
      <c r="F4">
        <f t="shared" si="2"/>
        <v>4.6356517215527475E-09</v>
      </c>
      <c r="M4">
        <v>-0.05454545454545454</v>
      </c>
      <c r="N4">
        <f t="shared" si="3"/>
        <v>-0.05538944826268658</v>
      </c>
      <c r="O4">
        <f t="shared" si="4"/>
        <v>0.05538944826268658</v>
      </c>
    </row>
    <row r="5" spans="1:15" ht="21.75">
      <c r="A5" s="5">
        <v>37774</v>
      </c>
      <c r="B5" s="6">
        <v>33.75</v>
      </c>
      <c r="C5" s="11">
        <v>0</v>
      </c>
      <c r="D5">
        <f t="shared" si="0"/>
        <v>0</v>
      </c>
      <c r="E5">
        <f t="shared" si="1"/>
        <v>-6.011981577745496E-10</v>
      </c>
      <c r="F5">
        <f t="shared" si="2"/>
        <v>5.074074679731956E-13</v>
      </c>
      <c r="M5">
        <v>-0.05084745762711865</v>
      </c>
      <c r="N5">
        <f t="shared" si="3"/>
        <v>-0.051691451344350686</v>
      </c>
      <c r="O5">
        <f t="shared" si="4"/>
        <v>0.051691451344350686</v>
      </c>
    </row>
    <row r="6" spans="1:15" ht="21.75">
      <c r="A6" s="2">
        <v>37771</v>
      </c>
      <c r="B6" s="3">
        <v>33.75</v>
      </c>
      <c r="C6" s="4">
        <v>-0.25</v>
      </c>
      <c r="D6">
        <f t="shared" si="0"/>
        <v>-0.007352941176470588</v>
      </c>
      <c r="E6">
        <f t="shared" si="1"/>
        <v>-5.507499378428623E-07</v>
      </c>
      <c r="F6">
        <f t="shared" si="2"/>
        <v>4.514461383208711E-09</v>
      </c>
      <c r="I6">
        <f>SUM(E2:E246)/245</f>
        <v>5.276434414021975E-06</v>
      </c>
      <c r="J6">
        <f>SUM(F2:F246)/245</f>
        <v>1.1210662044593502E-06</v>
      </c>
      <c r="M6">
        <v>-0.047058823529411764</v>
      </c>
      <c r="N6">
        <f t="shared" si="3"/>
        <v>-0.0479028172466438</v>
      </c>
      <c r="O6">
        <f t="shared" si="4"/>
        <v>0.0479028172466438</v>
      </c>
    </row>
    <row r="7" spans="1:15" ht="21.75">
      <c r="A7" s="5">
        <v>37770</v>
      </c>
      <c r="B7" s="6">
        <v>34</v>
      </c>
      <c r="C7" s="8">
        <v>0.25</v>
      </c>
      <c r="D7">
        <f t="shared" si="0"/>
        <v>0.007407407407407408</v>
      </c>
      <c r="E7">
        <f t="shared" si="1"/>
        <v>2.827413555089355E-07</v>
      </c>
      <c r="F7">
        <f t="shared" si="2"/>
        <v>1.8557484835260885E-09</v>
      </c>
      <c r="I7">
        <f>I6/(J3^3)</f>
        <v>0.4816883201513327</v>
      </c>
      <c r="J7">
        <f>J6/(J3^4)</f>
        <v>4.608207459856107</v>
      </c>
      <c r="M7">
        <v>-0.04310344827586207</v>
      </c>
      <c r="N7">
        <f t="shared" si="3"/>
        <v>-0.04394744199309411</v>
      </c>
      <c r="O7">
        <f t="shared" si="4"/>
        <v>0.04394744199309411</v>
      </c>
    </row>
    <row r="8" spans="1:15" ht="21.75">
      <c r="A8" s="2">
        <v>37769</v>
      </c>
      <c r="B8" s="3">
        <v>33.75</v>
      </c>
      <c r="C8" s="10">
        <v>0.25</v>
      </c>
      <c r="D8">
        <f t="shared" si="0"/>
        <v>0.007462686567164179</v>
      </c>
      <c r="E8">
        <f t="shared" si="1"/>
        <v>2.899457067290811E-07</v>
      </c>
      <c r="F8">
        <f t="shared" si="2"/>
        <v>1.9190615759962905E-09</v>
      </c>
      <c r="M8">
        <v>-0.041666666666666664</v>
      </c>
      <c r="N8">
        <f t="shared" si="3"/>
        <v>-0.0425106603838987</v>
      </c>
      <c r="O8">
        <f t="shared" si="4"/>
        <v>0.0425106603838987</v>
      </c>
    </row>
    <row r="9" spans="1:15" ht="21.75">
      <c r="A9" s="5">
        <v>37768</v>
      </c>
      <c r="B9" s="6">
        <v>33.5</v>
      </c>
      <c r="C9" s="11">
        <v>0</v>
      </c>
      <c r="D9">
        <f t="shared" si="0"/>
        <v>0</v>
      </c>
      <c r="E9">
        <f t="shared" si="1"/>
        <v>-6.011981577745496E-10</v>
      </c>
      <c r="F9">
        <f t="shared" si="2"/>
        <v>5.074074679731956E-13</v>
      </c>
      <c r="I9">
        <f>245*(((I7^2)/6)+(((J7-3)^2)/24))</f>
        <v>35.876429888722186</v>
      </c>
      <c r="M9">
        <v>-0.04132231404958678</v>
      </c>
      <c r="N9">
        <f t="shared" si="3"/>
        <v>-0.04216630776681882</v>
      </c>
      <c r="O9">
        <f t="shared" si="4"/>
        <v>0.04216630776681882</v>
      </c>
    </row>
    <row r="10" spans="1:15" ht="21.75">
      <c r="A10" s="2">
        <v>37767</v>
      </c>
      <c r="B10" s="3">
        <v>33.5</v>
      </c>
      <c r="C10" s="10">
        <v>0.5</v>
      </c>
      <c r="D10">
        <f t="shared" si="0"/>
        <v>0.015151515151515152</v>
      </c>
      <c r="E10">
        <f t="shared" si="1"/>
        <v>2.9288236016528347E-06</v>
      </c>
      <c r="F10">
        <f t="shared" si="2"/>
        <v>4.19042064578822E-08</v>
      </c>
      <c r="M10">
        <v>-0.038461538461538464</v>
      </c>
      <c r="N10">
        <f t="shared" si="3"/>
        <v>-0.0393055321787705</v>
      </c>
      <c r="O10">
        <f t="shared" si="4"/>
        <v>0.0393055321787705</v>
      </c>
    </row>
    <row r="11" spans="1:15" ht="21.75">
      <c r="A11" s="5">
        <v>37764</v>
      </c>
      <c r="B11" s="6">
        <v>33</v>
      </c>
      <c r="C11" s="8">
        <v>1</v>
      </c>
      <c r="D11">
        <f t="shared" si="0"/>
        <v>0.03125</v>
      </c>
      <c r="E11">
        <f t="shared" si="1"/>
        <v>2.8111119589144657E-05</v>
      </c>
      <c r="F11">
        <f t="shared" si="2"/>
        <v>8.547468788431739E-07</v>
      </c>
      <c r="M11">
        <v>-0.037037037037037035</v>
      </c>
      <c r="N11">
        <f t="shared" si="3"/>
        <v>-0.037881030754269074</v>
      </c>
      <c r="O11">
        <f t="shared" si="4"/>
        <v>0.037881030754269074</v>
      </c>
    </row>
    <row r="12" spans="1:15" ht="21.75">
      <c r="A12" s="2">
        <v>37763</v>
      </c>
      <c r="B12" s="3">
        <v>32</v>
      </c>
      <c r="C12" s="9">
        <v>0</v>
      </c>
      <c r="D12">
        <f t="shared" si="0"/>
        <v>0</v>
      </c>
      <c r="E12">
        <f t="shared" si="1"/>
        <v>-6.011981577745496E-10</v>
      </c>
      <c r="F12">
        <f t="shared" si="2"/>
        <v>5.074074679731956E-13</v>
      </c>
      <c r="M12">
        <v>-0.03418803418803419</v>
      </c>
      <c r="N12">
        <f t="shared" si="3"/>
        <v>-0.03503202790526623</v>
      </c>
      <c r="O12">
        <f t="shared" si="4"/>
        <v>0.03503202790526623</v>
      </c>
    </row>
    <row r="13" spans="1:15" ht="21.75">
      <c r="A13" s="5">
        <v>37762</v>
      </c>
      <c r="B13" s="6">
        <v>32</v>
      </c>
      <c r="C13" s="8">
        <v>0.25</v>
      </c>
      <c r="D13">
        <f t="shared" si="0"/>
        <v>0.007874015748031496</v>
      </c>
      <c r="E13">
        <f t="shared" si="1"/>
        <v>3.4743219335604696E-07</v>
      </c>
      <c r="F13">
        <f t="shared" si="2"/>
        <v>2.442455973501987E-09</v>
      </c>
      <c r="M13">
        <v>-0.03333333333333333</v>
      </c>
      <c r="N13">
        <f t="shared" si="3"/>
        <v>-0.03417732705056537</v>
      </c>
      <c r="O13">
        <f t="shared" si="4"/>
        <v>0.03417732705056537</v>
      </c>
    </row>
    <row r="14" spans="1:15" ht="21.75">
      <c r="A14" s="2">
        <v>37761</v>
      </c>
      <c r="B14" s="3">
        <v>31.75</v>
      </c>
      <c r="C14" s="10">
        <v>0.5</v>
      </c>
      <c r="D14">
        <f t="shared" si="0"/>
        <v>0.016</v>
      </c>
      <c r="E14">
        <f t="shared" si="1"/>
        <v>3.481403245954923E-06</v>
      </c>
      <c r="F14">
        <f t="shared" si="2"/>
        <v>5.276416946854159E-08</v>
      </c>
      <c r="M14">
        <v>-0.03225806451612903</v>
      </c>
      <c r="N14">
        <f t="shared" si="3"/>
        <v>-0.03310205823336107</v>
      </c>
      <c r="O14">
        <f t="shared" si="4"/>
        <v>0.03310205823336107</v>
      </c>
    </row>
    <row r="15" spans="1:15" ht="21.75">
      <c r="A15" s="5">
        <v>37760</v>
      </c>
      <c r="B15" s="6">
        <v>31.25</v>
      </c>
      <c r="C15" s="7">
        <v>-0.75</v>
      </c>
      <c r="D15">
        <f t="shared" si="0"/>
        <v>-0.0234375</v>
      </c>
      <c r="E15">
        <f t="shared" si="1"/>
        <v>-1.431614863590135E-05</v>
      </c>
      <c r="F15">
        <f t="shared" si="2"/>
        <v>3.4761747315759866E-07</v>
      </c>
      <c r="M15">
        <v>-0.031496062992125984</v>
      </c>
      <c r="N15">
        <f t="shared" si="3"/>
        <v>-0.03234005670935802</v>
      </c>
      <c r="O15">
        <f t="shared" si="4"/>
        <v>0.03234005670935802</v>
      </c>
    </row>
    <row r="16" spans="1:15" ht="21.75">
      <c r="A16" s="2">
        <v>37757</v>
      </c>
      <c r="B16" s="3">
        <v>32</v>
      </c>
      <c r="C16" s="4">
        <v>-0.25</v>
      </c>
      <c r="D16">
        <f t="shared" si="0"/>
        <v>-0.007751937984496124</v>
      </c>
      <c r="E16">
        <f t="shared" si="1"/>
        <v>-6.351537529292214E-07</v>
      </c>
      <c r="F16">
        <f t="shared" si="2"/>
        <v>5.459738280275911E-09</v>
      </c>
      <c r="M16">
        <v>-0.031007751937984496</v>
      </c>
      <c r="N16">
        <f t="shared" si="3"/>
        <v>-0.031851745655216535</v>
      </c>
      <c r="O16">
        <f t="shared" si="4"/>
        <v>0.031851745655216535</v>
      </c>
    </row>
    <row r="17" spans="1:15" ht="21.75">
      <c r="A17" s="5">
        <v>37755</v>
      </c>
      <c r="B17" s="6">
        <v>32.25</v>
      </c>
      <c r="C17" s="8">
        <v>0.5</v>
      </c>
      <c r="D17">
        <f t="shared" si="0"/>
        <v>0.015748031496062992</v>
      </c>
      <c r="E17">
        <f t="shared" si="1"/>
        <v>3.310639010674118E-06</v>
      </c>
      <c r="F17">
        <f t="shared" si="2"/>
        <v>4.934188888715858E-08</v>
      </c>
      <c r="M17">
        <v>-0.030534351145038167</v>
      </c>
      <c r="N17">
        <f t="shared" si="3"/>
        <v>-0.0313783448622702</v>
      </c>
      <c r="O17">
        <f t="shared" si="4"/>
        <v>0.0313783448622702</v>
      </c>
    </row>
    <row r="18" spans="1:15" ht="21.75">
      <c r="A18" s="2">
        <v>37754</v>
      </c>
      <c r="B18" s="3">
        <v>31.75</v>
      </c>
      <c r="C18" s="9">
        <v>0</v>
      </c>
      <c r="D18">
        <f t="shared" si="0"/>
        <v>0</v>
      </c>
      <c r="E18">
        <f t="shared" si="1"/>
        <v>-6.011981577745496E-10</v>
      </c>
      <c r="F18">
        <f t="shared" si="2"/>
        <v>5.074074679731956E-13</v>
      </c>
      <c r="M18">
        <v>-0.029166666666666664</v>
      </c>
      <c r="N18">
        <f t="shared" si="3"/>
        <v>-0.030010660383898703</v>
      </c>
      <c r="O18">
        <f t="shared" si="4"/>
        <v>0.030010660383898703</v>
      </c>
    </row>
    <row r="19" spans="1:15" ht="21.75">
      <c r="A19" s="5">
        <v>37753</v>
      </c>
      <c r="B19" s="6">
        <v>31.75</v>
      </c>
      <c r="C19" s="7">
        <v>-0.5</v>
      </c>
      <c r="D19">
        <f t="shared" si="0"/>
        <v>-0.015503875968992248</v>
      </c>
      <c r="E19">
        <f t="shared" si="1"/>
        <v>-4.369014655177922E-06</v>
      </c>
      <c r="F19">
        <f t="shared" si="2"/>
        <v>7.14240822400528E-08</v>
      </c>
      <c r="M19">
        <v>-0.02912621359223301</v>
      </c>
      <c r="N19">
        <f t="shared" si="3"/>
        <v>-0.02997020730946505</v>
      </c>
      <c r="O19">
        <f t="shared" si="4"/>
        <v>0.02997020730946505</v>
      </c>
    </row>
    <row r="20" spans="1:15" ht="21.75">
      <c r="A20" s="2">
        <v>37750</v>
      </c>
      <c r="B20" s="3">
        <v>32.25</v>
      </c>
      <c r="C20" s="10">
        <v>0.25</v>
      </c>
      <c r="D20">
        <f t="shared" si="0"/>
        <v>0.0078125</v>
      </c>
      <c r="E20">
        <f t="shared" si="1"/>
        <v>3.383912212684408E-07</v>
      </c>
      <c r="F20">
        <f t="shared" si="2"/>
        <v>2.3580813514426532E-09</v>
      </c>
      <c r="M20">
        <v>-0.02830188679245283</v>
      </c>
      <c r="N20">
        <f t="shared" si="3"/>
        <v>-0.02914588050968487</v>
      </c>
      <c r="O20">
        <f t="shared" si="4"/>
        <v>0.02914588050968487</v>
      </c>
    </row>
    <row r="21" spans="1:15" ht="21.75">
      <c r="A21" s="5">
        <v>37749</v>
      </c>
      <c r="B21" s="6">
        <v>32</v>
      </c>
      <c r="C21" s="11">
        <v>0</v>
      </c>
      <c r="D21">
        <f t="shared" si="0"/>
        <v>0</v>
      </c>
      <c r="E21">
        <f t="shared" si="1"/>
        <v>-6.011981577745496E-10</v>
      </c>
      <c r="F21">
        <f t="shared" si="2"/>
        <v>5.074074679731956E-13</v>
      </c>
      <c r="M21">
        <v>-0.028037383177570093</v>
      </c>
      <c r="N21">
        <f t="shared" si="3"/>
        <v>-0.028881376894802132</v>
      </c>
      <c r="O21">
        <f t="shared" si="4"/>
        <v>0.028881376894802132</v>
      </c>
    </row>
    <row r="22" spans="1:15" ht="21.75">
      <c r="A22" s="2">
        <v>37748</v>
      </c>
      <c r="B22" s="3">
        <v>32</v>
      </c>
      <c r="C22" s="10">
        <v>0.25</v>
      </c>
      <c r="D22">
        <f t="shared" si="0"/>
        <v>0.007874015748031496</v>
      </c>
      <c r="E22">
        <f t="shared" si="1"/>
        <v>3.4743219335604696E-07</v>
      </c>
      <c r="F22">
        <f t="shared" si="2"/>
        <v>2.442455973501987E-09</v>
      </c>
      <c r="M22">
        <v>-0.027777777777777776</v>
      </c>
      <c r="N22">
        <f t="shared" si="3"/>
        <v>-0.028621771495009815</v>
      </c>
      <c r="O22">
        <f t="shared" si="4"/>
        <v>0.028621771495009815</v>
      </c>
    </row>
    <row r="23" spans="1:15" ht="21.75">
      <c r="A23" s="5">
        <v>37747</v>
      </c>
      <c r="B23" s="6">
        <v>31.75</v>
      </c>
      <c r="C23" s="8">
        <v>0.5</v>
      </c>
      <c r="D23">
        <f t="shared" si="0"/>
        <v>0.016</v>
      </c>
      <c r="E23">
        <f t="shared" si="1"/>
        <v>3.481403245954923E-06</v>
      </c>
      <c r="F23">
        <f t="shared" si="2"/>
        <v>5.276416946854159E-08</v>
      </c>
      <c r="M23">
        <v>-0.02654867256637168</v>
      </c>
      <c r="N23">
        <f t="shared" si="3"/>
        <v>-0.02739266628360372</v>
      </c>
      <c r="O23">
        <f t="shared" si="4"/>
        <v>0.02739266628360372</v>
      </c>
    </row>
    <row r="24" spans="1:15" ht="21.75">
      <c r="A24" s="2">
        <v>37743</v>
      </c>
      <c r="B24" s="3">
        <v>31.25</v>
      </c>
      <c r="C24" s="4">
        <v>-0.5</v>
      </c>
      <c r="D24">
        <f t="shared" si="0"/>
        <v>-0.015748031496062992</v>
      </c>
      <c r="E24">
        <f t="shared" si="1"/>
        <v>-4.567706569961267E-06</v>
      </c>
      <c r="F24">
        <f t="shared" si="2"/>
        <v>7.57875025757307E-08</v>
      </c>
      <c r="M24">
        <v>-0.02586206896551724</v>
      </c>
      <c r="N24">
        <f t="shared" si="3"/>
        <v>-0.02670606268274928</v>
      </c>
      <c r="O24">
        <f t="shared" si="4"/>
        <v>0.02670606268274928</v>
      </c>
    </row>
    <row r="25" spans="1:15" ht="21.75">
      <c r="A25" s="5">
        <v>37741</v>
      </c>
      <c r="B25" s="6">
        <v>31.75</v>
      </c>
      <c r="C25" s="8">
        <v>0.75</v>
      </c>
      <c r="D25">
        <f t="shared" si="0"/>
        <v>0.024193548387096774</v>
      </c>
      <c r="E25">
        <f t="shared" si="1"/>
        <v>1.273021697686313E-05</v>
      </c>
      <c r="F25">
        <f t="shared" si="2"/>
        <v>2.972448972605058E-07</v>
      </c>
      <c r="M25">
        <v>-0.025742574257425745</v>
      </c>
      <c r="N25">
        <f t="shared" si="3"/>
        <v>-0.026586567974657783</v>
      </c>
      <c r="O25">
        <f t="shared" si="4"/>
        <v>0.026586567974657783</v>
      </c>
    </row>
    <row r="26" spans="1:15" ht="21.75">
      <c r="A26" s="2">
        <v>37740</v>
      </c>
      <c r="B26" s="3">
        <v>31</v>
      </c>
      <c r="C26" s="10">
        <v>0.75</v>
      </c>
      <c r="D26">
        <f t="shared" si="0"/>
        <v>0.024793388429752067</v>
      </c>
      <c r="E26">
        <f t="shared" si="1"/>
        <v>1.3736738318088482E-05</v>
      </c>
      <c r="F26">
        <f t="shared" si="2"/>
        <v>3.289865680424996E-07</v>
      </c>
      <c r="M26">
        <v>-0.02553191489361702</v>
      </c>
      <c r="N26">
        <f t="shared" si="3"/>
        <v>-0.02637590861084906</v>
      </c>
      <c r="O26">
        <f t="shared" si="4"/>
        <v>0.02637590861084906</v>
      </c>
    </row>
    <row r="27" spans="1:15" ht="21.75">
      <c r="A27" s="5">
        <v>37739</v>
      </c>
      <c r="B27" s="6">
        <v>30.25</v>
      </c>
      <c r="C27" s="11">
        <v>0</v>
      </c>
      <c r="D27">
        <f t="shared" si="0"/>
        <v>0</v>
      </c>
      <c r="E27">
        <f t="shared" si="1"/>
        <v>-6.011981577745496E-10</v>
      </c>
      <c r="F27">
        <f t="shared" si="2"/>
        <v>5.074074679731956E-13</v>
      </c>
      <c r="M27">
        <v>-0.024390243902439025</v>
      </c>
      <c r="N27">
        <f t="shared" si="3"/>
        <v>-0.025234237619671064</v>
      </c>
      <c r="O27">
        <f t="shared" si="4"/>
        <v>0.025234237619671064</v>
      </c>
    </row>
    <row r="28" spans="1:15" ht="21.75">
      <c r="A28" s="2">
        <v>37736</v>
      </c>
      <c r="B28" s="3">
        <v>30.25</v>
      </c>
      <c r="C28" s="4">
        <v>-0.5</v>
      </c>
      <c r="D28">
        <f t="shared" si="0"/>
        <v>-0.016260162601626018</v>
      </c>
      <c r="E28">
        <f t="shared" si="1"/>
        <v>-5.003857933870459E-06</v>
      </c>
      <c r="F28">
        <f t="shared" si="2"/>
        <v>8.558676829827842E-08</v>
      </c>
      <c r="M28">
        <v>-0.0234375</v>
      </c>
      <c r="N28">
        <f t="shared" si="3"/>
        <v>-0.02428149371723204</v>
      </c>
      <c r="O28">
        <f t="shared" si="4"/>
        <v>0.02428149371723204</v>
      </c>
    </row>
    <row r="29" spans="1:15" ht="21.75">
      <c r="A29" s="5">
        <v>37735</v>
      </c>
      <c r="B29" s="6">
        <v>30.75</v>
      </c>
      <c r="C29" s="7">
        <v>-1</v>
      </c>
      <c r="D29">
        <f t="shared" si="0"/>
        <v>-0.031496062992125984</v>
      </c>
      <c r="E29">
        <f t="shared" si="1"/>
        <v>-3.382379483711355E-05</v>
      </c>
      <c r="F29">
        <f t="shared" si="2"/>
        <v>1.0938634431579433E-06</v>
      </c>
      <c r="M29">
        <v>-0.022388059701492536</v>
      </c>
      <c r="N29">
        <f t="shared" si="3"/>
        <v>-0.023232053418724575</v>
      </c>
      <c r="O29">
        <f t="shared" si="4"/>
        <v>0.023232053418724575</v>
      </c>
    </row>
    <row r="30" spans="1:15" ht="21.75">
      <c r="A30" s="2">
        <v>37734</v>
      </c>
      <c r="B30" s="3">
        <v>31.75</v>
      </c>
      <c r="C30" s="4">
        <v>-1</v>
      </c>
      <c r="D30">
        <f t="shared" si="0"/>
        <v>-0.030534351145038167</v>
      </c>
      <c r="E30">
        <f t="shared" si="1"/>
        <v>-3.089513486567478E-05</v>
      </c>
      <c r="F30">
        <f t="shared" si="2"/>
        <v>9.694381963814912E-07</v>
      </c>
      <c r="M30">
        <v>-0.022222222222222223</v>
      </c>
      <c r="N30">
        <f t="shared" si="3"/>
        <v>-0.023066215939454262</v>
      </c>
      <c r="O30">
        <f t="shared" si="4"/>
        <v>0.023066215939454262</v>
      </c>
    </row>
    <row r="31" spans="1:15" ht="21.75">
      <c r="A31" s="5">
        <v>37733</v>
      </c>
      <c r="B31" s="6">
        <v>32.75</v>
      </c>
      <c r="C31" s="7">
        <v>-0.75</v>
      </c>
      <c r="D31">
        <f t="shared" si="0"/>
        <v>-0.022388059701492536</v>
      </c>
      <c r="E31">
        <f t="shared" si="1"/>
        <v>-1.2538996837762297E-05</v>
      </c>
      <c r="F31">
        <f t="shared" si="2"/>
        <v>2.913066443521122E-07</v>
      </c>
      <c r="M31">
        <v>-0.02</v>
      </c>
      <c r="N31">
        <f t="shared" si="3"/>
        <v>-0.02084399371723204</v>
      </c>
      <c r="O31">
        <f t="shared" si="4"/>
        <v>0.02084399371723204</v>
      </c>
    </row>
    <row r="32" spans="1:15" ht="21.75">
      <c r="A32" s="2">
        <v>37732</v>
      </c>
      <c r="B32" s="3">
        <v>33.5</v>
      </c>
      <c r="C32" s="10">
        <v>0.25</v>
      </c>
      <c r="D32">
        <f t="shared" si="0"/>
        <v>0.007518796992481203</v>
      </c>
      <c r="E32">
        <f t="shared" si="1"/>
        <v>2.973825020672931E-07</v>
      </c>
      <c r="F32">
        <f t="shared" si="2"/>
        <v>1.9849696988005595E-09</v>
      </c>
      <c r="M32">
        <v>-0.02</v>
      </c>
      <c r="N32">
        <f t="shared" si="3"/>
        <v>-0.02084399371723204</v>
      </c>
      <c r="O32">
        <f t="shared" si="4"/>
        <v>0.02084399371723204</v>
      </c>
    </row>
    <row r="33" spans="1:15" ht="21.75">
      <c r="A33" s="5">
        <v>37729</v>
      </c>
      <c r="B33" s="6">
        <v>33.25</v>
      </c>
      <c r="C33" s="11">
        <v>0</v>
      </c>
      <c r="D33">
        <f t="shared" si="0"/>
        <v>0</v>
      </c>
      <c r="E33">
        <f t="shared" si="1"/>
        <v>-6.011981577745496E-10</v>
      </c>
      <c r="F33">
        <f t="shared" si="2"/>
        <v>5.074074679731956E-13</v>
      </c>
      <c r="M33">
        <v>-0.0196078431372549</v>
      </c>
      <c r="N33">
        <f t="shared" si="3"/>
        <v>-0.02045183685448694</v>
      </c>
      <c r="O33">
        <f t="shared" si="4"/>
        <v>0.02045183685448694</v>
      </c>
    </row>
    <row r="34" spans="1:15" ht="21.75">
      <c r="A34" s="2">
        <v>37728</v>
      </c>
      <c r="B34" s="3">
        <v>33.25</v>
      </c>
      <c r="C34" s="4">
        <v>-0.5</v>
      </c>
      <c r="D34">
        <f t="shared" si="0"/>
        <v>-0.014814814814814815</v>
      </c>
      <c r="E34">
        <f t="shared" si="1"/>
        <v>-3.839512991615812E-06</v>
      </c>
      <c r="F34">
        <f t="shared" si="2"/>
        <v>6.012219879201841E-08</v>
      </c>
      <c r="M34">
        <v>-0.0196078431372549</v>
      </c>
      <c r="N34">
        <f t="shared" si="3"/>
        <v>-0.02045183685448694</v>
      </c>
      <c r="O34">
        <f t="shared" si="4"/>
        <v>0.02045183685448694</v>
      </c>
    </row>
    <row r="35" spans="1:15" ht="21.75">
      <c r="A35" s="5">
        <v>37727</v>
      </c>
      <c r="B35" s="6">
        <v>33.75</v>
      </c>
      <c r="C35" s="7">
        <v>-0.25</v>
      </c>
      <c r="D35">
        <f t="shared" si="0"/>
        <v>-0.007352941176470588</v>
      </c>
      <c r="E35">
        <f t="shared" si="1"/>
        <v>-5.507499378428623E-07</v>
      </c>
      <c r="F35">
        <f t="shared" si="2"/>
        <v>4.514461383208711E-09</v>
      </c>
      <c r="M35">
        <v>-0.019417475728155338</v>
      </c>
      <c r="N35">
        <f t="shared" si="3"/>
        <v>-0.020261469445387377</v>
      </c>
      <c r="O35">
        <f t="shared" si="4"/>
        <v>0.020261469445387377</v>
      </c>
    </row>
    <row r="36" spans="1:15" ht="21.75">
      <c r="A36" s="2">
        <v>37722</v>
      </c>
      <c r="B36" s="3">
        <v>34</v>
      </c>
      <c r="C36" s="10">
        <v>1</v>
      </c>
      <c r="D36">
        <f t="shared" si="0"/>
        <v>0.030303030303030304</v>
      </c>
      <c r="E36">
        <f t="shared" si="1"/>
        <v>2.5565578200751482E-05</v>
      </c>
      <c r="F36">
        <f t="shared" si="2"/>
        <v>7.531373035530245E-07</v>
      </c>
      <c r="M36">
        <v>-0.019230769230769232</v>
      </c>
      <c r="N36">
        <f t="shared" si="3"/>
        <v>-0.02007476294800127</v>
      </c>
      <c r="O36">
        <f t="shared" si="4"/>
        <v>0.02007476294800127</v>
      </c>
    </row>
    <row r="37" spans="1:15" ht="21.75">
      <c r="A37" s="5">
        <v>37721</v>
      </c>
      <c r="B37" s="6">
        <v>33</v>
      </c>
      <c r="C37" s="11">
        <v>0</v>
      </c>
      <c r="D37">
        <f t="shared" si="0"/>
        <v>0</v>
      </c>
      <c r="E37">
        <f t="shared" si="1"/>
        <v>-6.011981577745496E-10</v>
      </c>
      <c r="F37">
        <f t="shared" si="2"/>
        <v>5.074074679731956E-13</v>
      </c>
      <c r="M37">
        <v>-0.019230769230769232</v>
      </c>
      <c r="N37">
        <f t="shared" si="3"/>
        <v>-0.02007476294800127</v>
      </c>
      <c r="O37">
        <f t="shared" si="4"/>
        <v>0.02007476294800127</v>
      </c>
    </row>
    <row r="38" spans="1:15" ht="21.75">
      <c r="A38" s="2">
        <v>37720</v>
      </c>
      <c r="B38" s="3">
        <v>33</v>
      </c>
      <c r="C38" s="4">
        <v>-0.25</v>
      </c>
      <c r="D38">
        <f t="shared" si="0"/>
        <v>-0.007518796992481203</v>
      </c>
      <c r="E38">
        <f t="shared" si="1"/>
        <v>-5.848623761030203E-07</v>
      </c>
      <c r="F38">
        <f t="shared" si="2"/>
        <v>4.89108164533515E-09</v>
      </c>
      <c r="M38">
        <v>-0.01904761904761905</v>
      </c>
      <c r="N38">
        <f t="shared" si="3"/>
        <v>-0.019891612764851088</v>
      </c>
      <c r="O38">
        <f t="shared" si="4"/>
        <v>0.019891612764851088</v>
      </c>
    </row>
    <row r="39" spans="1:15" ht="21.75">
      <c r="A39" s="5">
        <v>37719</v>
      </c>
      <c r="B39" s="6">
        <v>33.25</v>
      </c>
      <c r="C39" s="8">
        <v>0.25</v>
      </c>
      <c r="D39">
        <f t="shared" si="0"/>
        <v>0.007575757575757576</v>
      </c>
      <c r="E39">
        <f t="shared" si="1"/>
        <v>3.050609506239871E-07</v>
      </c>
      <c r="F39">
        <f t="shared" si="2"/>
        <v>2.053598282058E-09</v>
      </c>
      <c r="M39">
        <v>-0.01904761904761905</v>
      </c>
      <c r="N39">
        <f t="shared" si="3"/>
        <v>-0.019891612764851088</v>
      </c>
      <c r="O39">
        <f t="shared" si="4"/>
        <v>0.019891612764851088</v>
      </c>
    </row>
    <row r="40" spans="1:15" ht="21.75">
      <c r="A40" s="2">
        <v>37715</v>
      </c>
      <c r="B40" s="3">
        <v>33</v>
      </c>
      <c r="C40" s="10">
        <v>2.25</v>
      </c>
      <c r="D40">
        <f t="shared" si="0"/>
        <v>0.07317073170731707</v>
      </c>
      <c r="E40">
        <f t="shared" si="1"/>
        <v>0.0003783525237698629</v>
      </c>
      <c r="F40">
        <f t="shared" si="2"/>
        <v>2.7365003854590295E-05</v>
      </c>
      <c r="M40">
        <v>-0.01904761904761905</v>
      </c>
      <c r="N40">
        <f t="shared" si="3"/>
        <v>-0.019891612764851088</v>
      </c>
      <c r="O40">
        <f t="shared" si="4"/>
        <v>0.019891612764851088</v>
      </c>
    </row>
    <row r="41" spans="1:15" ht="21.75">
      <c r="A41" s="5">
        <v>37714</v>
      </c>
      <c r="B41" s="6">
        <v>30.75</v>
      </c>
      <c r="C41" s="7">
        <v>-0.5</v>
      </c>
      <c r="D41">
        <f t="shared" si="0"/>
        <v>-0.016</v>
      </c>
      <c r="E41">
        <f t="shared" si="1"/>
        <v>-4.778979991938884E-06</v>
      </c>
      <c r="F41">
        <f t="shared" si="2"/>
        <v>8.049710895899619E-08</v>
      </c>
      <c r="M41">
        <v>-0.018691588785046728</v>
      </c>
      <c r="N41">
        <f t="shared" si="3"/>
        <v>-0.019535582502278766</v>
      </c>
      <c r="O41">
        <f t="shared" si="4"/>
        <v>0.019535582502278766</v>
      </c>
    </row>
    <row r="42" spans="1:15" ht="21.75">
      <c r="A42" s="2">
        <v>37713</v>
      </c>
      <c r="B42" s="3">
        <v>31.25</v>
      </c>
      <c r="C42" s="10">
        <v>1</v>
      </c>
      <c r="D42">
        <f t="shared" si="0"/>
        <v>0.03305785123966942</v>
      </c>
      <c r="E42">
        <f t="shared" si="1"/>
        <v>3.3429370653540664E-05</v>
      </c>
      <c r="F42">
        <f t="shared" si="2"/>
        <v>1.0768889832979084E-06</v>
      </c>
      <c r="M42">
        <v>-0.01834862385321101</v>
      </c>
      <c r="N42">
        <f t="shared" si="3"/>
        <v>-0.01919261757044305</v>
      </c>
      <c r="O42">
        <f t="shared" si="4"/>
        <v>0.01919261757044305</v>
      </c>
    </row>
    <row r="43" spans="1:15" ht="21.75">
      <c r="A43" s="5">
        <v>37712</v>
      </c>
      <c r="B43" s="6">
        <v>30.25</v>
      </c>
      <c r="C43" s="8">
        <v>0.25</v>
      </c>
      <c r="D43">
        <f t="shared" si="0"/>
        <v>0.008333333333333333</v>
      </c>
      <c r="E43">
        <f t="shared" si="1"/>
        <v>4.200786159907667E-07</v>
      </c>
      <c r="F43">
        <f t="shared" si="2"/>
        <v>3.146111420616652E-09</v>
      </c>
      <c r="M43">
        <v>-0.01834862385321101</v>
      </c>
      <c r="N43">
        <f t="shared" si="3"/>
        <v>-0.01919261757044305</v>
      </c>
      <c r="O43">
        <f t="shared" si="4"/>
        <v>0.01919261757044305</v>
      </c>
    </row>
    <row r="44" spans="1:15" ht="21.75">
      <c r="A44" s="2">
        <v>37711</v>
      </c>
      <c r="B44" s="3">
        <v>30</v>
      </c>
      <c r="C44" s="4">
        <v>-0.75</v>
      </c>
      <c r="D44">
        <f t="shared" si="0"/>
        <v>-0.024390243902439025</v>
      </c>
      <c r="E44">
        <f t="shared" si="1"/>
        <v>-1.6068323433545394E-05</v>
      </c>
      <c r="F44">
        <f t="shared" si="2"/>
        <v>4.054718916718133E-07</v>
      </c>
      <c r="M44">
        <v>-0.01818181818181818</v>
      </c>
      <c r="N44">
        <f t="shared" si="3"/>
        <v>-0.01902581189905022</v>
      </c>
      <c r="O44">
        <f t="shared" si="4"/>
        <v>0.01902581189905022</v>
      </c>
    </row>
    <row r="45" spans="1:15" ht="21.75">
      <c r="A45" s="5">
        <v>37708</v>
      </c>
      <c r="B45" s="6">
        <v>30.75</v>
      </c>
      <c r="C45" s="8">
        <v>0.25</v>
      </c>
      <c r="D45">
        <f t="shared" si="0"/>
        <v>0.00819672131147541</v>
      </c>
      <c r="E45">
        <f t="shared" si="1"/>
        <v>3.9750759344726677E-07</v>
      </c>
      <c r="F45">
        <f t="shared" si="2"/>
        <v>2.9227650512609946E-09</v>
      </c>
      <c r="M45">
        <v>-0.017821782178217824</v>
      </c>
      <c r="N45">
        <f t="shared" si="3"/>
        <v>-0.018665775895449863</v>
      </c>
      <c r="O45">
        <f t="shared" si="4"/>
        <v>0.018665775895449863</v>
      </c>
    </row>
    <row r="46" spans="1:15" ht="21.75">
      <c r="A46" s="2">
        <v>37707</v>
      </c>
      <c r="B46" s="3">
        <v>30.5</v>
      </c>
      <c r="C46" s="10">
        <v>0.25</v>
      </c>
      <c r="D46">
        <f t="shared" si="0"/>
        <v>0.008264462809917356</v>
      </c>
      <c r="E46">
        <f t="shared" si="1"/>
        <v>4.0859597256193033E-07</v>
      </c>
      <c r="F46">
        <f t="shared" si="2"/>
        <v>3.031973785791502E-09</v>
      </c>
      <c r="M46">
        <v>-0.017391304347826087</v>
      </c>
      <c r="N46">
        <f t="shared" si="3"/>
        <v>-0.018235298065058126</v>
      </c>
      <c r="O46">
        <f t="shared" si="4"/>
        <v>0.018235298065058126</v>
      </c>
    </row>
    <row r="47" spans="1:15" ht="21.75">
      <c r="A47" s="5">
        <v>37706</v>
      </c>
      <c r="B47" s="6">
        <v>30.25</v>
      </c>
      <c r="C47" s="8">
        <v>0.5</v>
      </c>
      <c r="D47">
        <f t="shared" si="0"/>
        <v>0.01680672268907563</v>
      </c>
      <c r="E47">
        <f t="shared" si="1"/>
        <v>4.067442476819503E-06</v>
      </c>
      <c r="F47">
        <f t="shared" si="2"/>
        <v>6.492748186603394E-08</v>
      </c>
      <c r="M47">
        <v>-0.017391304347826087</v>
      </c>
      <c r="N47">
        <f t="shared" si="3"/>
        <v>-0.018235298065058126</v>
      </c>
      <c r="O47">
        <f t="shared" si="4"/>
        <v>0.018235298065058126</v>
      </c>
    </row>
    <row r="48" spans="1:15" ht="21.75">
      <c r="A48" s="2">
        <v>37705</v>
      </c>
      <c r="B48" s="3">
        <v>29.75</v>
      </c>
      <c r="C48" s="9">
        <v>0</v>
      </c>
      <c r="D48">
        <f t="shared" si="0"/>
        <v>0</v>
      </c>
      <c r="E48">
        <f t="shared" si="1"/>
        <v>-6.011981577745496E-10</v>
      </c>
      <c r="F48">
        <f t="shared" si="2"/>
        <v>5.074074679731956E-13</v>
      </c>
      <c r="M48">
        <v>-0.017094017094017096</v>
      </c>
      <c r="N48">
        <f t="shared" si="3"/>
        <v>-0.017938010811249135</v>
      </c>
      <c r="O48">
        <f t="shared" si="4"/>
        <v>0.017938010811249135</v>
      </c>
    </row>
    <row r="49" spans="1:15" ht="21.75">
      <c r="A49" s="5">
        <v>37704</v>
      </c>
      <c r="B49" s="6">
        <v>29.75</v>
      </c>
      <c r="C49" s="7">
        <v>-0.5</v>
      </c>
      <c r="D49">
        <f t="shared" si="0"/>
        <v>-0.01652892561983471</v>
      </c>
      <c r="E49">
        <f t="shared" si="1"/>
        <v>-5.243465437123367E-06</v>
      </c>
      <c r="F49">
        <f t="shared" si="2"/>
        <v>9.109430208584169E-08</v>
      </c>
      <c r="M49">
        <v>-0.017094017094017096</v>
      </c>
      <c r="N49">
        <f t="shared" si="3"/>
        <v>-0.017938010811249135</v>
      </c>
      <c r="O49">
        <f t="shared" si="4"/>
        <v>0.017938010811249135</v>
      </c>
    </row>
    <row r="50" spans="1:15" ht="21.75">
      <c r="A50" s="2">
        <v>37701</v>
      </c>
      <c r="B50" s="3">
        <v>30.25</v>
      </c>
      <c r="C50" s="4">
        <v>-0.5</v>
      </c>
      <c r="D50">
        <f t="shared" si="0"/>
        <v>-0.016260162601626018</v>
      </c>
      <c r="E50">
        <f t="shared" si="1"/>
        <v>-5.003857933870459E-06</v>
      </c>
      <c r="F50">
        <f t="shared" si="2"/>
        <v>8.558676829827842E-08</v>
      </c>
      <c r="M50">
        <v>-0.01680672268907563</v>
      </c>
      <c r="N50">
        <f t="shared" si="3"/>
        <v>-0.01765071640630767</v>
      </c>
      <c r="O50">
        <f t="shared" si="4"/>
        <v>0.01765071640630767</v>
      </c>
    </row>
    <row r="51" spans="1:15" ht="21.75">
      <c r="A51" s="5">
        <v>37700</v>
      </c>
      <c r="B51" s="6">
        <v>30.75</v>
      </c>
      <c r="C51" s="11">
        <v>0</v>
      </c>
      <c r="D51">
        <f t="shared" si="0"/>
        <v>0</v>
      </c>
      <c r="E51">
        <f t="shared" si="1"/>
        <v>-6.011981577745496E-10</v>
      </c>
      <c r="F51">
        <f t="shared" si="2"/>
        <v>5.074074679731956E-13</v>
      </c>
      <c r="M51">
        <v>-0.01680672268907563</v>
      </c>
      <c r="N51">
        <f t="shared" si="3"/>
        <v>-0.01765071640630767</v>
      </c>
      <c r="O51">
        <f t="shared" si="4"/>
        <v>0.01765071640630767</v>
      </c>
    </row>
    <row r="52" spans="1:15" ht="21.75">
      <c r="A52" s="2">
        <v>37699</v>
      </c>
      <c r="B52" s="3">
        <v>30.75</v>
      </c>
      <c r="C52" s="4">
        <v>-0.5</v>
      </c>
      <c r="D52">
        <f t="shared" si="0"/>
        <v>-0.016</v>
      </c>
      <c r="E52">
        <f t="shared" si="1"/>
        <v>-4.778979991938884E-06</v>
      </c>
      <c r="F52">
        <f t="shared" si="2"/>
        <v>8.049710895899619E-08</v>
      </c>
      <c r="M52">
        <v>-0.01652892561983471</v>
      </c>
      <c r="N52">
        <f t="shared" si="3"/>
        <v>-0.01737291933706675</v>
      </c>
      <c r="O52">
        <f t="shared" si="4"/>
        <v>0.01737291933706675</v>
      </c>
    </row>
    <row r="53" spans="1:15" ht="21.75">
      <c r="A53" s="5">
        <v>37698</v>
      </c>
      <c r="B53" s="6">
        <v>31.25</v>
      </c>
      <c r="C53" s="8">
        <v>1.5</v>
      </c>
      <c r="D53">
        <f t="shared" si="0"/>
        <v>0.05042016806722689</v>
      </c>
      <c r="E53">
        <f t="shared" si="1"/>
        <v>0.00012184817572117092</v>
      </c>
      <c r="F53">
        <f t="shared" si="2"/>
        <v>6.04076640378158E-06</v>
      </c>
      <c r="M53">
        <v>-0.016260162601626018</v>
      </c>
      <c r="N53">
        <f t="shared" si="3"/>
        <v>-0.017104156318858057</v>
      </c>
      <c r="O53">
        <f t="shared" si="4"/>
        <v>0.017104156318858057</v>
      </c>
    </row>
    <row r="54" spans="1:15" ht="21.75">
      <c r="A54" s="2">
        <v>37697</v>
      </c>
      <c r="B54" s="3">
        <v>29.75</v>
      </c>
      <c r="C54" s="10">
        <v>0.5</v>
      </c>
      <c r="D54">
        <f t="shared" si="0"/>
        <v>0.017094017094017096</v>
      </c>
      <c r="E54">
        <f t="shared" si="1"/>
        <v>4.291034143823552E-06</v>
      </c>
      <c r="F54">
        <f t="shared" si="2"/>
        <v>6.972940514771557E-08</v>
      </c>
      <c r="M54">
        <v>-0.016260162601626018</v>
      </c>
      <c r="N54">
        <f t="shared" si="3"/>
        <v>-0.017104156318858057</v>
      </c>
      <c r="O54">
        <f t="shared" si="4"/>
        <v>0.017104156318858057</v>
      </c>
    </row>
    <row r="55" spans="1:15" ht="21.75">
      <c r="A55" s="5">
        <v>37694</v>
      </c>
      <c r="B55" s="6">
        <v>29.25</v>
      </c>
      <c r="C55" s="8">
        <v>1.25</v>
      </c>
      <c r="D55">
        <f t="shared" si="0"/>
        <v>0.044642857142857144</v>
      </c>
      <c r="E55">
        <f t="shared" si="1"/>
        <v>8.40211308205099E-05</v>
      </c>
      <c r="F55">
        <f t="shared" si="2"/>
        <v>3.6800300336740933E-06</v>
      </c>
      <c r="M55">
        <v>-0.016260162601626018</v>
      </c>
      <c r="N55">
        <f t="shared" si="3"/>
        <v>-0.017104156318858057</v>
      </c>
      <c r="O55">
        <f t="shared" si="4"/>
        <v>0.017104156318858057</v>
      </c>
    </row>
    <row r="56" spans="1:15" ht="21.75">
      <c r="A56" s="2">
        <v>37693</v>
      </c>
      <c r="B56" s="3">
        <v>28</v>
      </c>
      <c r="C56" s="9">
        <v>0</v>
      </c>
      <c r="D56">
        <f t="shared" si="0"/>
        <v>0</v>
      </c>
      <c r="E56">
        <f t="shared" si="1"/>
        <v>-6.011981577745496E-10</v>
      </c>
      <c r="F56">
        <f t="shared" si="2"/>
        <v>5.074074679731956E-13</v>
      </c>
      <c r="M56">
        <v>-0.016260162601626018</v>
      </c>
      <c r="N56">
        <f t="shared" si="3"/>
        <v>-0.017104156318858057</v>
      </c>
      <c r="O56">
        <f t="shared" si="4"/>
        <v>0.017104156318858057</v>
      </c>
    </row>
    <row r="57" spans="1:15" ht="21.75">
      <c r="A57" s="5">
        <v>37692</v>
      </c>
      <c r="B57" s="6">
        <v>28</v>
      </c>
      <c r="C57" s="7">
        <v>-0.25</v>
      </c>
      <c r="D57">
        <f t="shared" si="0"/>
        <v>-0.008849557522123894</v>
      </c>
      <c r="E57">
        <f t="shared" si="1"/>
        <v>-9.108539182323704E-07</v>
      </c>
      <c r="F57">
        <f t="shared" si="2"/>
        <v>8.829409127953602E-09</v>
      </c>
      <c r="M57">
        <v>-0.016</v>
      </c>
      <c r="N57">
        <f t="shared" si="3"/>
        <v>-0.01684399371723204</v>
      </c>
      <c r="O57">
        <f t="shared" si="4"/>
        <v>0.01684399371723204</v>
      </c>
    </row>
    <row r="58" spans="1:15" ht="21.75">
      <c r="A58" s="2">
        <v>37691</v>
      </c>
      <c r="B58" s="3">
        <v>28.25</v>
      </c>
      <c r="C58" s="9">
        <v>0</v>
      </c>
      <c r="D58">
        <f t="shared" si="0"/>
        <v>0</v>
      </c>
      <c r="E58">
        <f t="shared" si="1"/>
        <v>-6.011981577745496E-10</v>
      </c>
      <c r="F58">
        <f t="shared" si="2"/>
        <v>5.074074679731956E-13</v>
      </c>
      <c r="M58">
        <v>-0.016</v>
      </c>
      <c r="N58">
        <f t="shared" si="3"/>
        <v>-0.01684399371723204</v>
      </c>
      <c r="O58">
        <f t="shared" si="4"/>
        <v>0.01684399371723204</v>
      </c>
    </row>
    <row r="59" spans="1:15" ht="21.75">
      <c r="A59" s="5">
        <v>37690</v>
      </c>
      <c r="B59" s="6">
        <v>28.25</v>
      </c>
      <c r="C59" s="7">
        <v>-0.5</v>
      </c>
      <c r="D59">
        <f t="shared" si="0"/>
        <v>-0.017391304347826087</v>
      </c>
      <c r="E59">
        <f t="shared" si="1"/>
        <v>-6.063712466244772E-06</v>
      </c>
      <c r="F59">
        <f t="shared" si="2"/>
        <v>1.1057360420278212E-07</v>
      </c>
      <c r="M59">
        <v>-0.016</v>
      </c>
      <c r="N59">
        <f t="shared" si="3"/>
        <v>-0.01684399371723204</v>
      </c>
      <c r="O59">
        <f t="shared" si="4"/>
        <v>0.01684399371723204</v>
      </c>
    </row>
    <row r="60" spans="1:15" ht="21.75">
      <c r="A60" s="2">
        <v>37687</v>
      </c>
      <c r="B60" s="3">
        <v>28.75</v>
      </c>
      <c r="C60" s="10">
        <v>0.5</v>
      </c>
      <c r="D60">
        <f t="shared" si="0"/>
        <v>0.017699115044247787</v>
      </c>
      <c r="E60">
        <f t="shared" si="1"/>
        <v>4.788457630868123E-06</v>
      </c>
      <c r="F60">
        <f t="shared" si="2"/>
        <v>8.071003433755661E-08</v>
      </c>
      <c r="M60">
        <v>-0.016</v>
      </c>
      <c r="N60">
        <f t="shared" si="3"/>
        <v>-0.01684399371723204</v>
      </c>
      <c r="O60">
        <f t="shared" si="4"/>
        <v>0.01684399371723204</v>
      </c>
    </row>
    <row r="61" spans="1:15" ht="21.75">
      <c r="A61" s="5">
        <v>37686</v>
      </c>
      <c r="B61" s="6">
        <v>28.25</v>
      </c>
      <c r="C61" s="11">
        <v>0</v>
      </c>
      <c r="D61">
        <f t="shared" si="0"/>
        <v>0</v>
      </c>
      <c r="E61">
        <f t="shared" si="1"/>
        <v>-6.011981577745496E-10</v>
      </c>
      <c r="F61">
        <f t="shared" si="2"/>
        <v>5.074074679731956E-13</v>
      </c>
      <c r="M61">
        <v>-0.016</v>
      </c>
      <c r="N61">
        <f t="shared" si="3"/>
        <v>-0.01684399371723204</v>
      </c>
      <c r="O61">
        <f t="shared" si="4"/>
        <v>0.01684399371723204</v>
      </c>
    </row>
    <row r="62" spans="1:15" ht="21.75">
      <c r="A62" s="2">
        <v>37685</v>
      </c>
      <c r="B62" s="3">
        <v>28.25</v>
      </c>
      <c r="C62" s="9">
        <v>0</v>
      </c>
      <c r="D62">
        <f t="shared" si="0"/>
        <v>0</v>
      </c>
      <c r="E62">
        <f t="shared" si="1"/>
        <v>-6.011981577745496E-10</v>
      </c>
      <c r="F62">
        <f t="shared" si="2"/>
        <v>5.074074679731956E-13</v>
      </c>
      <c r="M62">
        <v>-0.016</v>
      </c>
      <c r="N62">
        <f t="shared" si="3"/>
        <v>-0.01684399371723204</v>
      </c>
      <c r="O62">
        <f t="shared" si="4"/>
        <v>0.01684399371723204</v>
      </c>
    </row>
    <row r="63" spans="1:15" ht="21.75">
      <c r="A63" s="5">
        <v>37684</v>
      </c>
      <c r="B63" s="6">
        <v>28.25</v>
      </c>
      <c r="C63" s="7">
        <v>-1</v>
      </c>
      <c r="D63">
        <f t="shared" si="0"/>
        <v>-0.03418803418803419</v>
      </c>
      <c r="E63">
        <f t="shared" si="1"/>
        <v>-4.2992810292312344E-05</v>
      </c>
      <c r="F63">
        <f t="shared" si="2"/>
        <v>1.5061253298861031E-06</v>
      </c>
      <c r="M63">
        <v>-0.016</v>
      </c>
      <c r="N63">
        <f t="shared" si="3"/>
        <v>-0.01684399371723204</v>
      </c>
      <c r="O63">
        <f t="shared" si="4"/>
        <v>0.01684399371723204</v>
      </c>
    </row>
    <row r="64" spans="1:15" ht="21.75">
      <c r="A64" s="2">
        <v>37683</v>
      </c>
      <c r="B64" s="3">
        <v>29.25</v>
      </c>
      <c r="C64" s="10">
        <v>0.5</v>
      </c>
      <c r="D64">
        <f t="shared" si="0"/>
        <v>0.017391304347826087</v>
      </c>
      <c r="E64">
        <f t="shared" si="1"/>
        <v>4.53087685907335E-06</v>
      </c>
      <c r="F64">
        <f t="shared" si="2"/>
        <v>7.497382681605703E-08</v>
      </c>
      <c r="M64">
        <v>-0.015748031496062992</v>
      </c>
      <c r="N64">
        <f t="shared" si="3"/>
        <v>-0.01659202521329503</v>
      </c>
      <c r="O64">
        <f t="shared" si="4"/>
        <v>0.01659202521329503</v>
      </c>
    </row>
    <row r="65" spans="1:15" ht="21.75">
      <c r="A65" s="5">
        <v>37680</v>
      </c>
      <c r="B65" s="6">
        <v>28.75</v>
      </c>
      <c r="C65" s="8">
        <v>0.25</v>
      </c>
      <c r="D65">
        <f t="shared" si="0"/>
        <v>0.008771929824561403</v>
      </c>
      <c r="E65">
        <f t="shared" si="1"/>
        <v>4.982879952757413E-07</v>
      </c>
      <c r="F65">
        <f t="shared" si="2"/>
        <v>3.950395389595314E-09</v>
      </c>
      <c r="M65">
        <v>-0.015625</v>
      </c>
      <c r="N65">
        <f t="shared" si="3"/>
        <v>-0.01646899371723204</v>
      </c>
      <c r="O65">
        <f t="shared" si="4"/>
        <v>0.01646899371723204</v>
      </c>
    </row>
    <row r="66" spans="1:15" ht="21.75">
      <c r="A66" s="2">
        <v>37679</v>
      </c>
      <c r="B66" s="3">
        <v>28.5</v>
      </c>
      <c r="C66" s="10">
        <v>0.25</v>
      </c>
      <c r="D66">
        <f t="shared" si="0"/>
        <v>0.008849557522123894</v>
      </c>
      <c r="E66">
        <f t="shared" si="1"/>
        <v>5.130689936536658E-07</v>
      </c>
      <c r="F66">
        <f t="shared" si="2"/>
        <v>4.107406565006075E-09</v>
      </c>
      <c r="M66">
        <v>-0.015503875968992248</v>
      </c>
      <c r="N66">
        <f t="shared" si="3"/>
        <v>-0.016347869686224287</v>
      </c>
      <c r="O66">
        <f t="shared" si="4"/>
        <v>0.016347869686224287</v>
      </c>
    </row>
    <row r="67" spans="1:15" ht="21.75">
      <c r="A67" s="5">
        <v>37678</v>
      </c>
      <c r="B67" s="6">
        <v>28.25</v>
      </c>
      <c r="C67" s="11">
        <v>0</v>
      </c>
      <c r="D67">
        <f aca="true" t="shared" si="5" ref="D67:D130">C67/B68</f>
        <v>0</v>
      </c>
      <c r="E67">
        <f aca="true" t="shared" si="6" ref="E67:E130">(D67-$I$2)^3</f>
        <v>-6.011981577745496E-10</v>
      </c>
      <c r="F67">
        <f aca="true" t="shared" si="7" ref="F67:F130">(D67-$I$2)^4</f>
        <v>5.074074679731956E-13</v>
      </c>
      <c r="M67">
        <v>-0.014814814814814815</v>
      </c>
      <c r="N67">
        <f aca="true" t="shared" si="8" ref="N67:N130">M67-$I$2</f>
        <v>-0.015658808532046854</v>
      </c>
      <c r="O67">
        <f aca="true" t="shared" si="9" ref="O67:O130">ABS(N67)</f>
        <v>0.015658808532046854</v>
      </c>
    </row>
    <row r="68" spans="1:15" ht="21.75">
      <c r="A68" s="2">
        <v>37677</v>
      </c>
      <c r="B68" s="3">
        <v>28.25</v>
      </c>
      <c r="C68" s="4">
        <v>-0.75</v>
      </c>
      <c r="D68">
        <f t="shared" si="5"/>
        <v>-0.02586206896551724</v>
      </c>
      <c r="E68">
        <f t="shared" si="6"/>
        <v>-1.9047132022103626E-05</v>
      </c>
      <c r="F68">
        <f t="shared" si="7"/>
        <v>5.086739017089005E-07</v>
      </c>
      <c r="M68">
        <v>-0.00980392156862745</v>
      </c>
      <c r="N68">
        <f t="shared" si="8"/>
        <v>-0.01064791528585949</v>
      </c>
      <c r="O68">
        <f t="shared" si="9"/>
        <v>0.01064791528585949</v>
      </c>
    </row>
    <row r="69" spans="1:15" ht="21.75">
      <c r="A69" s="5">
        <v>37676</v>
      </c>
      <c r="B69" s="6">
        <v>29</v>
      </c>
      <c r="C69" s="8">
        <v>1.25</v>
      </c>
      <c r="D69">
        <f t="shared" si="5"/>
        <v>0.04504504504504504</v>
      </c>
      <c r="E69">
        <f t="shared" si="6"/>
        <v>8.635704989476844E-05</v>
      </c>
      <c r="F69">
        <f t="shared" si="7"/>
        <v>3.817072394917169E-06</v>
      </c>
      <c r="M69">
        <v>-0.009708737864077669</v>
      </c>
      <c r="N69">
        <f t="shared" si="8"/>
        <v>-0.010552731581309708</v>
      </c>
      <c r="O69">
        <f t="shared" si="9"/>
        <v>0.010552731581309708</v>
      </c>
    </row>
    <row r="70" spans="1:15" ht="21.75">
      <c r="A70" s="2">
        <v>37673</v>
      </c>
      <c r="B70" s="3">
        <v>27.75</v>
      </c>
      <c r="C70" s="4">
        <v>-1.25</v>
      </c>
      <c r="D70">
        <f t="shared" si="5"/>
        <v>-0.04310344827586207</v>
      </c>
      <c r="E70">
        <f t="shared" si="6"/>
        <v>-8.487910758012716E-05</v>
      </c>
      <c r="F70">
        <f t="shared" si="7"/>
        <v>3.730219656803233E-06</v>
      </c>
      <c r="M70">
        <v>-0.009708737864077669</v>
      </c>
      <c r="N70">
        <f t="shared" si="8"/>
        <v>-0.010552731581309708</v>
      </c>
      <c r="O70">
        <f t="shared" si="9"/>
        <v>0.010552731581309708</v>
      </c>
    </row>
    <row r="71" spans="1:15" ht="21.75">
      <c r="A71" s="5">
        <v>37672</v>
      </c>
      <c r="B71" s="6">
        <v>29</v>
      </c>
      <c r="C71" s="7">
        <v>-1.25</v>
      </c>
      <c r="D71">
        <f t="shared" si="5"/>
        <v>-0.04132231404958678</v>
      </c>
      <c r="E71">
        <f t="shared" si="6"/>
        <v>-7.497159024422719E-05</v>
      </c>
      <c r="F71">
        <f t="shared" si="7"/>
        <v>3.1612751480059146E-06</v>
      </c>
      <c r="M71">
        <v>-0.009615384615384616</v>
      </c>
      <c r="N71">
        <f t="shared" si="8"/>
        <v>-0.010459378332616655</v>
      </c>
      <c r="O71">
        <f t="shared" si="9"/>
        <v>0.010459378332616655</v>
      </c>
    </row>
    <row r="72" spans="1:15" ht="21.75">
      <c r="A72" s="2">
        <v>37671</v>
      </c>
      <c r="B72" s="3">
        <v>30.25</v>
      </c>
      <c r="C72" s="9">
        <v>0</v>
      </c>
      <c r="D72">
        <f t="shared" si="5"/>
        <v>0</v>
      </c>
      <c r="E72">
        <f t="shared" si="6"/>
        <v>-6.011981577745496E-10</v>
      </c>
      <c r="F72">
        <f t="shared" si="7"/>
        <v>5.074074679731956E-13</v>
      </c>
      <c r="M72">
        <v>-0.009615384615384616</v>
      </c>
      <c r="N72">
        <f t="shared" si="8"/>
        <v>-0.010459378332616655</v>
      </c>
      <c r="O72">
        <f t="shared" si="9"/>
        <v>0.010459378332616655</v>
      </c>
    </row>
    <row r="73" spans="1:15" ht="21.75">
      <c r="A73" s="5">
        <v>37670</v>
      </c>
      <c r="B73" s="6">
        <v>30.25</v>
      </c>
      <c r="C73" s="7">
        <v>-0.5</v>
      </c>
      <c r="D73">
        <f t="shared" si="5"/>
        <v>-0.016260162601626018</v>
      </c>
      <c r="E73">
        <f t="shared" si="6"/>
        <v>-5.003857933870459E-06</v>
      </c>
      <c r="F73">
        <f t="shared" si="7"/>
        <v>8.558676829827842E-08</v>
      </c>
      <c r="M73">
        <v>-0.009615384615384616</v>
      </c>
      <c r="N73">
        <f t="shared" si="8"/>
        <v>-0.010459378332616655</v>
      </c>
      <c r="O73">
        <f t="shared" si="9"/>
        <v>0.010459378332616655</v>
      </c>
    </row>
    <row r="74" spans="1:15" ht="21.75">
      <c r="A74" s="2">
        <v>37666</v>
      </c>
      <c r="B74" s="3">
        <v>30.75</v>
      </c>
      <c r="C74" s="4">
        <v>-0.5</v>
      </c>
      <c r="D74">
        <f t="shared" si="5"/>
        <v>-0.016</v>
      </c>
      <c r="E74">
        <f t="shared" si="6"/>
        <v>-4.778979991938884E-06</v>
      </c>
      <c r="F74">
        <f t="shared" si="7"/>
        <v>8.049710895899619E-08</v>
      </c>
      <c r="M74">
        <v>-0.009523809523809525</v>
      </c>
      <c r="N74">
        <f t="shared" si="8"/>
        <v>-0.010367803241041564</v>
      </c>
      <c r="O74">
        <f t="shared" si="9"/>
        <v>0.010367803241041564</v>
      </c>
    </row>
    <row r="75" spans="1:15" ht="21.75">
      <c r="A75" s="5">
        <v>37665</v>
      </c>
      <c r="B75" s="6">
        <v>31.25</v>
      </c>
      <c r="C75" s="7">
        <v>-1</v>
      </c>
      <c r="D75">
        <f t="shared" si="5"/>
        <v>-0.031007751937984496</v>
      </c>
      <c r="E75">
        <f t="shared" si="6"/>
        <v>-3.231466941196268E-05</v>
      </c>
      <c r="F75">
        <f t="shared" si="7"/>
        <v>1.029278631042241E-06</v>
      </c>
      <c r="M75">
        <v>-0.009433962264150943</v>
      </c>
      <c r="N75">
        <f t="shared" si="8"/>
        <v>-0.010277955981382982</v>
      </c>
      <c r="O75">
        <f t="shared" si="9"/>
        <v>0.010277955981382982</v>
      </c>
    </row>
    <row r="76" spans="1:15" ht="21.75">
      <c r="A76" s="2">
        <v>37664</v>
      </c>
      <c r="B76" s="3">
        <v>32.25</v>
      </c>
      <c r="C76" s="10">
        <v>0.25</v>
      </c>
      <c r="D76">
        <f t="shared" si="5"/>
        <v>0.0078125</v>
      </c>
      <c r="E76">
        <f t="shared" si="6"/>
        <v>3.383912212684408E-07</v>
      </c>
      <c r="F76">
        <f t="shared" si="7"/>
        <v>2.3580813514426532E-09</v>
      </c>
      <c r="M76">
        <v>-0.009433962264150943</v>
      </c>
      <c r="N76">
        <f t="shared" si="8"/>
        <v>-0.010277955981382982</v>
      </c>
      <c r="O76">
        <f t="shared" si="9"/>
        <v>0.010277955981382982</v>
      </c>
    </row>
    <row r="77" spans="1:15" ht="21.75">
      <c r="A77" s="5">
        <v>37663</v>
      </c>
      <c r="B77" s="6">
        <v>32</v>
      </c>
      <c r="C77" s="8">
        <v>0.75</v>
      </c>
      <c r="D77">
        <f t="shared" si="5"/>
        <v>0.024</v>
      </c>
      <c r="E77">
        <f t="shared" si="6"/>
        <v>1.2416265086885618E-05</v>
      </c>
      <c r="F77">
        <f t="shared" si="7"/>
        <v>2.8751111236043583E-07</v>
      </c>
      <c r="M77">
        <v>-0.009174311926605505</v>
      </c>
      <c r="N77">
        <f t="shared" si="8"/>
        <v>-0.010018305643837544</v>
      </c>
      <c r="O77">
        <f t="shared" si="9"/>
        <v>0.010018305643837544</v>
      </c>
    </row>
    <row r="78" spans="1:15" ht="21.75">
      <c r="A78" s="2">
        <v>37662</v>
      </c>
      <c r="B78" s="3">
        <v>31.25</v>
      </c>
      <c r="C78" s="4">
        <v>-0.25</v>
      </c>
      <c r="D78">
        <f t="shared" si="5"/>
        <v>-0.007936507936507936</v>
      </c>
      <c r="E78">
        <f t="shared" si="6"/>
        <v>-6.769521736812639E-07</v>
      </c>
      <c r="F78">
        <f t="shared" si="7"/>
        <v>5.943979680511208E-09</v>
      </c>
      <c r="M78">
        <v>-0.009174311926605505</v>
      </c>
      <c r="N78">
        <f t="shared" si="8"/>
        <v>-0.010018305643837544</v>
      </c>
      <c r="O78">
        <f t="shared" si="9"/>
        <v>0.010018305643837544</v>
      </c>
    </row>
    <row r="79" spans="1:15" ht="21.75">
      <c r="A79" s="5">
        <v>37659</v>
      </c>
      <c r="B79" s="6">
        <v>31.5</v>
      </c>
      <c r="C79" s="7">
        <v>-0.5</v>
      </c>
      <c r="D79">
        <f t="shared" si="5"/>
        <v>-0.015625</v>
      </c>
      <c r="E79">
        <f t="shared" si="6"/>
        <v>-4.4668481775239194E-06</v>
      </c>
      <c r="F79">
        <f t="shared" si="7"/>
        <v>7.356449457147082E-08</v>
      </c>
      <c r="M79">
        <v>-0.00909090909090909</v>
      </c>
      <c r="N79">
        <f t="shared" si="8"/>
        <v>-0.00993490280814113</v>
      </c>
      <c r="O79">
        <f t="shared" si="9"/>
        <v>0.00993490280814113</v>
      </c>
    </row>
    <row r="80" spans="1:15" ht="21.75">
      <c r="A80" s="2">
        <v>37658</v>
      </c>
      <c r="B80" s="3">
        <v>32</v>
      </c>
      <c r="C80" s="10">
        <v>1</v>
      </c>
      <c r="D80">
        <f t="shared" si="5"/>
        <v>0.03225806451612903</v>
      </c>
      <c r="E80">
        <f t="shared" si="6"/>
        <v>3.1000782387838626E-05</v>
      </c>
      <c r="F80">
        <f t="shared" si="7"/>
        <v>9.738607727527617E-07</v>
      </c>
      <c r="M80">
        <v>-0.00909090909090909</v>
      </c>
      <c r="N80">
        <f t="shared" si="8"/>
        <v>-0.00993490280814113</v>
      </c>
      <c r="O80">
        <f t="shared" si="9"/>
        <v>0.00993490280814113</v>
      </c>
    </row>
    <row r="81" spans="1:15" ht="21.75">
      <c r="A81" s="5">
        <v>37657</v>
      </c>
      <c r="B81" s="6">
        <v>31</v>
      </c>
      <c r="C81" s="11">
        <v>0</v>
      </c>
      <c r="D81">
        <f t="shared" si="5"/>
        <v>0</v>
      </c>
      <c r="E81">
        <f t="shared" si="6"/>
        <v>-6.011981577745496E-10</v>
      </c>
      <c r="F81">
        <f t="shared" si="7"/>
        <v>5.074074679731956E-13</v>
      </c>
      <c r="M81">
        <v>-0.009009009009009009</v>
      </c>
      <c r="N81">
        <f t="shared" si="8"/>
        <v>-0.009853002726241048</v>
      </c>
      <c r="O81">
        <f t="shared" si="9"/>
        <v>0.009853002726241048</v>
      </c>
    </row>
    <row r="82" spans="1:15" ht="21.75">
      <c r="A82" s="2">
        <v>37656</v>
      </c>
      <c r="B82" s="3">
        <v>31</v>
      </c>
      <c r="C82" s="10">
        <v>0.25</v>
      </c>
      <c r="D82">
        <f t="shared" si="5"/>
        <v>0.008130081300813009</v>
      </c>
      <c r="E82">
        <f t="shared" si="6"/>
        <v>3.86797058156008E-07</v>
      </c>
      <c r="F82">
        <f t="shared" si="7"/>
        <v>2.818237242796136E-09</v>
      </c>
      <c r="M82">
        <v>-0.009009009009009009</v>
      </c>
      <c r="N82">
        <f t="shared" si="8"/>
        <v>-0.009853002726241048</v>
      </c>
      <c r="O82">
        <f t="shared" si="9"/>
        <v>0.009853002726241048</v>
      </c>
    </row>
    <row r="83" spans="1:15" ht="21.75">
      <c r="A83" s="5">
        <v>37655</v>
      </c>
      <c r="B83" s="6">
        <v>30.75</v>
      </c>
      <c r="C83" s="8">
        <v>0.5</v>
      </c>
      <c r="D83">
        <f t="shared" si="5"/>
        <v>0.01652892561983471</v>
      </c>
      <c r="E83">
        <f t="shared" si="6"/>
        <v>3.858761284536461E-06</v>
      </c>
      <c r="F83">
        <f t="shared" si="7"/>
        <v>6.0524407976354E-08</v>
      </c>
      <c r="M83">
        <v>-0.008928571428571428</v>
      </c>
      <c r="N83">
        <f t="shared" si="8"/>
        <v>-0.009772565145803467</v>
      </c>
      <c r="O83">
        <f t="shared" si="9"/>
        <v>0.009772565145803467</v>
      </c>
    </row>
    <row r="84" spans="1:15" ht="21.75">
      <c r="A84" s="2">
        <v>37652</v>
      </c>
      <c r="B84" s="3">
        <v>30.25</v>
      </c>
      <c r="C84" s="4">
        <v>-0.5</v>
      </c>
      <c r="D84">
        <f t="shared" si="5"/>
        <v>-0.016260162601626018</v>
      </c>
      <c r="E84">
        <f t="shared" si="6"/>
        <v>-5.003857933870459E-06</v>
      </c>
      <c r="F84">
        <f t="shared" si="7"/>
        <v>8.558676829827842E-08</v>
      </c>
      <c r="M84">
        <v>-0.008849557522123894</v>
      </c>
      <c r="N84">
        <f t="shared" si="8"/>
        <v>-0.009693551239355933</v>
      </c>
      <c r="O84">
        <f t="shared" si="9"/>
        <v>0.009693551239355933</v>
      </c>
    </row>
    <row r="85" spans="1:15" ht="21.75">
      <c r="A85" s="5">
        <v>37651</v>
      </c>
      <c r="B85" s="6">
        <v>30.75</v>
      </c>
      <c r="C85" s="11">
        <v>0</v>
      </c>
      <c r="D85">
        <f t="shared" si="5"/>
        <v>0</v>
      </c>
      <c r="E85">
        <f t="shared" si="6"/>
        <v>-6.011981577745496E-10</v>
      </c>
      <c r="F85">
        <f t="shared" si="7"/>
        <v>5.074074679731956E-13</v>
      </c>
      <c r="M85">
        <v>-0.008695652173913044</v>
      </c>
      <c r="N85">
        <f t="shared" si="8"/>
        <v>-0.009539645891145082</v>
      </c>
      <c r="O85">
        <f t="shared" si="9"/>
        <v>0.009539645891145082</v>
      </c>
    </row>
    <row r="86" spans="1:15" ht="21.75">
      <c r="A86" s="2">
        <v>37650</v>
      </c>
      <c r="B86" s="3">
        <v>30.75</v>
      </c>
      <c r="C86" s="4">
        <v>-0.5</v>
      </c>
      <c r="D86">
        <f t="shared" si="5"/>
        <v>-0.016</v>
      </c>
      <c r="E86">
        <f t="shared" si="6"/>
        <v>-4.778979991938884E-06</v>
      </c>
      <c r="F86">
        <f t="shared" si="7"/>
        <v>8.049710895899619E-08</v>
      </c>
      <c r="M86">
        <v>-0.008695652173913044</v>
      </c>
      <c r="N86">
        <f t="shared" si="8"/>
        <v>-0.009539645891145082</v>
      </c>
      <c r="O86">
        <f t="shared" si="9"/>
        <v>0.009539645891145082</v>
      </c>
    </row>
    <row r="87" spans="1:15" ht="21.75">
      <c r="A87" s="5">
        <v>37649</v>
      </c>
      <c r="B87" s="6">
        <v>31.25</v>
      </c>
      <c r="C87" s="8">
        <v>0.5</v>
      </c>
      <c r="D87">
        <f t="shared" si="5"/>
        <v>0.016260162601626018</v>
      </c>
      <c r="E87">
        <f t="shared" si="6"/>
        <v>3.663779920292107E-06</v>
      </c>
      <c r="F87">
        <f t="shared" si="7"/>
        <v>5.6481450006474626E-08</v>
      </c>
      <c r="M87">
        <v>-0.008620689655172414</v>
      </c>
      <c r="N87">
        <f t="shared" si="8"/>
        <v>-0.009464683372404453</v>
      </c>
      <c r="O87">
        <f t="shared" si="9"/>
        <v>0.009464683372404453</v>
      </c>
    </row>
    <row r="88" spans="1:15" ht="21.75">
      <c r="A88" s="2">
        <v>37648</v>
      </c>
      <c r="B88" s="3">
        <v>30.75</v>
      </c>
      <c r="C88" s="4">
        <v>-0.5</v>
      </c>
      <c r="D88">
        <f t="shared" si="5"/>
        <v>-0.016</v>
      </c>
      <c r="E88">
        <f t="shared" si="6"/>
        <v>-4.778979991938884E-06</v>
      </c>
      <c r="F88">
        <f t="shared" si="7"/>
        <v>8.049710895899619E-08</v>
      </c>
      <c r="M88">
        <v>-0.00847457627118644</v>
      </c>
      <c r="N88">
        <f t="shared" si="8"/>
        <v>-0.00931856998841848</v>
      </c>
      <c r="O88">
        <f t="shared" si="9"/>
        <v>0.00931856998841848</v>
      </c>
    </row>
    <row r="89" spans="1:15" ht="21.75">
      <c r="A89" s="5">
        <v>37645</v>
      </c>
      <c r="B89" s="6">
        <v>31.25</v>
      </c>
      <c r="C89" s="11">
        <v>0</v>
      </c>
      <c r="D89">
        <f t="shared" si="5"/>
        <v>0</v>
      </c>
      <c r="E89">
        <f t="shared" si="6"/>
        <v>-6.011981577745496E-10</v>
      </c>
      <c r="F89">
        <f t="shared" si="7"/>
        <v>5.074074679731956E-13</v>
      </c>
      <c r="M89">
        <v>-0.008097165991902834</v>
      </c>
      <c r="N89">
        <f t="shared" si="8"/>
        <v>-0.008941159709134873</v>
      </c>
      <c r="O89">
        <f t="shared" si="9"/>
        <v>0.008941159709134873</v>
      </c>
    </row>
    <row r="90" spans="1:15" ht="21.75">
      <c r="A90" s="2">
        <v>37644</v>
      </c>
      <c r="B90" s="3">
        <v>31.25</v>
      </c>
      <c r="C90" s="9">
        <v>0</v>
      </c>
      <c r="D90">
        <f t="shared" si="5"/>
        <v>0</v>
      </c>
      <c r="E90">
        <f t="shared" si="6"/>
        <v>-6.011981577745496E-10</v>
      </c>
      <c r="F90">
        <f t="shared" si="7"/>
        <v>5.074074679731956E-13</v>
      </c>
      <c r="M90">
        <v>-0.008</v>
      </c>
      <c r="N90">
        <f t="shared" si="8"/>
        <v>-0.008843993717232039</v>
      </c>
      <c r="O90">
        <f t="shared" si="9"/>
        <v>0.008843993717232039</v>
      </c>
    </row>
    <row r="91" spans="1:15" ht="21.75">
      <c r="A91" s="5">
        <v>37643</v>
      </c>
      <c r="B91" s="6">
        <v>31.25</v>
      </c>
      <c r="C91" s="8">
        <v>0.75</v>
      </c>
      <c r="D91">
        <f t="shared" si="5"/>
        <v>0.02459016393442623</v>
      </c>
      <c r="E91">
        <f t="shared" si="6"/>
        <v>1.3390004709392712E-05</v>
      </c>
      <c r="F91">
        <f t="shared" si="7"/>
        <v>3.1796133103827115E-07</v>
      </c>
      <c r="M91">
        <v>-0.007936507936507936</v>
      </c>
      <c r="N91">
        <f t="shared" si="8"/>
        <v>-0.008780501653739975</v>
      </c>
      <c r="O91">
        <f t="shared" si="9"/>
        <v>0.008780501653739975</v>
      </c>
    </row>
    <row r="92" spans="1:15" ht="21.75">
      <c r="A92" s="2">
        <v>37642</v>
      </c>
      <c r="B92" s="3">
        <v>30.5</v>
      </c>
      <c r="C92" s="10">
        <v>0.75</v>
      </c>
      <c r="D92">
        <f t="shared" si="5"/>
        <v>0.025210084033613446</v>
      </c>
      <c r="E92">
        <f t="shared" si="6"/>
        <v>1.4466302723529165E-05</v>
      </c>
      <c r="F92">
        <f t="shared" si="7"/>
        <v>3.5248723870562597E-07</v>
      </c>
      <c r="M92">
        <v>-0.007751937984496124</v>
      </c>
      <c r="N92">
        <f t="shared" si="8"/>
        <v>-0.008595931701728163</v>
      </c>
      <c r="O92">
        <f t="shared" si="9"/>
        <v>0.008595931701728163</v>
      </c>
    </row>
    <row r="93" spans="1:15" ht="21.75">
      <c r="A93" s="5">
        <v>37641</v>
      </c>
      <c r="B93" s="6">
        <v>29.75</v>
      </c>
      <c r="C93" s="8">
        <v>1.25</v>
      </c>
      <c r="D93">
        <f t="shared" si="5"/>
        <v>0.043859649122807015</v>
      </c>
      <c r="E93">
        <f t="shared" si="6"/>
        <v>7.959387215539377E-05</v>
      </c>
      <c r="F93">
        <f t="shared" si="7"/>
        <v>3.4237825770318077E-06</v>
      </c>
      <c r="M93">
        <v>-0.007518796992481203</v>
      </c>
      <c r="N93">
        <f t="shared" si="8"/>
        <v>-0.008362790709713241</v>
      </c>
      <c r="O93">
        <f t="shared" si="9"/>
        <v>0.008362790709713241</v>
      </c>
    </row>
    <row r="94" spans="1:15" ht="21.75">
      <c r="A94" s="2">
        <v>37638</v>
      </c>
      <c r="B94" s="3">
        <v>28.5</v>
      </c>
      <c r="C94" s="4">
        <v>-0.25</v>
      </c>
      <c r="D94">
        <f t="shared" si="5"/>
        <v>-0.008695652173913044</v>
      </c>
      <c r="E94">
        <f t="shared" si="6"/>
        <v>-8.681539835483249E-07</v>
      </c>
      <c r="F94">
        <f t="shared" si="7"/>
        <v>8.281881582038013E-09</v>
      </c>
      <c r="M94">
        <v>-0.007407407407407408</v>
      </c>
      <c r="N94">
        <f t="shared" si="8"/>
        <v>-0.008251401124639447</v>
      </c>
      <c r="O94">
        <f t="shared" si="9"/>
        <v>0.008251401124639447</v>
      </c>
    </row>
    <row r="95" spans="1:15" ht="21.75">
      <c r="A95" s="5">
        <v>37637</v>
      </c>
      <c r="B95" s="6">
        <v>28.75</v>
      </c>
      <c r="C95" s="7">
        <v>-0.5</v>
      </c>
      <c r="D95">
        <f t="shared" si="5"/>
        <v>-0.017094017094017096</v>
      </c>
      <c r="E95">
        <f t="shared" si="6"/>
        <v>-5.771953773945E-06</v>
      </c>
      <c r="F95">
        <f t="shared" si="7"/>
        <v>1.0353736919905565E-07</v>
      </c>
      <c r="M95">
        <v>-0.007352941176470588</v>
      </c>
      <c r="N95">
        <f t="shared" si="8"/>
        <v>-0.008196934893702627</v>
      </c>
      <c r="O95">
        <f t="shared" si="9"/>
        <v>0.008196934893702627</v>
      </c>
    </row>
    <row r="96" spans="1:15" ht="21.75">
      <c r="A96" s="2">
        <v>37636</v>
      </c>
      <c r="B96" s="3">
        <v>29.25</v>
      </c>
      <c r="C96" s="4">
        <v>-0.5</v>
      </c>
      <c r="D96">
        <f t="shared" si="5"/>
        <v>-0.01680672268907563</v>
      </c>
      <c r="E96">
        <f t="shared" si="6"/>
        <v>-5.499041682228261E-06</v>
      </c>
      <c r="F96">
        <f t="shared" si="7"/>
        <v>9.706202523947609E-08</v>
      </c>
      <c r="M96">
        <v>-0.007352941176470588</v>
      </c>
      <c r="N96">
        <f t="shared" si="8"/>
        <v>-0.008196934893702627</v>
      </c>
      <c r="O96">
        <f t="shared" si="9"/>
        <v>0.008196934893702627</v>
      </c>
    </row>
    <row r="97" spans="1:15" ht="21.75">
      <c r="A97" s="5">
        <v>37635</v>
      </c>
      <c r="B97" s="6">
        <v>29.75</v>
      </c>
      <c r="C97" s="8">
        <v>0.75</v>
      </c>
      <c r="D97">
        <f t="shared" si="5"/>
        <v>0.02586206896551724</v>
      </c>
      <c r="E97">
        <f t="shared" si="6"/>
        <v>1.5658915600035244E-05</v>
      </c>
      <c r="F97">
        <f t="shared" si="7"/>
        <v>3.917559287882288E-07</v>
      </c>
      <c r="M97">
        <v>-0.004545454545454546</v>
      </c>
      <c r="N97">
        <f t="shared" si="8"/>
        <v>-0.005389448262686584</v>
      </c>
      <c r="O97">
        <f t="shared" si="9"/>
        <v>0.005389448262686584</v>
      </c>
    </row>
    <row r="98" spans="1:15" ht="21.75">
      <c r="A98" s="2">
        <v>37634</v>
      </c>
      <c r="B98" s="3">
        <v>29</v>
      </c>
      <c r="C98" s="10">
        <v>0.75</v>
      </c>
      <c r="D98">
        <f t="shared" si="5"/>
        <v>0.02654867256637168</v>
      </c>
      <c r="E98">
        <f t="shared" si="6"/>
        <v>1.698386568715177E-05</v>
      </c>
      <c r="F98">
        <f t="shared" si="7"/>
        <v>4.3656481310515864E-07</v>
      </c>
      <c r="M98">
        <v>-0.004032258064516129</v>
      </c>
      <c r="N98">
        <f t="shared" si="8"/>
        <v>-0.004876251781748167</v>
      </c>
      <c r="O98">
        <f t="shared" si="9"/>
        <v>0.004876251781748167</v>
      </c>
    </row>
    <row r="99" spans="1:15" ht="21.75">
      <c r="A99" s="5">
        <v>37631</v>
      </c>
      <c r="B99" s="6">
        <v>28.25</v>
      </c>
      <c r="C99" s="11">
        <v>0</v>
      </c>
      <c r="D99">
        <f t="shared" si="5"/>
        <v>0</v>
      </c>
      <c r="E99">
        <f t="shared" si="6"/>
        <v>-6.011981577745496E-10</v>
      </c>
      <c r="F99">
        <f t="shared" si="7"/>
        <v>5.074074679731956E-13</v>
      </c>
      <c r="M99">
        <v>0</v>
      </c>
      <c r="N99">
        <f t="shared" si="8"/>
        <v>-0.0008439937172320383</v>
      </c>
      <c r="O99">
        <f t="shared" si="9"/>
        <v>0.0008439937172320383</v>
      </c>
    </row>
    <row r="100" spans="1:15" ht="21.75">
      <c r="A100" s="2">
        <v>37630</v>
      </c>
      <c r="B100" s="3">
        <v>28.25</v>
      </c>
      <c r="C100" s="10">
        <v>0.25</v>
      </c>
      <c r="D100">
        <f t="shared" si="5"/>
        <v>0.008928571428571428</v>
      </c>
      <c r="E100">
        <f t="shared" si="6"/>
        <v>5.284112069365841E-07</v>
      </c>
      <c r="F100">
        <f t="shared" si="7"/>
        <v>4.271981466021454E-09</v>
      </c>
      <c r="M100">
        <v>0</v>
      </c>
      <c r="N100">
        <f t="shared" si="8"/>
        <v>-0.0008439937172320383</v>
      </c>
      <c r="O100">
        <f t="shared" si="9"/>
        <v>0.0008439937172320383</v>
      </c>
    </row>
    <row r="101" spans="1:15" ht="21.75">
      <c r="A101" s="5">
        <v>37629</v>
      </c>
      <c r="B101" s="6">
        <v>28</v>
      </c>
      <c r="C101" s="11">
        <v>0</v>
      </c>
      <c r="D101">
        <f t="shared" si="5"/>
        <v>0</v>
      </c>
      <c r="E101">
        <f t="shared" si="6"/>
        <v>-6.011981577745496E-10</v>
      </c>
      <c r="F101">
        <f t="shared" si="7"/>
        <v>5.074074679731956E-13</v>
      </c>
      <c r="M101">
        <v>0</v>
      </c>
      <c r="N101">
        <f t="shared" si="8"/>
        <v>-0.0008439937172320383</v>
      </c>
      <c r="O101">
        <f t="shared" si="9"/>
        <v>0.0008439937172320383</v>
      </c>
    </row>
    <row r="102" spans="1:15" ht="21.75">
      <c r="A102" s="2">
        <v>37628</v>
      </c>
      <c r="B102" s="3">
        <v>28</v>
      </c>
      <c r="C102" s="10">
        <v>0.25</v>
      </c>
      <c r="D102">
        <f t="shared" si="5"/>
        <v>0.009009009009009009</v>
      </c>
      <c r="E102">
        <f t="shared" si="6"/>
        <v>5.443409505117356E-07</v>
      </c>
      <c r="F102">
        <f t="shared" si="7"/>
        <v>4.444552184868732E-09</v>
      </c>
      <c r="M102">
        <v>0</v>
      </c>
      <c r="N102">
        <f t="shared" si="8"/>
        <v>-0.0008439937172320383</v>
      </c>
      <c r="O102">
        <f t="shared" si="9"/>
        <v>0.0008439937172320383</v>
      </c>
    </row>
    <row r="103" spans="1:15" ht="21.75">
      <c r="A103" s="5">
        <v>37627</v>
      </c>
      <c r="B103" s="6">
        <v>27.75</v>
      </c>
      <c r="C103" s="8">
        <v>1</v>
      </c>
      <c r="D103">
        <f t="shared" si="5"/>
        <v>0.037383177570093455</v>
      </c>
      <c r="E103">
        <f t="shared" si="6"/>
        <v>4.8783901247574336E-05</v>
      </c>
      <c r="F103">
        <f t="shared" si="7"/>
        <v>1.782523936744954E-06</v>
      </c>
      <c r="M103">
        <v>0</v>
      </c>
      <c r="N103">
        <f t="shared" si="8"/>
        <v>-0.0008439937172320383</v>
      </c>
      <c r="O103">
        <f t="shared" si="9"/>
        <v>0.0008439937172320383</v>
      </c>
    </row>
    <row r="104" spans="1:15" ht="21.75">
      <c r="A104" s="2">
        <v>37624</v>
      </c>
      <c r="B104" s="3">
        <v>26.75</v>
      </c>
      <c r="C104" s="10">
        <v>1</v>
      </c>
      <c r="D104">
        <f t="shared" si="5"/>
        <v>0.038834951456310676</v>
      </c>
      <c r="E104">
        <f t="shared" si="6"/>
        <v>5.483283824587235E-05</v>
      </c>
      <c r="F104">
        <f t="shared" si="7"/>
        <v>2.0831520405126712E-06</v>
      </c>
      <c r="M104">
        <v>0</v>
      </c>
      <c r="N104">
        <f t="shared" si="8"/>
        <v>-0.0008439937172320383</v>
      </c>
      <c r="O104">
        <f t="shared" si="9"/>
        <v>0.0008439937172320383</v>
      </c>
    </row>
    <row r="105" spans="1:15" ht="21.75">
      <c r="A105" s="5">
        <v>37623</v>
      </c>
      <c r="B105" s="6">
        <v>25.75</v>
      </c>
      <c r="C105" s="7">
        <v>-0.25</v>
      </c>
      <c r="D105">
        <f t="shared" si="5"/>
        <v>-0.009615384615384616</v>
      </c>
      <c r="E105">
        <f t="shared" si="6"/>
        <v>-1.14424129525796E-06</v>
      </c>
      <c r="F105">
        <f t="shared" si="7"/>
        <v>1.1968052610906324E-08</v>
      </c>
      <c r="M105">
        <v>0</v>
      </c>
      <c r="N105">
        <f t="shared" si="8"/>
        <v>-0.0008439937172320383</v>
      </c>
      <c r="O105">
        <f t="shared" si="9"/>
        <v>0.0008439937172320383</v>
      </c>
    </row>
    <row r="106" spans="1:15" ht="21.75">
      <c r="A106" s="2">
        <v>37617</v>
      </c>
      <c r="B106" s="3">
        <v>26</v>
      </c>
      <c r="C106" s="9">
        <v>0</v>
      </c>
      <c r="D106">
        <f t="shared" si="5"/>
        <v>0</v>
      </c>
      <c r="E106">
        <f t="shared" si="6"/>
        <v>-6.011981577745496E-10</v>
      </c>
      <c r="F106">
        <f t="shared" si="7"/>
        <v>5.074074679731956E-13</v>
      </c>
      <c r="M106">
        <v>0</v>
      </c>
      <c r="N106">
        <f t="shared" si="8"/>
        <v>-0.0008439937172320383</v>
      </c>
      <c r="O106">
        <f t="shared" si="9"/>
        <v>0.0008439937172320383</v>
      </c>
    </row>
    <row r="107" spans="1:15" ht="21.75">
      <c r="A107" s="5">
        <v>37616</v>
      </c>
      <c r="B107" s="6">
        <v>26</v>
      </c>
      <c r="C107" s="8">
        <v>0.25</v>
      </c>
      <c r="D107">
        <f t="shared" si="5"/>
        <v>0.009708737864077669</v>
      </c>
      <c r="E107">
        <f t="shared" si="6"/>
        <v>6.966242952301264E-07</v>
      </c>
      <c r="F107">
        <f t="shared" si="7"/>
        <v>6.175396143691725E-09</v>
      </c>
      <c r="M107">
        <v>0</v>
      </c>
      <c r="N107">
        <f t="shared" si="8"/>
        <v>-0.0008439937172320383</v>
      </c>
      <c r="O107">
        <f t="shared" si="9"/>
        <v>0.0008439937172320383</v>
      </c>
    </row>
    <row r="108" spans="1:15" ht="21.75">
      <c r="A108" s="2">
        <v>37615</v>
      </c>
      <c r="B108" s="3">
        <v>25.75</v>
      </c>
      <c r="C108" s="4">
        <v>-0.25</v>
      </c>
      <c r="D108">
        <f t="shared" si="5"/>
        <v>-0.009615384615384616</v>
      </c>
      <c r="E108">
        <f t="shared" si="6"/>
        <v>-1.14424129525796E-06</v>
      </c>
      <c r="F108">
        <f t="shared" si="7"/>
        <v>1.1968052610906324E-08</v>
      </c>
      <c r="M108">
        <v>0</v>
      </c>
      <c r="N108">
        <f t="shared" si="8"/>
        <v>-0.0008439937172320383</v>
      </c>
      <c r="O108">
        <f t="shared" si="9"/>
        <v>0.0008439937172320383</v>
      </c>
    </row>
    <row r="109" spans="1:15" ht="21.75">
      <c r="A109" s="5">
        <v>37614</v>
      </c>
      <c r="B109" s="6">
        <v>26</v>
      </c>
      <c r="C109" s="8">
        <v>0.25</v>
      </c>
      <c r="D109">
        <f t="shared" si="5"/>
        <v>0.009708737864077669</v>
      </c>
      <c r="E109">
        <f t="shared" si="6"/>
        <v>6.966242952301264E-07</v>
      </c>
      <c r="F109">
        <f t="shared" si="7"/>
        <v>6.175396143691725E-09</v>
      </c>
      <c r="M109">
        <v>0</v>
      </c>
      <c r="N109">
        <f t="shared" si="8"/>
        <v>-0.0008439937172320383</v>
      </c>
      <c r="O109">
        <f t="shared" si="9"/>
        <v>0.0008439937172320383</v>
      </c>
    </row>
    <row r="110" spans="1:15" ht="21.75">
      <c r="A110" s="2">
        <v>37613</v>
      </c>
      <c r="B110" s="3">
        <v>25.75</v>
      </c>
      <c r="C110" s="10">
        <v>0.25</v>
      </c>
      <c r="D110">
        <f t="shared" si="5"/>
        <v>0.00980392156862745</v>
      </c>
      <c r="E110">
        <f t="shared" si="6"/>
        <v>7.19305759523679E-07</v>
      </c>
      <c r="F110">
        <f t="shared" si="7"/>
        <v>6.444927708425342E-09</v>
      </c>
      <c r="M110">
        <v>0</v>
      </c>
      <c r="N110">
        <f t="shared" si="8"/>
        <v>-0.0008439937172320383</v>
      </c>
      <c r="O110">
        <f t="shared" si="9"/>
        <v>0.0008439937172320383</v>
      </c>
    </row>
    <row r="111" spans="1:15" ht="21.75">
      <c r="A111" s="5">
        <v>37610</v>
      </c>
      <c r="B111" s="6">
        <v>25.5</v>
      </c>
      <c r="C111" s="11">
        <v>0</v>
      </c>
      <c r="D111">
        <f t="shared" si="5"/>
        <v>0</v>
      </c>
      <c r="E111">
        <f t="shared" si="6"/>
        <v>-6.011981577745496E-10</v>
      </c>
      <c r="F111">
        <f t="shared" si="7"/>
        <v>5.074074679731956E-13</v>
      </c>
      <c r="M111">
        <v>0</v>
      </c>
      <c r="N111">
        <f t="shared" si="8"/>
        <v>-0.0008439937172320383</v>
      </c>
      <c r="O111">
        <f t="shared" si="9"/>
        <v>0.0008439937172320383</v>
      </c>
    </row>
    <row r="112" spans="1:15" ht="21.75">
      <c r="A112" s="2">
        <v>37609</v>
      </c>
      <c r="B112" s="3">
        <v>25.5</v>
      </c>
      <c r="C112" s="4">
        <v>-0.25</v>
      </c>
      <c r="D112">
        <f t="shared" si="5"/>
        <v>-0.009708737864077669</v>
      </c>
      <c r="E112">
        <f t="shared" si="6"/>
        <v>-1.1751537066641818E-06</v>
      </c>
      <c r="F112">
        <f t="shared" si="7"/>
        <v>1.2401081633208275E-08</v>
      </c>
      <c r="M112">
        <v>0</v>
      </c>
      <c r="N112">
        <f t="shared" si="8"/>
        <v>-0.0008439937172320383</v>
      </c>
      <c r="O112">
        <f t="shared" si="9"/>
        <v>0.0008439937172320383</v>
      </c>
    </row>
    <row r="113" spans="1:15" ht="21.75">
      <c r="A113" s="5">
        <v>37608</v>
      </c>
      <c r="B113" s="6">
        <v>25.75</v>
      </c>
      <c r="C113" s="7">
        <v>-0.25</v>
      </c>
      <c r="D113">
        <f t="shared" si="5"/>
        <v>-0.009615384615384616</v>
      </c>
      <c r="E113">
        <f t="shared" si="6"/>
        <v>-1.14424129525796E-06</v>
      </c>
      <c r="F113">
        <f t="shared" si="7"/>
        <v>1.1968052610906324E-08</v>
      </c>
      <c r="M113">
        <v>0</v>
      </c>
      <c r="N113">
        <f t="shared" si="8"/>
        <v>-0.0008439937172320383</v>
      </c>
      <c r="O113">
        <f t="shared" si="9"/>
        <v>0.0008439937172320383</v>
      </c>
    </row>
    <row r="114" spans="1:15" ht="21.75">
      <c r="A114" s="2">
        <v>37607</v>
      </c>
      <c r="B114" s="3">
        <v>26</v>
      </c>
      <c r="C114" s="9">
        <v>0</v>
      </c>
      <c r="D114">
        <f t="shared" si="5"/>
        <v>0</v>
      </c>
      <c r="E114">
        <f t="shared" si="6"/>
        <v>-6.011981577745496E-10</v>
      </c>
      <c r="F114">
        <f t="shared" si="7"/>
        <v>5.074074679731956E-13</v>
      </c>
      <c r="M114">
        <v>0</v>
      </c>
      <c r="N114">
        <f t="shared" si="8"/>
        <v>-0.0008439937172320383</v>
      </c>
      <c r="O114">
        <f t="shared" si="9"/>
        <v>0.0008439937172320383</v>
      </c>
    </row>
    <row r="115" spans="1:15" ht="21.75">
      <c r="A115" s="5">
        <v>37606</v>
      </c>
      <c r="B115" s="6">
        <v>26</v>
      </c>
      <c r="C115" s="11">
        <v>0</v>
      </c>
      <c r="D115">
        <f t="shared" si="5"/>
        <v>0</v>
      </c>
      <c r="E115">
        <f t="shared" si="6"/>
        <v>-6.011981577745496E-10</v>
      </c>
      <c r="F115">
        <f t="shared" si="7"/>
        <v>5.074074679731956E-13</v>
      </c>
      <c r="M115">
        <v>0</v>
      </c>
      <c r="N115">
        <f t="shared" si="8"/>
        <v>-0.0008439937172320383</v>
      </c>
      <c r="O115">
        <f t="shared" si="9"/>
        <v>0.0008439937172320383</v>
      </c>
    </row>
    <row r="116" spans="1:15" ht="21.75">
      <c r="A116" s="2">
        <v>37603</v>
      </c>
      <c r="B116" s="3">
        <v>26</v>
      </c>
      <c r="C116" s="4">
        <v>-1</v>
      </c>
      <c r="D116">
        <f t="shared" si="5"/>
        <v>-0.037037037037037035</v>
      </c>
      <c r="E116">
        <f t="shared" si="6"/>
        <v>-5.435823706332382E-05</v>
      </c>
      <c r="F116">
        <f t="shared" si="7"/>
        <v>2.059146049943619E-06</v>
      </c>
      <c r="M116">
        <v>0</v>
      </c>
      <c r="N116">
        <f t="shared" si="8"/>
        <v>-0.0008439937172320383</v>
      </c>
      <c r="O116">
        <f t="shared" si="9"/>
        <v>0.0008439937172320383</v>
      </c>
    </row>
    <row r="117" spans="1:15" ht="21.75">
      <c r="A117" s="5">
        <v>37602</v>
      </c>
      <c r="B117" s="6">
        <v>27</v>
      </c>
      <c r="C117" s="7">
        <v>-0.25</v>
      </c>
      <c r="D117">
        <f t="shared" si="5"/>
        <v>-0.009174311926605505</v>
      </c>
      <c r="E117">
        <f t="shared" si="6"/>
        <v>-1.0055017521833114E-06</v>
      </c>
      <c r="F117">
        <f t="shared" si="7"/>
        <v>1.0073423878786607E-08</v>
      </c>
      <c r="M117">
        <v>0</v>
      </c>
      <c r="N117">
        <f t="shared" si="8"/>
        <v>-0.0008439937172320383</v>
      </c>
      <c r="O117">
        <f t="shared" si="9"/>
        <v>0.0008439937172320383</v>
      </c>
    </row>
    <row r="118" spans="1:15" ht="21.75">
      <c r="A118" s="2">
        <v>37601</v>
      </c>
      <c r="B118" s="3">
        <v>27.25</v>
      </c>
      <c r="C118" s="4">
        <v>-0.25</v>
      </c>
      <c r="D118">
        <f t="shared" si="5"/>
        <v>-0.00909090909090909</v>
      </c>
      <c r="E118">
        <f t="shared" si="6"/>
        <v>-9.805976959152263E-07</v>
      </c>
      <c r="F118">
        <f t="shared" si="7"/>
        <v>9.742142802804905E-09</v>
      </c>
      <c r="M118">
        <v>0</v>
      </c>
      <c r="N118">
        <f t="shared" si="8"/>
        <v>-0.0008439937172320383</v>
      </c>
      <c r="O118">
        <f t="shared" si="9"/>
        <v>0.0008439937172320383</v>
      </c>
    </row>
    <row r="119" spans="1:15" ht="21.75">
      <c r="A119" s="5">
        <v>37599</v>
      </c>
      <c r="B119" s="6">
        <v>27.5</v>
      </c>
      <c r="C119" s="8">
        <v>0.25</v>
      </c>
      <c r="D119">
        <f t="shared" si="5"/>
        <v>0.009174311926605505</v>
      </c>
      <c r="E119">
        <f t="shared" si="6"/>
        <v>5.780757801256333E-07</v>
      </c>
      <c r="F119">
        <f t="shared" si="7"/>
        <v>4.815555197578336E-09</v>
      </c>
      <c r="M119">
        <v>0</v>
      </c>
      <c r="N119">
        <f t="shared" si="8"/>
        <v>-0.0008439937172320383</v>
      </c>
      <c r="O119">
        <f t="shared" si="9"/>
        <v>0.0008439937172320383</v>
      </c>
    </row>
    <row r="120" spans="1:15" ht="21.75">
      <c r="A120" s="2">
        <v>37596</v>
      </c>
      <c r="B120" s="3">
        <v>27.25</v>
      </c>
      <c r="C120" s="10">
        <v>0.25</v>
      </c>
      <c r="D120">
        <f t="shared" si="5"/>
        <v>0.009259259259259259</v>
      </c>
      <c r="E120">
        <f t="shared" si="6"/>
        <v>5.959412860204439E-07</v>
      </c>
      <c r="F120">
        <f t="shared" si="7"/>
        <v>5.0150041693192294E-09</v>
      </c>
      <c r="M120">
        <v>0</v>
      </c>
      <c r="N120">
        <f t="shared" si="8"/>
        <v>-0.0008439937172320383</v>
      </c>
      <c r="O120">
        <f t="shared" si="9"/>
        <v>0.0008439937172320383</v>
      </c>
    </row>
    <row r="121" spans="1:15" ht="21.75">
      <c r="A121" s="5">
        <v>37594</v>
      </c>
      <c r="B121" s="6">
        <v>27</v>
      </c>
      <c r="C121" s="7">
        <v>-0.25</v>
      </c>
      <c r="D121">
        <f t="shared" si="5"/>
        <v>-0.009174311926605505</v>
      </c>
      <c r="E121">
        <f t="shared" si="6"/>
        <v>-1.0055017521833114E-06</v>
      </c>
      <c r="F121">
        <f t="shared" si="7"/>
        <v>1.0073423878786607E-08</v>
      </c>
      <c r="M121">
        <v>0</v>
      </c>
      <c r="N121">
        <f t="shared" si="8"/>
        <v>-0.0008439937172320383</v>
      </c>
      <c r="O121">
        <f t="shared" si="9"/>
        <v>0.0008439937172320383</v>
      </c>
    </row>
    <row r="122" spans="1:15" ht="21.75">
      <c r="A122" s="2">
        <v>37593</v>
      </c>
      <c r="B122" s="3">
        <v>27.25</v>
      </c>
      <c r="C122" s="4">
        <v>-0.25</v>
      </c>
      <c r="D122">
        <f t="shared" si="5"/>
        <v>-0.00909090909090909</v>
      </c>
      <c r="E122">
        <f t="shared" si="6"/>
        <v>-9.805976959152263E-07</v>
      </c>
      <c r="F122">
        <f t="shared" si="7"/>
        <v>9.742142802804905E-09</v>
      </c>
      <c r="M122">
        <v>0</v>
      </c>
      <c r="N122">
        <f t="shared" si="8"/>
        <v>-0.0008439937172320383</v>
      </c>
      <c r="O122">
        <f t="shared" si="9"/>
        <v>0.0008439937172320383</v>
      </c>
    </row>
    <row r="123" spans="1:15" ht="21.75">
      <c r="A123" s="5">
        <v>37592</v>
      </c>
      <c r="B123" s="6">
        <v>27.5</v>
      </c>
      <c r="C123" s="7">
        <v>-0.25</v>
      </c>
      <c r="D123">
        <f t="shared" si="5"/>
        <v>-0.009009009009009009</v>
      </c>
      <c r="E123">
        <f t="shared" si="6"/>
        <v>-9.56545887480822E-07</v>
      </c>
      <c r="F123">
        <f t="shared" si="7"/>
        <v>9.424849237123202E-09</v>
      </c>
      <c r="M123">
        <v>0</v>
      </c>
      <c r="N123">
        <f t="shared" si="8"/>
        <v>-0.0008439937172320383</v>
      </c>
      <c r="O123">
        <f t="shared" si="9"/>
        <v>0.0008439937172320383</v>
      </c>
    </row>
    <row r="124" spans="1:15" ht="21.75">
      <c r="A124" s="2">
        <v>37589</v>
      </c>
      <c r="B124" s="3">
        <v>27.75</v>
      </c>
      <c r="C124" s="4">
        <v>-0.25</v>
      </c>
      <c r="D124">
        <f t="shared" si="5"/>
        <v>-0.008928571428571428</v>
      </c>
      <c r="E124">
        <f t="shared" si="6"/>
        <v>-9.333095776934783E-07</v>
      </c>
      <c r="F124">
        <f t="shared" si="7"/>
        <v>9.12082864921184E-09</v>
      </c>
      <c r="M124">
        <v>0</v>
      </c>
      <c r="N124">
        <f t="shared" si="8"/>
        <v>-0.0008439937172320383</v>
      </c>
      <c r="O124">
        <f t="shared" si="9"/>
        <v>0.0008439937172320383</v>
      </c>
    </row>
    <row r="125" spans="1:15" ht="21.75">
      <c r="A125" s="5">
        <v>37588</v>
      </c>
      <c r="B125" s="6">
        <v>28</v>
      </c>
      <c r="C125" s="8">
        <v>0.25</v>
      </c>
      <c r="D125">
        <f t="shared" si="5"/>
        <v>0.009009009009009009</v>
      </c>
      <c r="E125">
        <f t="shared" si="6"/>
        <v>5.443409505117356E-07</v>
      </c>
      <c r="F125">
        <f t="shared" si="7"/>
        <v>4.444552184868732E-09</v>
      </c>
      <c r="M125">
        <v>0</v>
      </c>
      <c r="N125">
        <f t="shared" si="8"/>
        <v>-0.0008439937172320383</v>
      </c>
      <c r="O125">
        <f t="shared" si="9"/>
        <v>0.0008439937172320383</v>
      </c>
    </row>
    <row r="126" spans="1:15" ht="21.75">
      <c r="A126" s="2">
        <v>37587</v>
      </c>
      <c r="B126" s="3">
        <v>27.75</v>
      </c>
      <c r="C126" s="10">
        <v>0.25</v>
      </c>
      <c r="D126">
        <f t="shared" si="5"/>
        <v>0.00909090909090909</v>
      </c>
      <c r="E126">
        <f t="shared" si="6"/>
        <v>5.60886018327592E-07</v>
      </c>
      <c r="F126">
        <f t="shared" si="7"/>
        <v>4.625579527426327E-09</v>
      </c>
      <c r="M126">
        <v>0</v>
      </c>
      <c r="N126">
        <f t="shared" si="8"/>
        <v>-0.0008439937172320383</v>
      </c>
      <c r="O126">
        <f t="shared" si="9"/>
        <v>0.0008439937172320383</v>
      </c>
    </row>
    <row r="127" spans="1:15" ht="21.75">
      <c r="A127" s="5">
        <v>37586</v>
      </c>
      <c r="B127" s="6">
        <v>27.5</v>
      </c>
      <c r="C127" s="11">
        <v>0</v>
      </c>
      <c r="D127">
        <f t="shared" si="5"/>
        <v>0</v>
      </c>
      <c r="E127">
        <f t="shared" si="6"/>
        <v>-6.011981577745496E-10</v>
      </c>
      <c r="F127">
        <f t="shared" si="7"/>
        <v>5.074074679731956E-13</v>
      </c>
      <c r="M127">
        <v>0</v>
      </c>
      <c r="N127">
        <f t="shared" si="8"/>
        <v>-0.0008439937172320383</v>
      </c>
      <c r="O127">
        <f t="shared" si="9"/>
        <v>0.0008439937172320383</v>
      </c>
    </row>
    <row r="128" spans="1:15" ht="21.75">
      <c r="A128" s="2">
        <v>37585</v>
      </c>
      <c r="B128" s="3">
        <v>27.5</v>
      </c>
      <c r="C128" s="10">
        <v>0.25</v>
      </c>
      <c r="D128">
        <f t="shared" si="5"/>
        <v>0.009174311926605505</v>
      </c>
      <c r="E128">
        <f t="shared" si="6"/>
        <v>5.780757801256333E-07</v>
      </c>
      <c r="F128">
        <f t="shared" si="7"/>
        <v>4.815555197578336E-09</v>
      </c>
      <c r="M128">
        <v>0</v>
      </c>
      <c r="N128">
        <f t="shared" si="8"/>
        <v>-0.0008439937172320383</v>
      </c>
      <c r="O128">
        <f t="shared" si="9"/>
        <v>0.0008439937172320383</v>
      </c>
    </row>
    <row r="129" spans="1:15" ht="21.75">
      <c r="A129" s="5">
        <v>37582</v>
      </c>
      <c r="B129" s="6">
        <v>27.25</v>
      </c>
      <c r="C129" s="8">
        <v>0.25</v>
      </c>
      <c r="D129">
        <f t="shared" si="5"/>
        <v>0.009259259259259259</v>
      </c>
      <c r="E129">
        <f t="shared" si="6"/>
        <v>5.959412860204439E-07</v>
      </c>
      <c r="F129">
        <f t="shared" si="7"/>
        <v>5.0150041693192294E-09</v>
      </c>
      <c r="M129">
        <v>0</v>
      </c>
      <c r="N129">
        <f t="shared" si="8"/>
        <v>-0.0008439937172320383</v>
      </c>
      <c r="O129">
        <f t="shared" si="9"/>
        <v>0.0008439937172320383</v>
      </c>
    </row>
    <row r="130" spans="1:15" ht="21.75">
      <c r="A130" s="2">
        <v>37581</v>
      </c>
      <c r="B130" s="3">
        <v>27</v>
      </c>
      <c r="C130" s="10">
        <v>1.25</v>
      </c>
      <c r="D130">
        <f t="shared" si="5"/>
        <v>0.04854368932038835</v>
      </c>
      <c r="E130">
        <f t="shared" si="6"/>
        <v>0.00010852925523997582</v>
      </c>
      <c r="F130">
        <f t="shared" si="7"/>
        <v>5.176812438984104E-06</v>
      </c>
      <c r="M130">
        <v>0</v>
      </c>
      <c r="N130">
        <f t="shared" si="8"/>
        <v>-0.0008439937172320383</v>
      </c>
      <c r="O130">
        <f t="shared" si="9"/>
        <v>0.0008439937172320383</v>
      </c>
    </row>
    <row r="131" spans="1:15" ht="21.75">
      <c r="A131" s="5">
        <v>37580</v>
      </c>
      <c r="B131" s="6">
        <v>25.75</v>
      </c>
      <c r="C131" s="11">
        <v>0</v>
      </c>
      <c r="D131">
        <f aca="true" t="shared" si="10" ref="D131:D194">C131/B132</f>
        <v>0</v>
      </c>
      <c r="E131">
        <f aca="true" t="shared" si="11" ref="E131:E194">(D131-$I$2)^3</f>
        <v>-6.011981577745496E-10</v>
      </c>
      <c r="F131">
        <f aca="true" t="shared" si="12" ref="F131:F194">(D131-$I$2)^4</f>
        <v>5.074074679731956E-13</v>
      </c>
      <c r="M131">
        <v>0</v>
      </c>
      <c r="N131">
        <f aca="true" t="shared" si="13" ref="N131:N194">M131-$I$2</f>
        <v>-0.0008439937172320383</v>
      </c>
      <c r="O131">
        <f aca="true" t="shared" si="14" ref="O131:O194">ABS(N131)</f>
        <v>0.0008439937172320383</v>
      </c>
    </row>
    <row r="132" spans="1:15" ht="21.75">
      <c r="A132" s="2">
        <v>37579</v>
      </c>
      <c r="B132" s="3">
        <v>25.75</v>
      </c>
      <c r="C132" s="4">
        <v>-0.75</v>
      </c>
      <c r="D132">
        <f t="shared" si="10"/>
        <v>-0.02830188679245283</v>
      </c>
      <c r="E132">
        <f t="shared" si="11"/>
        <v>-2.4758911088146224E-05</v>
      </c>
      <c r="F132">
        <f t="shared" si="12"/>
        <v>7.216202641250217E-07</v>
      </c>
      <c r="M132">
        <v>0</v>
      </c>
      <c r="N132">
        <f t="shared" si="13"/>
        <v>-0.0008439937172320383</v>
      </c>
      <c r="O132">
        <f t="shared" si="14"/>
        <v>0.0008439937172320383</v>
      </c>
    </row>
    <row r="133" spans="1:15" ht="21.75">
      <c r="A133" s="5">
        <v>37578</v>
      </c>
      <c r="B133" s="6">
        <v>26.5</v>
      </c>
      <c r="C133" s="8">
        <v>0.25</v>
      </c>
      <c r="D133">
        <f t="shared" si="10"/>
        <v>0.009523809523809525</v>
      </c>
      <c r="E133">
        <f t="shared" si="11"/>
        <v>6.539304001599092E-07</v>
      </c>
      <c r="F133">
        <f t="shared" si="12"/>
        <v>5.675995423709519E-09</v>
      </c>
      <c r="M133">
        <v>0</v>
      </c>
      <c r="N133">
        <f t="shared" si="13"/>
        <v>-0.0008439937172320383</v>
      </c>
      <c r="O133">
        <f t="shared" si="14"/>
        <v>0.0008439937172320383</v>
      </c>
    </row>
    <row r="134" spans="1:15" ht="21.75">
      <c r="A134" s="2">
        <v>37575</v>
      </c>
      <c r="B134" s="3">
        <v>26.25</v>
      </c>
      <c r="C134" s="10">
        <v>1</v>
      </c>
      <c r="D134">
        <f t="shared" si="10"/>
        <v>0.039603960396039604</v>
      </c>
      <c r="E134">
        <f t="shared" si="11"/>
        <v>5.823045519708829E-05</v>
      </c>
      <c r="F134">
        <f t="shared" si="12"/>
        <v>2.257010503130939E-06</v>
      </c>
      <c r="M134">
        <v>0</v>
      </c>
      <c r="N134">
        <f t="shared" si="13"/>
        <v>-0.0008439937172320383</v>
      </c>
      <c r="O134">
        <f t="shared" si="14"/>
        <v>0.0008439937172320383</v>
      </c>
    </row>
    <row r="135" spans="1:15" ht="21.75">
      <c r="A135" s="5">
        <v>37574</v>
      </c>
      <c r="B135" s="6">
        <v>25.25</v>
      </c>
      <c r="C135" s="8">
        <v>0.65</v>
      </c>
      <c r="D135">
        <f t="shared" si="10"/>
        <v>0.026422764227642274</v>
      </c>
      <c r="E135">
        <f t="shared" si="11"/>
        <v>1.673551172862574E-05</v>
      </c>
      <c r="F135">
        <f t="shared" si="12"/>
        <v>4.2807381388079664E-07</v>
      </c>
      <c r="M135">
        <v>0</v>
      </c>
      <c r="N135">
        <f t="shared" si="13"/>
        <v>-0.0008439937172320383</v>
      </c>
      <c r="O135">
        <f t="shared" si="14"/>
        <v>0.0008439937172320383</v>
      </c>
    </row>
    <row r="136" spans="1:15" ht="21.75">
      <c r="A136" s="2">
        <v>37573</v>
      </c>
      <c r="B136" s="3">
        <v>24.6</v>
      </c>
      <c r="C136" s="4">
        <v>-0.65</v>
      </c>
      <c r="D136">
        <f t="shared" si="10"/>
        <v>-0.025742574257425745</v>
      </c>
      <c r="E136">
        <f t="shared" si="11"/>
        <v>-1.879259850348371E-05</v>
      </c>
      <c r="F136">
        <f t="shared" si="12"/>
        <v>4.996306975333218E-07</v>
      </c>
      <c r="M136">
        <v>0</v>
      </c>
      <c r="N136">
        <f t="shared" si="13"/>
        <v>-0.0008439937172320383</v>
      </c>
      <c r="O136">
        <f t="shared" si="14"/>
        <v>0.0008439937172320383</v>
      </c>
    </row>
    <row r="137" spans="1:15" ht="21.75">
      <c r="A137" s="5">
        <v>37572</v>
      </c>
      <c r="B137" s="6">
        <v>25.25</v>
      </c>
      <c r="C137" s="7">
        <v>-0.5</v>
      </c>
      <c r="D137">
        <f t="shared" si="10"/>
        <v>-0.019417475728155338</v>
      </c>
      <c r="E137">
        <f t="shared" si="11"/>
        <v>-8.31788318640805E-06</v>
      </c>
      <c r="F137">
        <f t="shared" si="12"/>
        <v>1.6853253603170812E-07</v>
      </c>
      <c r="M137">
        <v>0</v>
      </c>
      <c r="N137">
        <f t="shared" si="13"/>
        <v>-0.0008439937172320383</v>
      </c>
      <c r="O137">
        <f t="shared" si="14"/>
        <v>0.0008439937172320383</v>
      </c>
    </row>
    <row r="138" spans="1:15" ht="21.75">
      <c r="A138" s="2">
        <v>37571</v>
      </c>
      <c r="B138" s="3">
        <v>25.75</v>
      </c>
      <c r="C138" s="4">
        <v>-0.5</v>
      </c>
      <c r="D138">
        <f t="shared" si="10"/>
        <v>-0.01904761904761905</v>
      </c>
      <c r="E138">
        <f t="shared" si="11"/>
        <v>-7.870638912075124E-06</v>
      </c>
      <c r="F138">
        <f t="shared" si="12"/>
        <v>1.5655970145096724E-07</v>
      </c>
      <c r="M138">
        <v>0</v>
      </c>
      <c r="N138">
        <f t="shared" si="13"/>
        <v>-0.0008439937172320383</v>
      </c>
      <c r="O138">
        <f t="shared" si="14"/>
        <v>0.0008439937172320383</v>
      </c>
    </row>
    <row r="139" spans="1:15" ht="21.75">
      <c r="A139" s="5">
        <v>37568</v>
      </c>
      <c r="B139" s="6">
        <v>26.25</v>
      </c>
      <c r="C139" s="7">
        <v>-0.75</v>
      </c>
      <c r="D139">
        <f t="shared" si="10"/>
        <v>-0.027777777777777776</v>
      </c>
      <c r="E139">
        <f t="shared" si="11"/>
        <v>-2.3447121315522296E-05</v>
      </c>
      <c r="F139">
        <f t="shared" si="12"/>
        <v>6.710981485086531E-07</v>
      </c>
      <c r="M139">
        <v>0</v>
      </c>
      <c r="N139">
        <f t="shared" si="13"/>
        <v>-0.0008439937172320383</v>
      </c>
      <c r="O139">
        <f t="shared" si="14"/>
        <v>0.0008439937172320383</v>
      </c>
    </row>
    <row r="140" spans="1:15" ht="21.75">
      <c r="A140" s="2">
        <v>37567</v>
      </c>
      <c r="B140" s="3">
        <v>27</v>
      </c>
      <c r="C140" s="10">
        <v>1</v>
      </c>
      <c r="D140">
        <f t="shared" si="10"/>
        <v>0.038461538461538464</v>
      </c>
      <c r="E140">
        <f t="shared" si="11"/>
        <v>5.32318229004089E-05</v>
      </c>
      <c r="F140">
        <f t="shared" si="12"/>
        <v>2.0024504797771272E-06</v>
      </c>
      <c r="M140">
        <v>0</v>
      </c>
      <c r="N140">
        <f t="shared" si="13"/>
        <v>-0.0008439937172320383</v>
      </c>
      <c r="O140">
        <f t="shared" si="14"/>
        <v>0.0008439937172320383</v>
      </c>
    </row>
    <row r="141" spans="1:15" ht="21.75">
      <c r="A141" s="5">
        <v>37566</v>
      </c>
      <c r="B141" s="6">
        <v>26</v>
      </c>
      <c r="C141" s="7">
        <v>-0.25</v>
      </c>
      <c r="D141">
        <f t="shared" si="10"/>
        <v>-0.009523809523809525</v>
      </c>
      <c r="E141">
        <f t="shared" si="11"/>
        <v>-1.1144491051731666E-06</v>
      </c>
      <c r="F141">
        <f t="shared" si="12"/>
        <v>1.1554389044590225E-08</v>
      </c>
      <c r="M141">
        <v>0</v>
      </c>
      <c r="N141">
        <f t="shared" si="13"/>
        <v>-0.0008439937172320383</v>
      </c>
      <c r="O141">
        <f t="shared" si="14"/>
        <v>0.0008439937172320383</v>
      </c>
    </row>
    <row r="142" spans="1:15" ht="21.75">
      <c r="A142" s="2">
        <v>37565</v>
      </c>
      <c r="B142" s="3">
        <v>26.25</v>
      </c>
      <c r="C142" s="4">
        <v>-0.25</v>
      </c>
      <c r="D142">
        <f t="shared" si="10"/>
        <v>-0.009433962264150943</v>
      </c>
      <c r="E142">
        <f t="shared" si="11"/>
        <v>-1.0857260549903034E-06</v>
      </c>
      <c r="F142">
        <f t="shared" si="12"/>
        <v>1.1159044601030937E-08</v>
      </c>
      <c r="M142">
        <v>0</v>
      </c>
      <c r="N142">
        <f t="shared" si="13"/>
        <v>-0.0008439937172320383</v>
      </c>
      <c r="O142">
        <f t="shared" si="14"/>
        <v>0.0008439937172320383</v>
      </c>
    </row>
    <row r="143" spans="1:15" ht="21.75">
      <c r="A143" s="5">
        <v>37564</v>
      </c>
      <c r="B143" s="6">
        <v>26.5</v>
      </c>
      <c r="C143" s="8">
        <v>0.25</v>
      </c>
      <c r="D143">
        <f t="shared" si="10"/>
        <v>0.009523809523809525</v>
      </c>
      <c r="E143">
        <f t="shared" si="11"/>
        <v>6.539304001599092E-07</v>
      </c>
      <c r="F143">
        <f t="shared" si="12"/>
        <v>5.675995423709519E-09</v>
      </c>
      <c r="M143">
        <v>0</v>
      </c>
      <c r="N143">
        <f t="shared" si="13"/>
        <v>-0.0008439937172320383</v>
      </c>
      <c r="O143">
        <f t="shared" si="14"/>
        <v>0.0008439937172320383</v>
      </c>
    </row>
    <row r="144" spans="1:15" ht="21.75">
      <c r="A144" s="2">
        <v>37561</v>
      </c>
      <c r="B144" s="3">
        <v>26.25</v>
      </c>
      <c r="C144" s="4">
        <v>-0.25</v>
      </c>
      <c r="D144">
        <f t="shared" si="10"/>
        <v>-0.009433962264150943</v>
      </c>
      <c r="E144">
        <f t="shared" si="11"/>
        <v>-1.0857260549903034E-06</v>
      </c>
      <c r="F144">
        <f t="shared" si="12"/>
        <v>1.1159044601030937E-08</v>
      </c>
      <c r="M144">
        <v>0</v>
      </c>
      <c r="N144">
        <f t="shared" si="13"/>
        <v>-0.0008439937172320383</v>
      </c>
      <c r="O144">
        <f t="shared" si="14"/>
        <v>0.0008439937172320383</v>
      </c>
    </row>
    <row r="145" spans="1:15" ht="21.75">
      <c r="A145" s="5">
        <v>37560</v>
      </c>
      <c r="B145" s="6">
        <v>26.5</v>
      </c>
      <c r="C145" s="8">
        <v>0.25</v>
      </c>
      <c r="D145">
        <f t="shared" si="10"/>
        <v>0.009523809523809525</v>
      </c>
      <c r="E145">
        <f t="shared" si="11"/>
        <v>6.539304001599092E-07</v>
      </c>
      <c r="F145">
        <f t="shared" si="12"/>
        <v>5.675995423709519E-09</v>
      </c>
      <c r="M145">
        <v>0</v>
      </c>
      <c r="N145">
        <f t="shared" si="13"/>
        <v>-0.0008439937172320383</v>
      </c>
      <c r="O145">
        <f t="shared" si="14"/>
        <v>0.0008439937172320383</v>
      </c>
    </row>
    <row r="146" spans="1:15" ht="21.75">
      <c r="A146" s="2">
        <v>37559</v>
      </c>
      <c r="B146" s="3">
        <v>26.25</v>
      </c>
      <c r="C146" s="4">
        <v>-0.5</v>
      </c>
      <c r="D146">
        <f t="shared" si="10"/>
        <v>-0.018691588785046728</v>
      </c>
      <c r="E146">
        <f t="shared" si="11"/>
        <v>-7.455539852222426E-06</v>
      </c>
      <c r="F146">
        <f t="shared" si="12"/>
        <v>1.4564831388211846E-07</v>
      </c>
      <c r="M146">
        <v>0.004048582995951417</v>
      </c>
      <c r="N146">
        <f t="shared" si="13"/>
        <v>0.0032045892787193786</v>
      </c>
      <c r="O146">
        <f t="shared" si="14"/>
        <v>0.0032045892787193786</v>
      </c>
    </row>
    <row r="147" spans="1:15" ht="21.75">
      <c r="A147" s="5">
        <v>37558</v>
      </c>
      <c r="B147" s="6">
        <v>26.75</v>
      </c>
      <c r="C147" s="7">
        <v>-0.5</v>
      </c>
      <c r="D147">
        <f t="shared" si="10"/>
        <v>-0.01834862385321101</v>
      </c>
      <c r="E147">
        <f t="shared" si="11"/>
        <v>-7.0697267623173635E-06</v>
      </c>
      <c r="F147">
        <f t="shared" si="12"/>
        <v>1.3568656207668368E-07</v>
      </c>
      <c r="M147">
        <v>0.0042194092827004225</v>
      </c>
      <c r="N147">
        <f t="shared" si="13"/>
        <v>0.003375415565468384</v>
      </c>
      <c r="O147">
        <f t="shared" si="14"/>
        <v>0.003375415565468384</v>
      </c>
    </row>
    <row r="148" spans="1:15" ht="21.75">
      <c r="A148" s="2">
        <v>37557</v>
      </c>
      <c r="B148" s="3">
        <v>27.25</v>
      </c>
      <c r="C148" s="10">
        <v>1.25</v>
      </c>
      <c r="D148">
        <f t="shared" si="10"/>
        <v>0.04807692307692308</v>
      </c>
      <c r="E148">
        <f t="shared" si="11"/>
        <v>0.00010537428561271948</v>
      </c>
      <c r="F148">
        <f t="shared" si="12"/>
        <v>4.9771361886734875E-06</v>
      </c>
      <c r="M148">
        <v>0.004273504273504274</v>
      </c>
      <c r="N148">
        <f t="shared" si="13"/>
        <v>0.0034295105562722355</v>
      </c>
      <c r="O148">
        <f t="shared" si="14"/>
        <v>0.0034295105562722355</v>
      </c>
    </row>
    <row r="149" spans="1:15" ht="21.75">
      <c r="A149" s="5">
        <v>37554</v>
      </c>
      <c r="B149" s="6">
        <v>26</v>
      </c>
      <c r="C149" s="11">
        <v>0</v>
      </c>
      <c r="D149">
        <f t="shared" si="10"/>
        <v>0</v>
      </c>
      <c r="E149">
        <f t="shared" si="11"/>
        <v>-6.011981577745496E-10</v>
      </c>
      <c r="F149">
        <f t="shared" si="12"/>
        <v>5.074074679731956E-13</v>
      </c>
      <c r="M149">
        <v>0.004291845493562232</v>
      </c>
      <c r="N149">
        <f t="shared" si="13"/>
        <v>0.0034478517763301933</v>
      </c>
      <c r="O149">
        <f t="shared" si="14"/>
        <v>0.0034478517763301933</v>
      </c>
    </row>
    <row r="150" spans="1:15" ht="21.75">
      <c r="A150" s="2">
        <v>37553</v>
      </c>
      <c r="B150" s="3">
        <v>26</v>
      </c>
      <c r="C150" s="9">
        <v>0</v>
      </c>
      <c r="D150">
        <f t="shared" si="10"/>
        <v>0</v>
      </c>
      <c r="E150">
        <f t="shared" si="11"/>
        <v>-6.011981577745496E-10</v>
      </c>
      <c r="F150">
        <f t="shared" si="12"/>
        <v>5.074074679731956E-13</v>
      </c>
      <c r="M150">
        <v>0.007246376811594203</v>
      </c>
      <c r="N150">
        <f t="shared" si="13"/>
        <v>0.006402383094362165</v>
      </c>
      <c r="O150">
        <f t="shared" si="14"/>
        <v>0.006402383094362165</v>
      </c>
    </row>
    <row r="151" spans="1:15" ht="21.75">
      <c r="A151" s="5">
        <v>37551</v>
      </c>
      <c r="B151" s="6">
        <v>26</v>
      </c>
      <c r="C151" s="8">
        <v>0.25</v>
      </c>
      <c r="D151">
        <f t="shared" si="10"/>
        <v>0.009708737864077669</v>
      </c>
      <c r="E151">
        <f t="shared" si="11"/>
        <v>6.966242952301264E-07</v>
      </c>
      <c r="F151">
        <f t="shared" si="12"/>
        <v>6.175396143691725E-09</v>
      </c>
      <c r="M151">
        <v>0.007407407407407408</v>
      </c>
      <c r="N151">
        <f t="shared" si="13"/>
        <v>0.00656341369017537</v>
      </c>
      <c r="O151">
        <f t="shared" si="14"/>
        <v>0.00656341369017537</v>
      </c>
    </row>
    <row r="152" spans="1:15" ht="21.75">
      <c r="A152" s="2">
        <v>37550</v>
      </c>
      <c r="B152" s="3">
        <v>25.75</v>
      </c>
      <c r="C152" s="4">
        <v>-0.5</v>
      </c>
      <c r="D152">
        <f t="shared" si="10"/>
        <v>-0.01904761904761905</v>
      </c>
      <c r="E152">
        <f t="shared" si="11"/>
        <v>-7.870638912075124E-06</v>
      </c>
      <c r="F152">
        <f t="shared" si="12"/>
        <v>1.5655970145096724E-07</v>
      </c>
      <c r="M152">
        <v>0.007462686567164179</v>
      </c>
      <c r="N152">
        <f t="shared" si="13"/>
        <v>0.006618692849932141</v>
      </c>
      <c r="O152">
        <f t="shared" si="14"/>
        <v>0.006618692849932141</v>
      </c>
    </row>
    <row r="153" spans="1:15" ht="21.75">
      <c r="A153" s="5">
        <v>37547</v>
      </c>
      <c r="B153" s="6">
        <v>26.25</v>
      </c>
      <c r="C153" s="8">
        <v>2.45</v>
      </c>
      <c r="D153">
        <f t="shared" si="10"/>
        <v>0.10294117647058824</v>
      </c>
      <c r="E153">
        <f t="shared" si="11"/>
        <v>0.0010642441590287856</v>
      </c>
      <c r="F153">
        <f t="shared" si="12"/>
        <v>0.0001086563303985538</v>
      </c>
      <c r="M153">
        <v>0.007518796992481203</v>
      </c>
      <c r="N153">
        <f t="shared" si="13"/>
        <v>0.006674803275249165</v>
      </c>
      <c r="O153">
        <f t="shared" si="14"/>
        <v>0.006674803275249165</v>
      </c>
    </row>
    <row r="154" spans="1:15" ht="21.75">
      <c r="A154" s="2">
        <v>37546</v>
      </c>
      <c r="B154" s="3">
        <v>23.8</v>
      </c>
      <c r="C154" s="10">
        <v>0.4</v>
      </c>
      <c r="D154">
        <f t="shared" si="10"/>
        <v>0.017094017094017096</v>
      </c>
      <c r="E154">
        <f t="shared" si="11"/>
        <v>4.291034143823552E-06</v>
      </c>
      <c r="F154">
        <f t="shared" si="12"/>
        <v>6.972940514771557E-08</v>
      </c>
      <c r="M154">
        <v>0.007575757575757576</v>
      </c>
      <c r="N154">
        <f t="shared" si="13"/>
        <v>0.006731763858525538</v>
      </c>
      <c r="O154">
        <f t="shared" si="14"/>
        <v>0.006731763858525538</v>
      </c>
    </row>
    <row r="155" spans="1:15" ht="21.75">
      <c r="A155" s="5">
        <v>37545</v>
      </c>
      <c r="B155" s="6">
        <v>23.4</v>
      </c>
      <c r="C155" s="8">
        <v>0.7</v>
      </c>
      <c r="D155">
        <f t="shared" si="10"/>
        <v>0.030837004405286344</v>
      </c>
      <c r="E155">
        <f t="shared" si="11"/>
        <v>2.6981133253948523E-05</v>
      </c>
      <c r="F155">
        <f t="shared" si="12"/>
        <v>8.092454180614955E-07</v>
      </c>
      <c r="M155">
        <v>0.0078125</v>
      </c>
      <c r="N155">
        <f t="shared" si="13"/>
        <v>0.006968506282767962</v>
      </c>
      <c r="O155">
        <f t="shared" si="14"/>
        <v>0.006968506282767962</v>
      </c>
    </row>
    <row r="156" spans="1:15" ht="21.75">
      <c r="A156" s="2">
        <v>37544</v>
      </c>
      <c r="B156" s="3">
        <v>22.7</v>
      </c>
      <c r="C156" s="10">
        <v>0.8</v>
      </c>
      <c r="D156">
        <f t="shared" si="10"/>
        <v>0.03652968036529681</v>
      </c>
      <c r="E156">
        <f t="shared" si="11"/>
        <v>4.5444588267139666E-05</v>
      </c>
      <c r="F156">
        <f t="shared" si="12"/>
        <v>1.6217213367514668E-06</v>
      </c>
      <c r="M156">
        <v>0.0078125</v>
      </c>
      <c r="N156">
        <f t="shared" si="13"/>
        <v>0.006968506282767962</v>
      </c>
      <c r="O156">
        <f t="shared" si="14"/>
        <v>0.006968506282767962</v>
      </c>
    </row>
    <row r="157" spans="1:15" ht="21.75">
      <c r="A157" s="5">
        <v>37543</v>
      </c>
      <c r="B157" s="6">
        <v>21.9</v>
      </c>
      <c r="C157" s="7">
        <v>-0.1</v>
      </c>
      <c r="D157">
        <f t="shared" si="10"/>
        <v>-0.004545454545454546</v>
      </c>
      <c r="E157">
        <f t="shared" si="11"/>
        <v>-1.5654273653939817E-07</v>
      </c>
      <c r="F157">
        <f t="shared" si="12"/>
        <v>8.436789794784631E-10</v>
      </c>
      <c r="M157">
        <v>0.007874015748031496</v>
      </c>
      <c r="N157">
        <f t="shared" si="13"/>
        <v>0.007030022030799458</v>
      </c>
      <c r="O157">
        <f t="shared" si="14"/>
        <v>0.007030022030799458</v>
      </c>
    </row>
    <row r="158" spans="1:15" ht="21.75">
      <c r="A158" s="2">
        <v>37540</v>
      </c>
      <c r="B158" s="3">
        <v>22</v>
      </c>
      <c r="C158" s="4">
        <v>-0.5</v>
      </c>
      <c r="D158">
        <f t="shared" si="10"/>
        <v>-0.022222222222222223</v>
      </c>
      <c r="E158">
        <f t="shared" si="11"/>
        <v>-1.2272387520235064E-05</v>
      </c>
      <c r="F158">
        <f t="shared" si="12"/>
        <v>2.830775406344056E-07</v>
      </c>
      <c r="M158">
        <v>0.007874015748031496</v>
      </c>
      <c r="N158">
        <f t="shared" si="13"/>
        <v>0.007030022030799458</v>
      </c>
      <c r="O158">
        <f t="shared" si="14"/>
        <v>0.007030022030799458</v>
      </c>
    </row>
    <row r="159" spans="1:15" ht="21.75">
      <c r="A159" s="5">
        <v>37539</v>
      </c>
      <c r="B159" s="6">
        <v>22.5</v>
      </c>
      <c r="C159" s="7">
        <v>-0.9</v>
      </c>
      <c r="D159">
        <f t="shared" si="10"/>
        <v>-0.038461538461538464</v>
      </c>
      <c r="E159">
        <f t="shared" si="11"/>
        <v>-6.07240937928668E-05</v>
      </c>
      <c r="F159">
        <f t="shared" si="12"/>
        <v>2.386792822602204E-06</v>
      </c>
      <c r="M159">
        <v>0.007936507936507936</v>
      </c>
      <c r="N159">
        <f t="shared" si="13"/>
        <v>0.007092514219275898</v>
      </c>
      <c r="O159">
        <f t="shared" si="14"/>
        <v>0.007092514219275898</v>
      </c>
    </row>
    <row r="160" spans="1:15" ht="21.75">
      <c r="A160" s="2">
        <v>37538</v>
      </c>
      <c r="B160" s="3">
        <v>23.4</v>
      </c>
      <c r="C160" s="4">
        <v>-0.2</v>
      </c>
      <c r="D160">
        <f t="shared" si="10"/>
        <v>-0.00847457627118644</v>
      </c>
      <c r="E160">
        <f t="shared" si="11"/>
        <v>-8.091849824594098E-07</v>
      </c>
      <c r="F160">
        <f t="shared" si="12"/>
        <v>7.54044689262519E-09</v>
      </c>
      <c r="M160">
        <v>0.008130081300813009</v>
      </c>
      <c r="N160">
        <f t="shared" si="13"/>
        <v>0.007286087583580971</v>
      </c>
      <c r="O160">
        <f t="shared" si="14"/>
        <v>0.007286087583580971</v>
      </c>
    </row>
    <row r="161" spans="1:15" ht="21.75">
      <c r="A161" s="5">
        <v>37537</v>
      </c>
      <c r="B161" s="6">
        <v>23.6</v>
      </c>
      <c r="C161" s="8">
        <v>0.4</v>
      </c>
      <c r="D161">
        <f t="shared" si="10"/>
        <v>0.017241379310344827</v>
      </c>
      <c r="E161">
        <f t="shared" si="11"/>
        <v>4.408834823641046E-06</v>
      </c>
      <c r="F161">
        <f t="shared" si="12"/>
        <v>7.229336461958566E-08</v>
      </c>
      <c r="M161">
        <v>0.008130081300813009</v>
      </c>
      <c r="N161">
        <f t="shared" si="13"/>
        <v>0.007286087583580971</v>
      </c>
      <c r="O161">
        <f t="shared" si="14"/>
        <v>0.007286087583580971</v>
      </c>
    </row>
    <row r="162" spans="1:15" ht="21.75">
      <c r="A162" s="2">
        <v>37536</v>
      </c>
      <c r="B162" s="3">
        <v>23.2</v>
      </c>
      <c r="C162" s="4">
        <v>-0.8</v>
      </c>
      <c r="D162">
        <f t="shared" si="10"/>
        <v>-0.03333333333333333</v>
      </c>
      <c r="E162">
        <f t="shared" si="11"/>
        <v>-3.992218316544099E-05</v>
      </c>
      <c r="F162">
        <f t="shared" si="12"/>
        <v>1.364433510617852E-06</v>
      </c>
      <c r="M162">
        <v>0.00816326530612245</v>
      </c>
      <c r="N162">
        <f t="shared" si="13"/>
        <v>0.007319271588890412</v>
      </c>
      <c r="O162">
        <f t="shared" si="14"/>
        <v>0.007319271588890412</v>
      </c>
    </row>
    <row r="163" spans="1:15" ht="21.75">
      <c r="A163" s="5">
        <v>37533</v>
      </c>
      <c r="B163" s="6">
        <v>24</v>
      </c>
      <c r="C163" s="8">
        <v>0.2</v>
      </c>
      <c r="D163">
        <f t="shared" si="10"/>
        <v>0.008403361344537815</v>
      </c>
      <c r="E163">
        <f t="shared" si="11"/>
        <v>4.3197279794132117E-07</v>
      </c>
      <c r="F163">
        <f t="shared" si="12"/>
        <v>3.265441184634323E-09</v>
      </c>
      <c r="M163">
        <v>0.00819672131147541</v>
      </c>
      <c r="N163">
        <f t="shared" si="13"/>
        <v>0.007352727594243372</v>
      </c>
      <c r="O163">
        <f t="shared" si="14"/>
        <v>0.007352727594243372</v>
      </c>
    </row>
    <row r="164" spans="1:15" ht="21.75">
      <c r="A164" s="2">
        <v>37532</v>
      </c>
      <c r="B164" s="3">
        <v>23.8</v>
      </c>
      <c r="C164" s="10">
        <v>0.1</v>
      </c>
      <c r="D164">
        <f t="shared" si="10"/>
        <v>0.0042194092827004225</v>
      </c>
      <c r="E164">
        <f t="shared" si="11"/>
        <v>3.845756177484512E-08</v>
      </c>
      <c r="F164">
        <f t="shared" si="12"/>
        <v>1.2981025262477415E-10</v>
      </c>
      <c r="M164">
        <v>0.008264462809917356</v>
      </c>
      <c r="N164">
        <f t="shared" si="13"/>
        <v>0.007420469092685318</v>
      </c>
      <c r="O164">
        <f t="shared" si="14"/>
        <v>0.007420469092685318</v>
      </c>
    </row>
    <row r="165" spans="1:15" ht="21.75">
      <c r="A165" s="5">
        <v>37531</v>
      </c>
      <c r="B165" s="6">
        <v>23.7</v>
      </c>
      <c r="C165" s="8">
        <v>0.6</v>
      </c>
      <c r="D165">
        <f t="shared" si="10"/>
        <v>0.025974025974025972</v>
      </c>
      <c r="E165">
        <f t="shared" si="11"/>
        <v>1.587008080920997E-05</v>
      </c>
      <c r="F165">
        <f t="shared" si="12"/>
        <v>3.9881564265337293E-07</v>
      </c>
      <c r="M165">
        <v>0.008333333333333333</v>
      </c>
      <c r="N165">
        <f t="shared" si="13"/>
        <v>0.007489339616101295</v>
      </c>
      <c r="O165">
        <f t="shared" si="14"/>
        <v>0.007489339616101295</v>
      </c>
    </row>
    <row r="166" spans="1:15" ht="21.75">
      <c r="A166" s="2">
        <v>37530</v>
      </c>
      <c r="B166" s="3">
        <v>23.1</v>
      </c>
      <c r="C166" s="10">
        <v>0.2</v>
      </c>
      <c r="D166">
        <f t="shared" si="10"/>
        <v>0.008733624454148473</v>
      </c>
      <c r="E166">
        <f t="shared" si="11"/>
        <v>4.911001100202644E-07</v>
      </c>
      <c r="F166">
        <f t="shared" si="12"/>
        <v>3.874598522918922E-09</v>
      </c>
      <c r="M166">
        <v>0.008403361344537815</v>
      </c>
      <c r="N166">
        <f t="shared" si="13"/>
        <v>0.007559367627305777</v>
      </c>
      <c r="O166">
        <f t="shared" si="14"/>
        <v>0.007559367627305777</v>
      </c>
    </row>
    <row r="167" spans="1:15" ht="21.75">
      <c r="A167" s="5">
        <v>37529</v>
      </c>
      <c r="B167" s="6">
        <v>22.9</v>
      </c>
      <c r="C167" s="7">
        <v>-0.6</v>
      </c>
      <c r="D167">
        <f t="shared" si="10"/>
        <v>-0.02553191489361702</v>
      </c>
      <c r="E167">
        <f t="shared" si="11"/>
        <v>-1.834941774955603E-05</v>
      </c>
      <c r="F167">
        <f t="shared" si="12"/>
        <v>4.839825656245814E-07</v>
      </c>
      <c r="M167">
        <v>0.008695652173913044</v>
      </c>
      <c r="N167">
        <f t="shared" si="13"/>
        <v>0.007851658456681005</v>
      </c>
      <c r="O167">
        <f t="shared" si="14"/>
        <v>0.007851658456681005</v>
      </c>
    </row>
    <row r="168" spans="1:15" ht="21.75">
      <c r="A168" s="2">
        <v>37526</v>
      </c>
      <c r="B168" s="3">
        <v>23.5</v>
      </c>
      <c r="C168" s="10">
        <v>0.1</v>
      </c>
      <c r="D168">
        <f t="shared" si="10"/>
        <v>0.004273504273504274</v>
      </c>
      <c r="E168">
        <f t="shared" si="11"/>
        <v>4.0336334695367045E-08</v>
      </c>
      <c r="F168">
        <f t="shared" si="12"/>
        <v>1.383338856390913E-10</v>
      </c>
      <c r="M168">
        <v>0.008733624454148473</v>
      </c>
      <c r="N168">
        <f t="shared" si="13"/>
        <v>0.007889630736916434</v>
      </c>
      <c r="O168">
        <f t="shared" si="14"/>
        <v>0.007889630736916434</v>
      </c>
    </row>
    <row r="169" spans="1:15" ht="21.75">
      <c r="A169" s="5">
        <v>37525</v>
      </c>
      <c r="B169" s="6">
        <v>23.4</v>
      </c>
      <c r="C169" s="8">
        <v>0.1</v>
      </c>
      <c r="D169">
        <f t="shared" si="10"/>
        <v>0.004291845493562232</v>
      </c>
      <c r="E169">
        <f t="shared" si="11"/>
        <v>4.09869650572487E-08</v>
      </c>
      <c r="F169">
        <f t="shared" si="12"/>
        <v>1.413169802790185E-10</v>
      </c>
      <c r="M169">
        <v>0.008771929824561403</v>
      </c>
      <c r="N169">
        <f t="shared" si="13"/>
        <v>0.007927936107329364</v>
      </c>
      <c r="O169">
        <f t="shared" si="14"/>
        <v>0.007927936107329364</v>
      </c>
    </row>
    <row r="170" spans="1:15" ht="21.75">
      <c r="A170" s="2">
        <v>37524</v>
      </c>
      <c r="B170" s="3">
        <v>23.3</v>
      </c>
      <c r="C170" s="4">
        <v>-0.7</v>
      </c>
      <c r="D170">
        <f t="shared" si="10"/>
        <v>-0.029166666666666664</v>
      </c>
      <c r="E170">
        <f t="shared" si="11"/>
        <v>-2.702879326567862E-05</v>
      </c>
      <c r="F170">
        <f t="shared" si="12"/>
        <v>8.111519352828895E-07</v>
      </c>
      <c r="M170">
        <v>0.008849557522123894</v>
      </c>
      <c r="N170">
        <f t="shared" si="13"/>
        <v>0.008005563804891855</v>
      </c>
      <c r="O170">
        <f t="shared" si="14"/>
        <v>0.008005563804891855</v>
      </c>
    </row>
    <row r="171" spans="1:15" ht="21.75">
      <c r="A171" s="5">
        <v>37523</v>
      </c>
      <c r="B171" s="6">
        <v>24</v>
      </c>
      <c r="C171" s="7">
        <v>-0.8</v>
      </c>
      <c r="D171">
        <f t="shared" si="10"/>
        <v>-0.03225806451612903</v>
      </c>
      <c r="E171">
        <f t="shared" si="11"/>
        <v>-3.627145648383391E-05</v>
      </c>
      <c r="F171">
        <f t="shared" si="12"/>
        <v>1.2006598647366922E-06</v>
      </c>
      <c r="M171">
        <v>0.008849557522123894</v>
      </c>
      <c r="N171">
        <f t="shared" si="13"/>
        <v>0.008005563804891855</v>
      </c>
      <c r="O171">
        <f t="shared" si="14"/>
        <v>0.008005563804891855</v>
      </c>
    </row>
    <row r="172" spans="1:15" ht="21.75">
      <c r="A172" s="2">
        <v>37522</v>
      </c>
      <c r="B172" s="3">
        <v>24.8</v>
      </c>
      <c r="C172" s="4">
        <v>-0.45</v>
      </c>
      <c r="D172">
        <f t="shared" si="10"/>
        <v>-0.017821782178217824</v>
      </c>
      <c r="E172">
        <f t="shared" si="11"/>
        <v>-6.503365187884799E-06</v>
      </c>
      <c r="F172">
        <f t="shared" si="12"/>
        <v>1.2139035716332786E-07</v>
      </c>
      <c r="M172">
        <v>0.008928571428571428</v>
      </c>
      <c r="N172">
        <f t="shared" si="13"/>
        <v>0.00808457771133939</v>
      </c>
      <c r="O172">
        <f t="shared" si="14"/>
        <v>0.00808457771133939</v>
      </c>
    </row>
    <row r="173" spans="1:15" ht="21.75">
      <c r="A173" s="5">
        <v>37519</v>
      </c>
      <c r="B173" s="6">
        <v>25.25</v>
      </c>
      <c r="C173" s="7">
        <v>-0.25</v>
      </c>
      <c r="D173">
        <f t="shared" si="10"/>
        <v>-0.00980392156862745</v>
      </c>
      <c r="E173">
        <f t="shared" si="11"/>
        <v>-1.2072404033778895E-06</v>
      </c>
      <c r="F173">
        <f t="shared" si="12"/>
        <v>1.2854593544834605E-08</v>
      </c>
      <c r="M173">
        <v>0.008928571428571428</v>
      </c>
      <c r="N173">
        <f t="shared" si="13"/>
        <v>0.00808457771133939</v>
      </c>
      <c r="O173">
        <f t="shared" si="14"/>
        <v>0.00808457771133939</v>
      </c>
    </row>
    <row r="174" spans="1:15" ht="21.75">
      <c r="A174" s="2">
        <v>37518</v>
      </c>
      <c r="B174" s="3">
        <v>25.5</v>
      </c>
      <c r="C174" s="9">
        <v>0</v>
      </c>
      <c r="D174">
        <f t="shared" si="10"/>
        <v>0</v>
      </c>
      <c r="E174">
        <f t="shared" si="11"/>
        <v>-6.011981577745496E-10</v>
      </c>
      <c r="F174">
        <f t="shared" si="12"/>
        <v>5.074074679731956E-13</v>
      </c>
      <c r="M174">
        <v>0.009009009009009009</v>
      </c>
      <c r="N174">
        <f t="shared" si="13"/>
        <v>0.00816501529177697</v>
      </c>
      <c r="O174">
        <f t="shared" si="14"/>
        <v>0.00816501529177697</v>
      </c>
    </row>
    <row r="175" spans="1:15" ht="21.75">
      <c r="A175" s="5">
        <v>37517</v>
      </c>
      <c r="B175" s="6">
        <v>25.5</v>
      </c>
      <c r="C175" s="7">
        <v>-0.5</v>
      </c>
      <c r="D175">
        <f t="shared" si="10"/>
        <v>-0.019230769230769232</v>
      </c>
      <c r="E175">
        <f t="shared" si="11"/>
        <v>-8.090051325392533E-06</v>
      </c>
      <c r="F175">
        <f t="shared" si="12"/>
        <v>1.6240586259441859E-07</v>
      </c>
      <c r="M175">
        <v>0.009009009009009009</v>
      </c>
      <c r="N175">
        <f t="shared" si="13"/>
        <v>0.00816501529177697</v>
      </c>
      <c r="O175">
        <f t="shared" si="14"/>
        <v>0.00816501529177697</v>
      </c>
    </row>
    <row r="176" spans="1:15" ht="21.75">
      <c r="A176" s="2">
        <v>37516</v>
      </c>
      <c r="B176" s="3">
        <v>26</v>
      </c>
      <c r="C176" s="10">
        <v>1</v>
      </c>
      <c r="D176">
        <f t="shared" si="10"/>
        <v>0.04</v>
      </c>
      <c r="E176">
        <f t="shared" si="11"/>
        <v>6.00337080064957E-05</v>
      </c>
      <c r="F176">
        <f t="shared" si="12"/>
        <v>2.350680247880203E-06</v>
      </c>
      <c r="M176">
        <v>0.00909090909090909</v>
      </c>
      <c r="N176">
        <f t="shared" si="13"/>
        <v>0.008246915373677052</v>
      </c>
      <c r="O176">
        <f t="shared" si="14"/>
        <v>0.008246915373677052</v>
      </c>
    </row>
    <row r="177" spans="1:15" ht="21.75">
      <c r="A177" s="5">
        <v>37515</v>
      </c>
      <c r="B177" s="6">
        <v>25</v>
      </c>
      <c r="C177" s="7">
        <v>-0.75</v>
      </c>
      <c r="D177">
        <f t="shared" si="10"/>
        <v>-0.02912621359223301</v>
      </c>
      <c r="E177">
        <f t="shared" si="11"/>
        <v>-2.6919639593508348E-05</v>
      </c>
      <c r="F177">
        <f t="shared" si="12"/>
        <v>8.067871793135286E-07</v>
      </c>
      <c r="M177">
        <v>0.009174311926605505</v>
      </c>
      <c r="N177">
        <f t="shared" si="13"/>
        <v>0.008330318209373466</v>
      </c>
      <c r="O177">
        <f t="shared" si="14"/>
        <v>0.008330318209373466</v>
      </c>
    </row>
    <row r="178" spans="1:15" ht="21.75">
      <c r="A178" s="2">
        <v>37512</v>
      </c>
      <c r="B178" s="3">
        <v>25.75</v>
      </c>
      <c r="C178" s="4">
        <v>-0.5</v>
      </c>
      <c r="D178">
        <f t="shared" si="10"/>
        <v>-0.01904761904761905</v>
      </c>
      <c r="E178">
        <f t="shared" si="11"/>
        <v>-7.870638912075124E-06</v>
      </c>
      <c r="F178">
        <f t="shared" si="12"/>
        <v>1.5655970145096724E-07</v>
      </c>
      <c r="M178">
        <v>0.009174311926605505</v>
      </c>
      <c r="N178">
        <f t="shared" si="13"/>
        <v>0.008330318209373466</v>
      </c>
      <c r="O178">
        <f t="shared" si="14"/>
        <v>0.008330318209373466</v>
      </c>
    </row>
    <row r="179" spans="1:15" ht="21.75">
      <c r="A179" s="5">
        <v>37511</v>
      </c>
      <c r="B179" s="6">
        <v>26.25</v>
      </c>
      <c r="C179" s="11">
        <v>0</v>
      </c>
      <c r="D179">
        <f t="shared" si="10"/>
        <v>0</v>
      </c>
      <c r="E179">
        <f t="shared" si="11"/>
        <v>-6.011981577745496E-10</v>
      </c>
      <c r="F179">
        <f t="shared" si="12"/>
        <v>5.074074679731956E-13</v>
      </c>
      <c r="M179">
        <v>0.009259259259259259</v>
      </c>
      <c r="N179">
        <f t="shared" si="13"/>
        <v>0.00841526554202722</v>
      </c>
      <c r="O179">
        <f t="shared" si="14"/>
        <v>0.00841526554202722</v>
      </c>
    </row>
    <row r="180" spans="1:15" ht="21.75">
      <c r="A180" s="2">
        <v>37510</v>
      </c>
      <c r="B180" s="3">
        <v>26.25</v>
      </c>
      <c r="C180" s="10">
        <v>0.5</v>
      </c>
      <c r="D180">
        <f t="shared" si="10"/>
        <v>0.019417475728155338</v>
      </c>
      <c r="E180">
        <f t="shared" si="11"/>
        <v>6.4073727296184775E-06</v>
      </c>
      <c r="F180">
        <f t="shared" si="12"/>
        <v>1.1900722213084932E-07</v>
      </c>
      <c r="M180">
        <v>0.009259259259259259</v>
      </c>
      <c r="N180">
        <f t="shared" si="13"/>
        <v>0.00841526554202722</v>
      </c>
      <c r="O180">
        <f t="shared" si="14"/>
        <v>0.00841526554202722</v>
      </c>
    </row>
    <row r="181" spans="1:15" ht="21.75">
      <c r="A181" s="5">
        <v>37509</v>
      </c>
      <c r="B181" s="6">
        <v>25.75</v>
      </c>
      <c r="C181" s="8">
        <v>0.95</v>
      </c>
      <c r="D181">
        <f t="shared" si="10"/>
        <v>0.03830645161290322</v>
      </c>
      <c r="E181">
        <f t="shared" si="11"/>
        <v>5.25761527530303E-05</v>
      </c>
      <c r="F181">
        <f t="shared" si="12"/>
        <v>1.969631908826774E-06</v>
      </c>
      <c r="M181">
        <v>0.009259259259259259</v>
      </c>
      <c r="N181">
        <f t="shared" si="13"/>
        <v>0.00841526554202722</v>
      </c>
      <c r="O181">
        <f t="shared" si="14"/>
        <v>0.00841526554202722</v>
      </c>
    </row>
    <row r="182" spans="1:15" ht="21.75">
      <c r="A182" s="2">
        <v>37508</v>
      </c>
      <c r="B182" s="3">
        <v>24.8</v>
      </c>
      <c r="C182" s="10">
        <v>0.1</v>
      </c>
      <c r="D182">
        <f t="shared" si="10"/>
        <v>0.004048582995951417</v>
      </c>
      <c r="E182">
        <f t="shared" si="11"/>
        <v>3.290918492911629E-08</v>
      </c>
      <c r="F182">
        <f t="shared" si="12"/>
        <v>1.0546042119523941E-10</v>
      </c>
      <c r="M182">
        <v>0.009259259259259259</v>
      </c>
      <c r="N182">
        <f t="shared" si="13"/>
        <v>0.00841526554202722</v>
      </c>
      <c r="O182">
        <f t="shared" si="14"/>
        <v>0.00841526554202722</v>
      </c>
    </row>
    <row r="183" spans="1:15" ht="21.75">
      <c r="A183" s="5">
        <v>37505</v>
      </c>
      <c r="B183" s="6">
        <v>24.7</v>
      </c>
      <c r="C183" s="8">
        <v>0.2</v>
      </c>
      <c r="D183">
        <f t="shared" si="10"/>
        <v>0.00816326530612245</v>
      </c>
      <c r="E183">
        <f t="shared" si="11"/>
        <v>3.921060896048954E-07</v>
      </c>
      <c r="F183">
        <f t="shared" si="12"/>
        <v>2.8699309614760285E-09</v>
      </c>
      <c r="M183">
        <v>0.009523809523809525</v>
      </c>
      <c r="N183">
        <f t="shared" si="13"/>
        <v>0.008679815806577486</v>
      </c>
      <c r="O183">
        <f t="shared" si="14"/>
        <v>0.008679815806577486</v>
      </c>
    </row>
    <row r="184" spans="1:15" ht="21.75">
      <c r="A184" s="2">
        <v>37504</v>
      </c>
      <c r="B184" s="3">
        <v>24.5</v>
      </c>
      <c r="C184" s="4">
        <v>-0.2</v>
      </c>
      <c r="D184">
        <f t="shared" si="10"/>
        <v>-0.008097165991902834</v>
      </c>
      <c r="E184">
        <f t="shared" si="11"/>
        <v>-7.147950844594914E-07</v>
      </c>
      <c r="F184">
        <f t="shared" si="12"/>
        <v>6.391097009456863E-09</v>
      </c>
      <c r="M184">
        <v>0.009523809523809525</v>
      </c>
      <c r="N184">
        <f t="shared" si="13"/>
        <v>0.008679815806577486</v>
      </c>
      <c r="O184">
        <f t="shared" si="14"/>
        <v>0.008679815806577486</v>
      </c>
    </row>
    <row r="185" spans="1:15" ht="21.75">
      <c r="A185" s="5">
        <v>37503</v>
      </c>
      <c r="B185" s="6">
        <v>24.7</v>
      </c>
      <c r="C185" s="7">
        <v>-0.1</v>
      </c>
      <c r="D185">
        <f t="shared" si="10"/>
        <v>-0.004032258064516129</v>
      </c>
      <c r="E185">
        <f t="shared" si="11"/>
        <v>-1.1594669292054193E-07</v>
      </c>
      <c r="F185">
        <f t="shared" si="12"/>
        <v>5.653852679416002E-10</v>
      </c>
      <c r="M185">
        <v>0.009523809523809525</v>
      </c>
      <c r="N185">
        <f t="shared" si="13"/>
        <v>0.008679815806577486</v>
      </c>
      <c r="O185">
        <f t="shared" si="14"/>
        <v>0.008679815806577486</v>
      </c>
    </row>
    <row r="186" spans="1:15" ht="21.75">
      <c r="A186" s="2">
        <v>37502</v>
      </c>
      <c r="B186" s="3">
        <v>24.8</v>
      </c>
      <c r="C186" s="4">
        <v>-0.2</v>
      </c>
      <c r="D186">
        <f t="shared" si="10"/>
        <v>-0.008</v>
      </c>
      <c r="E186">
        <f t="shared" si="11"/>
        <v>-6.917438013397778E-07</v>
      </c>
      <c r="F186">
        <f t="shared" si="12"/>
        <v>6.117777832983203E-09</v>
      </c>
      <c r="M186">
        <v>0.009708737864077669</v>
      </c>
      <c r="N186">
        <f t="shared" si="13"/>
        <v>0.00886474414684563</v>
      </c>
      <c r="O186">
        <f t="shared" si="14"/>
        <v>0.00886474414684563</v>
      </c>
    </row>
    <row r="187" spans="1:15" ht="21.75">
      <c r="A187" s="5">
        <v>37501</v>
      </c>
      <c r="B187" s="6">
        <v>25</v>
      </c>
      <c r="C187" s="7">
        <v>-0.5</v>
      </c>
      <c r="D187">
        <f t="shared" si="10"/>
        <v>-0.0196078431372549</v>
      </c>
      <c r="E187">
        <f t="shared" si="11"/>
        <v>-8.554545863418932E-06</v>
      </c>
      <c r="F187">
        <f t="shared" si="12"/>
        <v>1.7495617636287016E-07</v>
      </c>
      <c r="M187">
        <v>0.009708737864077669</v>
      </c>
      <c r="N187">
        <f t="shared" si="13"/>
        <v>0.00886474414684563</v>
      </c>
      <c r="O187">
        <f t="shared" si="14"/>
        <v>0.00886474414684563</v>
      </c>
    </row>
    <row r="188" spans="1:15" ht="21.75">
      <c r="A188" s="2">
        <v>37498</v>
      </c>
      <c r="B188" s="3">
        <v>25.5</v>
      </c>
      <c r="C188" s="4">
        <v>-0.5</v>
      </c>
      <c r="D188">
        <f t="shared" si="10"/>
        <v>-0.019230769230769232</v>
      </c>
      <c r="E188">
        <f t="shared" si="11"/>
        <v>-8.090051325392533E-06</v>
      </c>
      <c r="F188">
        <f t="shared" si="12"/>
        <v>1.6240586259441859E-07</v>
      </c>
      <c r="M188">
        <v>0.009708737864077669</v>
      </c>
      <c r="N188">
        <f t="shared" si="13"/>
        <v>0.00886474414684563</v>
      </c>
      <c r="O188">
        <f t="shared" si="14"/>
        <v>0.00886474414684563</v>
      </c>
    </row>
    <row r="189" spans="1:15" ht="21.75">
      <c r="A189" s="5">
        <v>37497</v>
      </c>
      <c r="B189" s="6">
        <v>26</v>
      </c>
      <c r="C189" s="7">
        <v>-0.75</v>
      </c>
      <c r="D189">
        <f t="shared" si="10"/>
        <v>-0.028037383177570093</v>
      </c>
      <c r="E189">
        <f t="shared" si="11"/>
        <v>-2.409093645176229E-05</v>
      </c>
      <c r="F189">
        <f t="shared" si="12"/>
        <v>6.957794154120738E-07</v>
      </c>
      <c r="M189">
        <v>0.00980392156862745</v>
      </c>
      <c r="N189">
        <f t="shared" si="13"/>
        <v>0.008959927851395412</v>
      </c>
      <c r="O189">
        <f t="shared" si="14"/>
        <v>0.008959927851395412</v>
      </c>
    </row>
    <row r="190" spans="1:15" ht="21.75">
      <c r="A190" s="2">
        <v>37496</v>
      </c>
      <c r="B190" s="3">
        <v>26.75</v>
      </c>
      <c r="C190" s="4">
        <v>-0.5</v>
      </c>
      <c r="D190">
        <f t="shared" si="10"/>
        <v>-0.01834862385321101</v>
      </c>
      <c r="E190">
        <f t="shared" si="11"/>
        <v>-7.0697267623173635E-06</v>
      </c>
      <c r="F190">
        <f t="shared" si="12"/>
        <v>1.3568656207668368E-07</v>
      </c>
      <c r="M190">
        <v>0.015151515151515152</v>
      </c>
      <c r="N190">
        <f t="shared" si="13"/>
        <v>0.014307521434283113</v>
      </c>
      <c r="O190">
        <f t="shared" si="14"/>
        <v>0.014307521434283113</v>
      </c>
    </row>
    <row r="191" spans="1:15" ht="21.75">
      <c r="A191" s="5">
        <v>37495</v>
      </c>
      <c r="B191" s="6">
        <v>27.25</v>
      </c>
      <c r="C191" s="11">
        <v>0</v>
      </c>
      <c r="D191">
        <f t="shared" si="10"/>
        <v>0</v>
      </c>
      <c r="E191">
        <f t="shared" si="11"/>
        <v>-6.011981577745496E-10</v>
      </c>
      <c r="F191">
        <f t="shared" si="12"/>
        <v>5.074074679731956E-13</v>
      </c>
      <c r="M191">
        <v>0.015748031496062992</v>
      </c>
      <c r="N191">
        <f t="shared" si="13"/>
        <v>0.014904037778830953</v>
      </c>
      <c r="O191">
        <f t="shared" si="14"/>
        <v>0.014904037778830953</v>
      </c>
    </row>
    <row r="192" spans="1:15" ht="21.75">
      <c r="A192" s="2">
        <v>37494</v>
      </c>
      <c r="B192" s="3">
        <v>27.25</v>
      </c>
      <c r="C192" s="10">
        <v>0.25</v>
      </c>
      <c r="D192">
        <f t="shared" si="10"/>
        <v>0.009259259259259259</v>
      </c>
      <c r="E192">
        <f t="shared" si="11"/>
        <v>5.959412860204439E-07</v>
      </c>
      <c r="F192">
        <f t="shared" si="12"/>
        <v>5.0150041693192294E-09</v>
      </c>
      <c r="M192">
        <v>0.016</v>
      </c>
      <c r="N192">
        <f t="shared" si="13"/>
        <v>0.015156006282767961</v>
      </c>
      <c r="O192">
        <f t="shared" si="14"/>
        <v>0.015156006282767961</v>
      </c>
    </row>
    <row r="193" spans="1:15" ht="21.75">
      <c r="A193" s="5">
        <v>37491</v>
      </c>
      <c r="B193" s="6">
        <v>27</v>
      </c>
      <c r="C193" s="7">
        <v>-0.5</v>
      </c>
      <c r="D193">
        <f t="shared" si="10"/>
        <v>-0.01818181818181818</v>
      </c>
      <c r="E193">
        <f t="shared" si="11"/>
        <v>-6.886992280354229E-06</v>
      </c>
      <c r="F193">
        <f t="shared" si="12"/>
        <v>1.310306196762305E-07</v>
      </c>
      <c r="M193">
        <v>0.016</v>
      </c>
      <c r="N193">
        <f t="shared" si="13"/>
        <v>0.015156006282767961</v>
      </c>
      <c r="O193">
        <f t="shared" si="14"/>
        <v>0.015156006282767961</v>
      </c>
    </row>
    <row r="194" spans="1:15" ht="21.75">
      <c r="A194" s="2">
        <v>37490</v>
      </c>
      <c r="B194" s="3">
        <v>27.5</v>
      </c>
      <c r="C194" s="4">
        <v>-0.25</v>
      </c>
      <c r="D194">
        <f t="shared" si="10"/>
        <v>-0.009009009009009009</v>
      </c>
      <c r="E194">
        <f t="shared" si="11"/>
        <v>-9.56545887480822E-07</v>
      </c>
      <c r="F194">
        <f t="shared" si="12"/>
        <v>9.424849237123202E-09</v>
      </c>
      <c r="M194">
        <v>0.016129032258064516</v>
      </c>
      <c r="N194">
        <f t="shared" si="13"/>
        <v>0.015285038540832477</v>
      </c>
      <c r="O194">
        <f t="shared" si="14"/>
        <v>0.015285038540832477</v>
      </c>
    </row>
    <row r="195" spans="1:15" ht="21.75">
      <c r="A195" s="5">
        <v>37489</v>
      </c>
      <c r="B195" s="6">
        <v>27.75</v>
      </c>
      <c r="C195" s="11">
        <v>0</v>
      </c>
      <c r="D195">
        <f aca="true" t="shared" si="15" ref="D195:D247">C195/B196</f>
        <v>0</v>
      </c>
      <c r="E195">
        <f aca="true" t="shared" si="16" ref="E195:E246">(D195-$I$2)^3</f>
        <v>-6.011981577745496E-10</v>
      </c>
      <c r="F195">
        <f aca="true" t="shared" si="17" ref="F195:F246">(D195-$I$2)^4</f>
        <v>5.074074679731956E-13</v>
      </c>
      <c r="M195">
        <v>0.016260162601626018</v>
      </c>
      <c r="N195">
        <f aca="true" t="shared" si="18" ref="N195:N246">M195-$I$2</f>
        <v>0.015416168884393979</v>
      </c>
      <c r="O195">
        <f aca="true" t="shared" si="19" ref="O195:O246">ABS(N195)</f>
        <v>0.015416168884393979</v>
      </c>
    </row>
    <row r="196" spans="1:15" ht="21.75">
      <c r="A196" s="2">
        <v>37488</v>
      </c>
      <c r="B196" s="3">
        <v>27.75</v>
      </c>
      <c r="C196" s="10">
        <v>0.5</v>
      </c>
      <c r="D196">
        <f t="shared" si="15"/>
        <v>0.01834862385321101</v>
      </c>
      <c r="E196">
        <f t="shared" si="16"/>
        <v>5.363630063033299E-06</v>
      </c>
      <c r="F196">
        <f t="shared" si="17"/>
        <v>9.388836043961548E-08</v>
      </c>
      <c r="M196">
        <v>0.016260162601626018</v>
      </c>
      <c r="N196">
        <f t="shared" si="18"/>
        <v>0.015416168884393979</v>
      </c>
      <c r="O196">
        <f t="shared" si="19"/>
        <v>0.015416168884393979</v>
      </c>
    </row>
    <row r="197" spans="1:15" ht="21.75">
      <c r="A197" s="5">
        <v>37487</v>
      </c>
      <c r="B197" s="6">
        <v>27.25</v>
      </c>
      <c r="C197" s="11">
        <v>0</v>
      </c>
      <c r="D197">
        <f t="shared" si="15"/>
        <v>0</v>
      </c>
      <c r="E197">
        <f t="shared" si="16"/>
        <v>-6.011981577745496E-10</v>
      </c>
      <c r="F197">
        <f t="shared" si="17"/>
        <v>5.074074679731956E-13</v>
      </c>
      <c r="M197">
        <v>0.01652892561983471</v>
      </c>
      <c r="N197">
        <f t="shared" si="18"/>
        <v>0.015684931902602672</v>
      </c>
      <c r="O197">
        <f t="shared" si="19"/>
        <v>0.015684931902602672</v>
      </c>
    </row>
    <row r="198" spans="1:15" ht="21.75">
      <c r="A198" s="2">
        <v>37484</v>
      </c>
      <c r="B198" s="3">
        <v>27.25</v>
      </c>
      <c r="C198" s="10">
        <v>0.25</v>
      </c>
      <c r="D198">
        <f t="shared" si="15"/>
        <v>0.009259259259259259</v>
      </c>
      <c r="E198">
        <f t="shared" si="16"/>
        <v>5.959412860204439E-07</v>
      </c>
      <c r="F198">
        <f t="shared" si="17"/>
        <v>5.0150041693192294E-09</v>
      </c>
      <c r="M198">
        <v>0.01680672268907563</v>
      </c>
      <c r="N198">
        <f t="shared" si="18"/>
        <v>0.01596272897184359</v>
      </c>
      <c r="O198">
        <f t="shared" si="19"/>
        <v>0.01596272897184359</v>
      </c>
    </row>
    <row r="199" spans="1:15" ht="21.75">
      <c r="A199" s="5">
        <v>37483</v>
      </c>
      <c r="B199" s="6">
        <v>27</v>
      </c>
      <c r="C199" s="11">
        <v>0</v>
      </c>
      <c r="D199">
        <f t="shared" si="15"/>
        <v>0</v>
      </c>
      <c r="E199">
        <f t="shared" si="16"/>
        <v>-6.011981577745496E-10</v>
      </c>
      <c r="F199">
        <f t="shared" si="17"/>
        <v>5.074074679731956E-13</v>
      </c>
      <c r="M199">
        <v>0.017094017094017096</v>
      </c>
      <c r="N199">
        <f t="shared" si="18"/>
        <v>0.016250023376785057</v>
      </c>
      <c r="O199">
        <f t="shared" si="19"/>
        <v>0.016250023376785057</v>
      </c>
    </row>
    <row r="200" spans="1:15" ht="21.75">
      <c r="A200" s="2">
        <v>37482</v>
      </c>
      <c r="B200" s="3">
        <v>27</v>
      </c>
      <c r="C200" s="10">
        <v>0.75</v>
      </c>
      <c r="D200">
        <f t="shared" si="15"/>
        <v>0.02857142857142857</v>
      </c>
      <c r="E200">
        <f t="shared" si="16"/>
        <v>2.1317147035457573E-05</v>
      </c>
      <c r="F200">
        <f t="shared" si="17"/>
        <v>5.910698057029786E-07</v>
      </c>
      <c r="M200">
        <v>0.017094017094017096</v>
      </c>
      <c r="N200">
        <f t="shared" si="18"/>
        <v>0.016250023376785057</v>
      </c>
      <c r="O200">
        <f t="shared" si="19"/>
        <v>0.016250023376785057</v>
      </c>
    </row>
    <row r="201" spans="1:15" ht="21.75">
      <c r="A201" s="5">
        <v>37481</v>
      </c>
      <c r="B201" s="6">
        <v>26.25</v>
      </c>
      <c r="C201" s="8">
        <v>1</v>
      </c>
      <c r="D201">
        <f t="shared" si="15"/>
        <v>0.039603960396039604</v>
      </c>
      <c r="E201">
        <f t="shared" si="16"/>
        <v>5.823045519708829E-05</v>
      </c>
      <c r="F201">
        <f t="shared" si="17"/>
        <v>2.257010503130939E-06</v>
      </c>
      <c r="M201">
        <v>0.017094017094017096</v>
      </c>
      <c r="N201">
        <f t="shared" si="18"/>
        <v>0.016250023376785057</v>
      </c>
      <c r="O201">
        <f t="shared" si="19"/>
        <v>0.016250023376785057</v>
      </c>
    </row>
    <row r="202" spans="1:15" ht="21.75">
      <c r="A202" s="2">
        <v>37477</v>
      </c>
      <c r="B202" s="3">
        <v>25.25</v>
      </c>
      <c r="C202" s="10">
        <v>0.75</v>
      </c>
      <c r="D202">
        <f t="shared" si="15"/>
        <v>0.030612244897959183</v>
      </c>
      <c r="E202">
        <f t="shared" si="16"/>
        <v>2.6379099417681142E-05</v>
      </c>
      <c r="F202">
        <f t="shared" si="17"/>
        <v>7.852596573869054E-07</v>
      </c>
      <c r="M202">
        <v>0.017241379310344827</v>
      </c>
      <c r="N202">
        <f t="shared" si="18"/>
        <v>0.01639738559311279</v>
      </c>
      <c r="O202">
        <f t="shared" si="19"/>
        <v>0.01639738559311279</v>
      </c>
    </row>
    <row r="203" spans="1:15" ht="21.75">
      <c r="A203" s="5">
        <v>37476</v>
      </c>
      <c r="B203" s="6">
        <v>24.5</v>
      </c>
      <c r="C203" s="7">
        <v>-0.5</v>
      </c>
      <c r="D203">
        <f t="shared" si="15"/>
        <v>-0.02</v>
      </c>
      <c r="E203">
        <f t="shared" si="16"/>
        <v>-9.05613318251985E-06</v>
      </c>
      <c r="F203">
        <f t="shared" si="17"/>
        <v>1.8876598315886034E-07</v>
      </c>
      <c r="M203">
        <v>0.017391304347826087</v>
      </c>
      <c r="N203">
        <f t="shared" si="18"/>
        <v>0.01654731063059405</v>
      </c>
      <c r="O203">
        <f t="shared" si="19"/>
        <v>0.01654731063059405</v>
      </c>
    </row>
    <row r="204" spans="1:15" ht="21.75">
      <c r="A204" s="2">
        <v>37475</v>
      </c>
      <c r="B204" s="3">
        <v>25</v>
      </c>
      <c r="C204" s="10">
        <v>0.5</v>
      </c>
      <c r="D204">
        <f t="shared" si="15"/>
        <v>0.02040816326530612</v>
      </c>
      <c r="E204">
        <f t="shared" si="16"/>
        <v>7.488317563456092E-06</v>
      </c>
      <c r="F204">
        <f t="shared" si="17"/>
        <v>1.46502714441276E-07</v>
      </c>
      <c r="M204">
        <v>0.017699115044247787</v>
      </c>
      <c r="N204">
        <f t="shared" si="18"/>
        <v>0.01685512132701575</v>
      </c>
      <c r="O204">
        <f t="shared" si="19"/>
        <v>0.01685512132701575</v>
      </c>
    </row>
    <row r="205" spans="1:15" ht="21.75">
      <c r="A205" s="5">
        <v>37474</v>
      </c>
      <c r="B205" s="6">
        <v>24.5</v>
      </c>
      <c r="C205" s="11">
        <v>0</v>
      </c>
      <c r="D205">
        <f t="shared" si="15"/>
        <v>0</v>
      </c>
      <c r="E205">
        <f t="shared" si="16"/>
        <v>-6.011981577745496E-10</v>
      </c>
      <c r="F205">
        <f t="shared" si="17"/>
        <v>5.074074679731956E-13</v>
      </c>
      <c r="M205">
        <v>0.01834862385321101</v>
      </c>
      <c r="N205">
        <f t="shared" si="18"/>
        <v>0.01750463013597897</v>
      </c>
      <c r="O205">
        <f t="shared" si="19"/>
        <v>0.01750463013597897</v>
      </c>
    </row>
    <row r="206" spans="1:15" ht="21.75">
      <c r="A206" s="2">
        <v>37473</v>
      </c>
      <c r="B206" s="3">
        <v>24.5</v>
      </c>
      <c r="C206" s="4">
        <v>-0.5</v>
      </c>
      <c r="D206">
        <f t="shared" si="15"/>
        <v>-0.02</v>
      </c>
      <c r="E206">
        <f t="shared" si="16"/>
        <v>-9.05613318251985E-06</v>
      </c>
      <c r="F206">
        <f t="shared" si="17"/>
        <v>1.8876598315886034E-07</v>
      </c>
      <c r="M206">
        <v>0.019417475728155338</v>
      </c>
      <c r="N206">
        <f t="shared" si="18"/>
        <v>0.0185734820109233</v>
      </c>
      <c r="O206">
        <f t="shared" si="19"/>
        <v>0.0185734820109233</v>
      </c>
    </row>
    <row r="207" spans="1:15" ht="21.75">
      <c r="A207" s="5">
        <v>37470</v>
      </c>
      <c r="B207" s="6">
        <v>25</v>
      </c>
      <c r="C207" s="7">
        <v>-0.5</v>
      </c>
      <c r="D207">
        <f t="shared" si="15"/>
        <v>-0.0196078431372549</v>
      </c>
      <c r="E207">
        <f t="shared" si="16"/>
        <v>-8.554545863418932E-06</v>
      </c>
      <c r="F207">
        <f t="shared" si="17"/>
        <v>1.7495617636287016E-07</v>
      </c>
      <c r="M207">
        <v>0.019801980198019802</v>
      </c>
      <c r="N207">
        <f t="shared" si="18"/>
        <v>0.018957986480787763</v>
      </c>
      <c r="O207">
        <f t="shared" si="19"/>
        <v>0.018957986480787763</v>
      </c>
    </row>
    <row r="208" spans="1:15" ht="21.75">
      <c r="A208" s="2">
        <v>37469</v>
      </c>
      <c r="B208" s="3">
        <v>25.5</v>
      </c>
      <c r="C208" s="4">
        <v>-0.25</v>
      </c>
      <c r="D208">
        <f t="shared" si="15"/>
        <v>-0.009708737864077669</v>
      </c>
      <c r="E208">
        <f t="shared" si="16"/>
        <v>-1.1751537066641818E-06</v>
      </c>
      <c r="F208">
        <f t="shared" si="17"/>
        <v>1.2401081633208275E-08</v>
      </c>
      <c r="M208">
        <v>0.02040816326530612</v>
      </c>
      <c r="N208">
        <f t="shared" si="18"/>
        <v>0.019564169548074082</v>
      </c>
      <c r="O208">
        <f t="shared" si="19"/>
        <v>0.019564169548074082</v>
      </c>
    </row>
    <row r="209" spans="1:15" ht="21.75">
      <c r="A209" s="5">
        <v>37468</v>
      </c>
      <c r="B209" s="6">
        <v>25.75</v>
      </c>
      <c r="C209" s="8">
        <v>0.5</v>
      </c>
      <c r="D209">
        <f t="shared" si="15"/>
        <v>0.019801980198019802</v>
      </c>
      <c r="E209">
        <f t="shared" si="16"/>
        <v>6.8135998972739874E-06</v>
      </c>
      <c r="F209">
        <f t="shared" si="17"/>
        <v>1.2917213473801713E-07</v>
      </c>
      <c r="M209">
        <v>0.024</v>
      </c>
      <c r="N209">
        <f t="shared" si="18"/>
        <v>0.02315600628276796</v>
      </c>
      <c r="O209">
        <f t="shared" si="19"/>
        <v>0.02315600628276796</v>
      </c>
    </row>
    <row r="210" spans="1:15" ht="21.75">
      <c r="A210" s="2">
        <v>37467</v>
      </c>
      <c r="B210" s="3">
        <v>25.25</v>
      </c>
      <c r="C210" s="10">
        <v>0.95</v>
      </c>
      <c r="D210">
        <f t="shared" si="15"/>
        <v>0.03909465020576131</v>
      </c>
      <c r="E210">
        <f t="shared" si="16"/>
        <v>5.5965022125701496E-05</v>
      </c>
      <c r="F210">
        <f t="shared" si="17"/>
        <v>2.140698836703148E-06</v>
      </c>
      <c r="M210">
        <v>0.024193548387096774</v>
      </c>
      <c r="N210">
        <f t="shared" si="18"/>
        <v>0.023349554669864735</v>
      </c>
      <c r="O210">
        <f t="shared" si="19"/>
        <v>0.023349554669864735</v>
      </c>
    </row>
    <row r="211" spans="1:15" ht="21.75">
      <c r="A211" s="5">
        <v>37466</v>
      </c>
      <c r="B211" s="6">
        <v>24.3</v>
      </c>
      <c r="C211" s="11">
        <v>0</v>
      </c>
      <c r="D211">
        <f t="shared" si="15"/>
        <v>0</v>
      </c>
      <c r="E211">
        <f t="shared" si="16"/>
        <v>-6.011981577745496E-10</v>
      </c>
      <c r="F211">
        <f t="shared" si="17"/>
        <v>5.074074679731956E-13</v>
      </c>
      <c r="M211">
        <v>0.02459016393442623</v>
      </c>
      <c r="N211">
        <f t="shared" si="18"/>
        <v>0.02374617021719419</v>
      </c>
      <c r="O211">
        <f t="shared" si="19"/>
        <v>0.02374617021719419</v>
      </c>
    </row>
    <row r="212" spans="1:15" ht="21.75">
      <c r="A212" s="2">
        <v>37463</v>
      </c>
      <c r="B212" s="3">
        <v>24.3</v>
      </c>
      <c r="C212" s="4">
        <v>-1.2</v>
      </c>
      <c r="D212">
        <f t="shared" si="15"/>
        <v>-0.047058823529411764</v>
      </c>
      <c r="E212">
        <f t="shared" si="16"/>
        <v>-0.00010992163189716784</v>
      </c>
      <c r="F212">
        <f t="shared" si="17"/>
        <v>5.2655558442228835E-06</v>
      </c>
      <c r="M212">
        <v>0.024793388429752067</v>
      </c>
      <c r="N212">
        <f t="shared" si="18"/>
        <v>0.023949394712520028</v>
      </c>
      <c r="O212">
        <f t="shared" si="19"/>
        <v>0.023949394712520028</v>
      </c>
    </row>
    <row r="213" spans="1:15" ht="21.75">
      <c r="A213" s="5">
        <v>37461</v>
      </c>
      <c r="B213" s="6">
        <v>25.5</v>
      </c>
      <c r="C213" s="7">
        <v>-1.5</v>
      </c>
      <c r="D213">
        <f t="shared" si="15"/>
        <v>-0.05555555555555555</v>
      </c>
      <c r="E213">
        <f t="shared" si="16"/>
        <v>-0.00017940184279867299</v>
      </c>
      <c r="F213">
        <f t="shared" si="17"/>
        <v>1.011818307255265E-05</v>
      </c>
      <c r="M213">
        <v>0.025210084033613446</v>
      </c>
      <c r="N213">
        <f t="shared" si="18"/>
        <v>0.024366090316381407</v>
      </c>
      <c r="O213">
        <f t="shared" si="19"/>
        <v>0.024366090316381407</v>
      </c>
    </row>
    <row r="214" spans="1:15" ht="21.75">
      <c r="A214" s="2">
        <v>37460</v>
      </c>
      <c r="B214" s="3">
        <v>27</v>
      </c>
      <c r="C214" s="10">
        <v>1</v>
      </c>
      <c r="D214">
        <f t="shared" si="15"/>
        <v>0.038461538461538464</v>
      </c>
      <c r="E214">
        <f t="shared" si="16"/>
        <v>5.32318229004089E-05</v>
      </c>
      <c r="F214">
        <f t="shared" si="17"/>
        <v>2.0024504797771272E-06</v>
      </c>
      <c r="M214">
        <v>0.02586206896551724</v>
      </c>
      <c r="N214">
        <f t="shared" si="18"/>
        <v>0.025018075248285202</v>
      </c>
      <c r="O214">
        <f t="shared" si="19"/>
        <v>0.025018075248285202</v>
      </c>
    </row>
    <row r="215" spans="1:15" ht="21.75">
      <c r="A215" s="5">
        <v>37459</v>
      </c>
      <c r="B215" s="6">
        <v>26</v>
      </c>
      <c r="C215" s="7">
        <v>-1.5</v>
      </c>
      <c r="D215">
        <f t="shared" si="15"/>
        <v>-0.05454545454545454</v>
      </c>
      <c r="E215">
        <f t="shared" si="16"/>
        <v>-0.00016993432759311507</v>
      </c>
      <c r="F215">
        <f t="shared" si="17"/>
        <v>9.412568646273282E-06</v>
      </c>
      <c r="M215">
        <v>0.025974025974025972</v>
      </c>
      <c r="N215">
        <f t="shared" si="18"/>
        <v>0.025130032256793933</v>
      </c>
      <c r="O215">
        <f t="shared" si="19"/>
        <v>0.025130032256793933</v>
      </c>
    </row>
    <row r="216" spans="1:15" ht="21.75">
      <c r="A216" s="2">
        <v>37456</v>
      </c>
      <c r="B216" s="3">
        <v>27.5</v>
      </c>
      <c r="C216" s="9">
        <v>0</v>
      </c>
      <c r="D216">
        <f t="shared" si="15"/>
        <v>0</v>
      </c>
      <c r="E216">
        <f t="shared" si="16"/>
        <v>-6.011981577745496E-10</v>
      </c>
      <c r="F216">
        <f t="shared" si="17"/>
        <v>5.074074679731956E-13</v>
      </c>
      <c r="M216">
        <v>0.02631578947368421</v>
      </c>
      <c r="N216">
        <f t="shared" si="18"/>
        <v>0.02547179575645217</v>
      </c>
      <c r="O216">
        <f t="shared" si="19"/>
        <v>0.02547179575645217</v>
      </c>
    </row>
    <row r="217" spans="1:15" ht="21.75">
      <c r="A217" s="5">
        <v>37455</v>
      </c>
      <c r="B217" s="6">
        <v>27.5</v>
      </c>
      <c r="C217" s="11">
        <v>0</v>
      </c>
      <c r="D217">
        <f t="shared" si="15"/>
        <v>0</v>
      </c>
      <c r="E217">
        <f t="shared" si="16"/>
        <v>-6.011981577745496E-10</v>
      </c>
      <c r="F217">
        <f t="shared" si="17"/>
        <v>5.074074679731956E-13</v>
      </c>
      <c r="M217">
        <v>0.026422764227642274</v>
      </c>
      <c r="N217">
        <f t="shared" si="18"/>
        <v>0.025578770510410236</v>
      </c>
      <c r="O217">
        <f t="shared" si="19"/>
        <v>0.025578770510410236</v>
      </c>
    </row>
    <row r="218" spans="1:15" ht="21.75">
      <c r="A218" s="2">
        <v>37454</v>
      </c>
      <c r="B218" s="3">
        <v>27.5</v>
      </c>
      <c r="C218" s="9">
        <v>0</v>
      </c>
      <c r="D218">
        <f t="shared" si="15"/>
        <v>0</v>
      </c>
      <c r="E218">
        <f t="shared" si="16"/>
        <v>-6.011981577745496E-10</v>
      </c>
      <c r="F218">
        <f t="shared" si="17"/>
        <v>5.074074679731956E-13</v>
      </c>
      <c r="M218">
        <v>0.02654867256637168</v>
      </c>
      <c r="N218">
        <f t="shared" si="18"/>
        <v>0.025704678849139642</v>
      </c>
      <c r="O218">
        <f t="shared" si="19"/>
        <v>0.025704678849139642</v>
      </c>
    </row>
    <row r="219" spans="1:15" ht="21.75">
      <c r="A219" s="5">
        <v>37453</v>
      </c>
      <c r="B219" s="6">
        <v>27.5</v>
      </c>
      <c r="C219" s="7">
        <v>-0.75</v>
      </c>
      <c r="D219">
        <f t="shared" si="15"/>
        <v>-0.02654867256637168</v>
      </c>
      <c r="E219">
        <f t="shared" si="16"/>
        <v>-2.055431083783572E-05</v>
      </c>
      <c r="F219">
        <f t="shared" si="17"/>
        <v>5.63037377470293E-07</v>
      </c>
      <c r="M219">
        <v>0.02857142857142857</v>
      </c>
      <c r="N219">
        <f t="shared" si="18"/>
        <v>0.02772743485419653</v>
      </c>
      <c r="O219">
        <f t="shared" si="19"/>
        <v>0.02772743485419653</v>
      </c>
    </row>
    <row r="220" spans="1:15" ht="21.75">
      <c r="A220" s="2">
        <v>37452</v>
      </c>
      <c r="B220" s="3">
        <v>28.25</v>
      </c>
      <c r="C220" s="4">
        <v>-0.5</v>
      </c>
      <c r="D220">
        <f t="shared" si="15"/>
        <v>-0.017391304347826087</v>
      </c>
      <c r="E220">
        <f t="shared" si="16"/>
        <v>-6.063712466244772E-06</v>
      </c>
      <c r="F220">
        <f t="shared" si="17"/>
        <v>1.1057360420278212E-07</v>
      </c>
      <c r="M220">
        <v>0.029850746268656716</v>
      </c>
      <c r="N220">
        <f t="shared" si="18"/>
        <v>0.029006752551424677</v>
      </c>
      <c r="O220">
        <f t="shared" si="19"/>
        <v>0.029006752551424677</v>
      </c>
    </row>
    <row r="221" spans="1:15" ht="21.75">
      <c r="A221" s="5">
        <v>37449</v>
      </c>
      <c r="B221" s="6">
        <v>28.75</v>
      </c>
      <c r="C221" s="11">
        <v>0</v>
      </c>
      <c r="D221">
        <f t="shared" si="15"/>
        <v>0</v>
      </c>
      <c r="E221">
        <f t="shared" si="16"/>
        <v>-6.011981577745496E-10</v>
      </c>
      <c r="F221">
        <f t="shared" si="17"/>
        <v>5.074074679731956E-13</v>
      </c>
      <c r="M221">
        <v>0.030303030303030304</v>
      </c>
      <c r="N221">
        <f t="shared" si="18"/>
        <v>0.029459036585798265</v>
      </c>
      <c r="O221">
        <f t="shared" si="19"/>
        <v>0.029459036585798265</v>
      </c>
    </row>
    <row r="222" spans="1:15" ht="21.75">
      <c r="A222" s="2">
        <v>37448</v>
      </c>
      <c r="B222" s="3">
        <v>28.75</v>
      </c>
      <c r="C222" s="4">
        <v>-0.5</v>
      </c>
      <c r="D222">
        <f t="shared" si="15"/>
        <v>-0.017094017094017096</v>
      </c>
      <c r="E222">
        <f t="shared" si="16"/>
        <v>-5.771953773945E-06</v>
      </c>
      <c r="F222">
        <f t="shared" si="17"/>
        <v>1.0353736919905565E-07</v>
      </c>
      <c r="M222">
        <v>0.030612244897959183</v>
      </c>
      <c r="N222">
        <f t="shared" si="18"/>
        <v>0.029768251180727144</v>
      </c>
      <c r="O222">
        <f t="shared" si="19"/>
        <v>0.029768251180727144</v>
      </c>
    </row>
    <row r="223" spans="1:15" ht="21.75">
      <c r="A223" s="5">
        <v>37447</v>
      </c>
      <c r="B223" s="6">
        <v>29.25</v>
      </c>
      <c r="C223" s="7">
        <v>-0.5</v>
      </c>
      <c r="D223">
        <f t="shared" si="15"/>
        <v>-0.01680672268907563</v>
      </c>
      <c r="E223">
        <f t="shared" si="16"/>
        <v>-5.499041682228261E-06</v>
      </c>
      <c r="F223">
        <f t="shared" si="17"/>
        <v>9.706202523947609E-08</v>
      </c>
      <c r="M223">
        <v>0.030837004405286344</v>
      </c>
      <c r="N223">
        <f t="shared" si="18"/>
        <v>0.029993010688054305</v>
      </c>
      <c r="O223">
        <f t="shared" si="19"/>
        <v>0.029993010688054305</v>
      </c>
    </row>
    <row r="224" spans="1:15" ht="21.75">
      <c r="A224" s="2">
        <v>37446</v>
      </c>
      <c r="B224" s="3">
        <v>29.75</v>
      </c>
      <c r="C224" s="10">
        <v>0.5</v>
      </c>
      <c r="D224">
        <f t="shared" si="15"/>
        <v>0.017094017094017096</v>
      </c>
      <c r="E224">
        <f t="shared" si="16"/>
        <v>4.291034143823552E-06</v>
      </c>
      <c r="F224">
        <f t="shared" si="17"/>
        <v>6.972940514771557E-08</v>
      </c>
      <c r="M224">
        <v>0.03125</v>
      </c>
      <c r="N224">
        <f t="shared" si="18"/>
        <v>0.03040600628276796</v>
      </c>
      <c r="O224">
        <f t="shared" si="19"/>
        <v>0.03040600628276796</v>
      </c>
    </row>
    <row r="225" spans="1:15" ht="21.75">
      <c r="A225" s="5">
        <v>37445</v>
      </c>
      <c r="B225" s="6">
        <v>29.25</v>
      </c>
      <c r="C225" s="11">
        <v>0</v>
      </c>
      <c r="D225">
        <f t="shared" si="15"/>
        <v>0</v>
      </c>
      <c r="E225">
        <f t="shared" si="16"/>
        <v>-6.011981577745496E-10</v>
      </c>
      <c r="F225">
        <f t="shared" si="17"/>
        <v>5.074074679731956E-13</v>
      </c>
      <c r="M225">
        <v>0.03225806451612903</v>
      </c>
      <c r="N225">
        <f t="shared" si="18"/>
        <v>0.03141407079889699</v>
      </c>
      <c r="O225">
        <f t="shared" si="19"/>
        <v>0.03141407079889699</v>
      </c>
    </row>
    <row r="226" spans="1:15" ht="21.75">
      <c r="A226" s="2">
        <v>37442</v>
      </c>
      <c r="B226" s="3">
        <v>29.25</v>
      </c>
      <c r="C226" s="10">
        <v>0.75</v>
      </c>
      <c r="D226">
        <f t="shared" si="15"/>
        <v>0.02631578947368421</v>
      </c>
      <c r="E226">
        <f t="shared" si="16"/>
        <v>1.6526416403633766E-05</v>
      </c>
      <c r="F226">
        <f t="shared" si="17"/>
        <v>4.209575032194401E-07</v>
      </c>
      <c r="M226">
        <v>0.03305785123966942</v>
      </c>
      <c r="N226">
        <f t="shared" si="18"/>
        <v>0.032213857522437384</v>
      </c>
      <c r="O226">
        <f t="shared" si="19"/>
        <v>0.032213857522437384</v>
      </c>
    </row>
    <row r="227" spans="1:15" ht="21.75">
      <c r="A227" s="5">
        <v>37441</v>
      </c>
      <c r="B227" s="6">
        <v>28.5</v>
      </c>
      <c r="C227" s="11">
        <v>0</v>
      </c>
      <c r="D227">
        <f t="shared" si="15"/>
        <v>0</v>
      </c>
      <c r="E227">
        <f t="shared" si="16"/>
        <v>-6.011981577745496E-10</v>
      </c>
      <c r="F227">
        <f t="shared" si="17"/>
        <v>5.074074679731956E-13</v>
      </c>
      <c r="M227">
        <v>0.03508771929824561</v>
      </c>
      <c r="N227">
        <f t="shared" si="18"/>
        <v>0.03424372558101357</v>
      </c>
      <c r="O227">
        <f t="shared" si="19"/>
        <v>0.03424372558101357</v>
      </c>
    </row>
    <row r="228" spans="1:15" ht="21.75">
      <c r="A228" s="2">
        <v>37440</v>
      </c>
      <c r="B228" s="3">
        <v>28.5</v>
      </c>
      <c r="C228" s="9">
        <v>0</v>
      </c>
      <c r="D228">
        <f t="shared" si="15"/>
        <v>0</v>
      </c>
      <c r="E228">
        <f t="shared" si="16"/>
        <v>-6.011981577745496E-10</v>
      </c>
      <c r="F228">
        <f t="shared" si="17"/>
        <v>5.074074679731956E-13</v>
      </c>
      <c r="M228">
        <v>0.03652968036529681</v>
      </c>
      <c r="N228">
        <f t="shared" si="18"/>
        <v>0.03568568664806477</v>
      </c>
      <c r="O228">
        <f t="shared" si="19"/>
        <v>0.03568568664806477</v>
      </c>
    </row>
    <row r="229" spans="1:15" ht="21.75">
      <c r="A229" s="5">
        <v>37439</v>
      </c>
      <c r="B229" s="6">
        <v>28.5</v>
      </c>
      <c r="C229" s="8">
        <v>0.25</v>
      </c>
      <c r="D229">
        <f t="shared" si="15"/>
        <v>0.008849557522123894</v>
      </c>
      <c r="E229">
        <f t="shared" si="16"/>
        <v>5.130689936536658E-07</v>
      </c>
      <c r="F229">
        <f t="shared" si="17"/>
        <v>4.107406565006075E-09</v>
      </c>
      <c r="M229">
        <v>0.037383177570093455</v>
      </c>
      <c r="N229">
        <f t="shared" si="18"/>
        <v>0.036539183852861416</v>
      </c>
      <c r="O229">
        <f t="shared" si="19"/>
        <v>0.036539183852861416</v>
      </c>
    </row>
    <row r="230" spans="1:15" ht="21.75">
      <c r="A230" s="2">
        <v>37435</v>
      </c>
      <c r="B230" s="3">
        <v>28.25</v>
      </c>
      <c r="C230" s="10">
        <v>0.25</v>
      </c>
      <c r="D230">
        <f t="shared" si="15"/>
        <v>0.008928571428571428</v>
      </c>
      <c r="E230">
        <f t="shared" si="16"/>
        <v>5.284112069365841E-07</v>
      </c>
      <c r="F230">
        <f t="shared" si="17"/>
        <v>4.271981466021454E-09</v>
      </c>
      <c r="M230">
        <v>0.03830645161290322</v>
      </c>
      <c r="N230">
        <f t="shared" si="18"/>
        <v>0.03746245789567118</v>
      </c>
      <c r="O230">
        <f t="shared" si="19"/>
        <v>0.03746245789567118</v>
      </c>
    </row>
    <row r="231" spans="1:15" ht="21.75">
      <c r="A231" s="5">
        <v>37434</v>
      </c>
      <c r="B231" s="6">
        <v>28</v>
      </c>
      <c r="C231" s="11">
        <v>0</v>
      </c>
      <c r="D231">
        <f t="shared" si="15"/>
        <v>0</v>
      </c>
      <c r="E231">
        <f t="shared" si="16"/>
        <v>-6.011981577745496E-10</v>
      </c>
      <c r="F231">
        <f t="shared" si="17"/>
        <v>5.074074679731956E-13</v>
      </c>
      <c r="M231">
        <v>0.038461538461538464</v>
      </c>
      <c r="N231">
        <f t="shared" si="18"/>
        <v>0.037617544744306425</v>
      </c>
      <c r="O231">
        <f t="shared" si="19"/>
        <v>0.037617544744306425</v>
      </c>
    </row>
    <row r="232" spans="1:15" ht="21.75">
      <c r="A232" s="2">
        <v>37433</v>
      </c>
      <c r="B232" s="3">
        <v>28</v>
      </c>
      <c r="C232" s="4">
        <v>-1.5</v>
      </c>
      <c r="D232">
        <f t="shared" si="15"/>
        <v>-0.05084745762711865</v>
      </c>
      <c r="E232">
        <f t="shared" si="16"/>
        <v>-0.00013811987548541233</v>
      </c>
      <c r="F232">
        <f t="shared" si="17"/>
        <v>7.139616823341967E-06</v>
      </c>
      <c r="M232">
        <v>0.038461538461538464</v>
      </c>
      <c r="N232">
        <f t="shared" si="18"/>
        <v>0.037617544744306425</v>
      </c>
      <c r="O232">
        <f t="shared" si="19"/>
        <v>0.037617544744306425</v>
      </c>
    </row>
    <row r="233" spans="1:15" ht="21.75">
      <c r="A233" s="5">
        <v>37432</v>
      </c>
      <c r="B233" s="6">
        <v>29.5</v>
      </c>
      <c r="C233" s="8">
        <v>1</v>
      </c>
      <c r="D233">
        <f t="shared" si="15"/>
        <v>0.03508771929824561</v>
      </c>
      <c r="E233">
        <f t="shared" si="16"/>
        <v>4.015531381298247E-05</v>
      </c>
      <c r="F233">
        <f t="shared" si="17"/>
        <v>1.3750675468312552E-06</v>
      </c>
      <c r="M233">
        <v>0.038834951456310676</v>
      </c>
      <c r="N233">
        <f t="shared" si="18"/>
        <v>0.03799095773907864</v>
      </c>
      <c r="O233">
        <f t="shared" si="19"/>
        <v>0.03799095773907864</v>
      </c>
    </row>
    <row r="234" spans="1:15" ht="21.75">
      <c r="A234" s="2">
        <v>37431</v>
      </c>
      <c r="B234" s="3">
        <v>28.5</v>
      </c>
      <c r="C234" s="4">
        <v>-0.25</v>
      </c>
      <c r="D234">
        <f t="shared" si="15"/>
        <v>-0.008695652173913044</v>
      </c>
      <c r="E234">
        <f t="shared" si="16"/>
        <v>-8.681539835483249E-07</v>
      </c>
      <c r="F234">
        <f t="shared" si="17"/>
        <v>8.281881582038013E-09</v>
      </c>
      <c r="M234">
        <v>0.03909465020576131</v>
      </c>
      <c r="N234">
        <f t="shared" si="18"/>
        <v>0.038250656488529274</v>
      </c>
      <c r="O234">
        <f t="shared" si="19"/>
        <v>0.038250656488529274</v>
      </c>
    </row>
    <row r="235" spans="1:15" ht="21.75">
      <c r="A235" s="5">
        <v>37428</v>
      </c>
      <c r="B235" s="6">
        <v>28.75</v>
      </c>
      <c r="C235" s="7">
        <v>-0.25</v>
      </c>
      <c r="D235">
        <f t="shared" si="15"/>
        <v>-0.008620689655172414</v>
      </c>
      <c r="E235">
        <f t="shared" si="16"/>
        <v>-8.478485260586054E-07</v>
      </c>
      <c r="F235">
        <f t="shared" si="17"/>
        <v>8.024617846904505E-09</v>
      </c>
      <c r="M235">
        <v>0.039603960396039604</v>
      </c>
      <c r="N235">
        <f t="shared" si="18"/>
        <v>0.038759966678807566</v>
      </c>
      <c r="O235">
        <f t="shared" si="19"/>
        <v>0.038759966678807566</v>
      </c>
    </row>
    <row r="236" spans="1:15" ht="21.75">
      <c r="A236" s="2">
        <v>37427</v>
      </c>
      <c r="B236" s="3">
        <v>29</v>
      </c>
      <c r="C236" s="10">
        <v>0.25</v>
      </c>
      <c r="D236">
        <f t="shared" si="15"/>
        <v>0.008695652173913044</v>
      </c>
      <c r="E236">
        <f t="shared" si="16"/>
        <v>4.840432845188074E-07</v>
      </c>
      <c r="F236">
        <f t="shared" si="17"/>
        <v>3.800542548291744E-09</v>
      </c>
      <c r="M236">
        <v>0.039603960396039604</v>
      </c>
      <c r="N236">
        <f t="shared" si="18"/>
        <v>0.038759966678807566</v>
      </c>
      <c r="O236">
        <f t="shared" si="19"/>
        <v>0.038759966678807566</v>
      </c>
    </row>
    <row r="237" spans="1:15" ht="21.75">
      <c r="A237" s="5">
        <v>37426</v>
      </c>
      <c r="B237" s="6">
        <v>28.75</v>
      </c>
      <c r="C237" s="7">
        <v>-1.25</v>
      </c>
      <c r="D237">
        <f t="shared" si="15"/>
        <v>-0.041666666666666664</v>
      </c>
      <c r="E237">
        <f t="shared" si="16"/>
        <v>-7.682340544604515E-05</v>
      </c>
      <c r="F237">
        <f t="shared" si="17"/>
        <v>3.2658136984513797E-06</v>
      </c>
      <c r="M237">
        <v>0.04</v>
      </c>
      <c r="N237">
        <f t="shared" si="18"/>
        <v>0.03915600628276796</v>
      </c>
      <c r="O237">
        <f t="shared" si="19"/>
        <v>0.03915600628276796</v>
      </c>
    </row>
    <row r="238" spans="1:15" ht="21.75">
      <c r="A238" s="2">
        <v>37425</v>
      </c>
      <c r="B238" s="3">
        <v>30</v>
      </c>
      <c r="C238" s="9">
        <v>0</v>
      </c>
      <c r="D238">
        <f t="shared" si="15"/>
        <v>0</v>
      </c>
      <c r="E238">
        <f t="shared" si="16"/>
        <v>-6.011981577745496E-10</v>
      </c>
      <c r="F238">
        <f t="shared" si="17"/>
        <v>5.074074679731956E-13</v>
      </c>
      <c r="M238">
        <v>0.041666666666666664</v>
      </c>
      <c r="N238">
        <f t="shared" si="18"/>
        <v>0.040822672949434625</v>
      </c>
      <c r="O238">
        <f t="shared" si="19"/>
        <v>0.040822672949434625</v>
      </c>
    </row>
    <row r="239" spans="1:15" ht="21.75">
      <c r="A239" s="5">
        <v>37424</v>
      </c>
      <c r="B239" s="6">
        <v>30</v>
      </c>
      <c r="C239" s="7">
        <v>-1.75</v>
      </c>
      <c r="D239">
        <f t="shared" si="15"/>
        <v>-0.05511811023622047</v>
      </c>
      <c r="E239">
        <f t="shared" si="16"/>
        <v>-0.0001752597152061961</v>
      </c>
      <c r="F239">
        <f t="shared" si="17"/>
        <v>9.807902401221626E-06</v>
      </c>
      <c r="M239">
        <v>0.043859649122807015</v>
      </c>
      <c r="N239">
        <f t="shared" si="18"/>
        <v>0.043015655405574976</v>
      </c>
      <c r="O239">
        <f t="shared" si="19"/>
        <v>0.043015655405574976</v>
      </c>
    </row>
    <row r="240" spans="1:15" ht="21.75">
      <c r="A240" s="2">
        <v>37421</v>
      </c>
      <c r="B240" s="3">
        <v>31.75</v>
      </c>
      <c r="C240" s="10">
        <v>0.25</v>
      </c>
      <c r="D240">
        <f t="shared" si="15"/>
        <v>0.007936507936507936</v>
      </c>
      <c r="E240">
        <f t="shared" si="16"/>
        <v>3.5678011854786197E-07</v>
      </c>
      <c r="F240">
        <f t="shared" si="17"/>
        <v>2.5304680639556516E-09</v>
      </c>
      <c r="M240">
        <v>0.044642857142857144</v>
      </c>
      <c r="N240">
        <f t="shared" si="18"/>
        <v>0.043798863425625105</v>
      </c>
      <c r="O240">
        <f t="shared" si="19"/>
        <v>0.043798863425625105</v>
      </c>
    </row>
    <row r="241" spans="1:15" ht="21.75">
      <c r="A241" s="5">
        <v>37420</v>
      </c>
      <c r="B241" s="6">
        <v>31.5</v>
      </c>
      <c r="C241" s="8">
        <v>0.5</v>
      </c>
      <c r="D241">
        <f t="shared" si="15"/>
        <v>0.016129032258064516</v>
      </c>
      <c r="E241">
        <f t="shared" si="16"/>
        <v>3.571080287218825E-06</v>
      </c>
      <c r="F241">
        <f t="shared" si="17"/>
        <v>5.4584099822546855E-08</v>
      </c>
      <c r="M241">
        <v>0.04504504504504504</v>
      </c>
      <c r="N241">
        <f t="shared" si="18"/>
        <v>0.044201051327813004</v>
      </c>
      <c r="O241">
        <f t="shared" si="19"/>
        <v>0.044201051327813004</v>
      </c>
    </row>
    <row r="242" spans="1:15" ht="21.75">
      <c r="A242" s="2">
        <v>37419</v>
      </c>
      <c r="B242" s="3">
        <v>31</v>
      </c>
      <c r="C242" s="10">
        <v>0.25</v>
      </c>
      <c r="D242">
        <f t="shared" si="15"/>
        <v>0.008130081300813009</v>
      </c>
      <c r="E242">
        <f t="shared" si="16"/>
        <v>3.86797058156008E-07</v>
      </c>
      <c r="F242">
        <f t="shared" si="17"/>
        <v>2.818237242796136E-09</v>
      </c>
      <c r="M242">
        <v>0.04807692307692308</v>
      </c>
      <c r="N242">
        <f t="shared" si="18"/>
        <v>0.04723292935969104</v>
      </c>
      <c r="O242">
        <f t="shared" si="19"/>
        <v>0.04723292935969104</v>
      </c>
    </row>
    <row r="243" spans="1:15" ht="21.75">
      <c r="A243" s="5">
        <v>37418</v>
      </c>
      <c r="B243" s="6">
        <v>30.75</v>
      </c>
      <c r="C243" s="7">
        <v>-0.5</v>
      </c>
      <c r="D243">
        <f t="shared" si="15"/>
        <v>-0.016</v>
      </c>
      <c r="E243">
        <f t="shared" si="16"/>
        <v>-4.778979991938884E-06</v>
      </c>
      <c r="F243">
        <f t="shared" si="17"/>
        <v>8.049710895899619E-08</v>
      </c>
      <c r="M243">
        <v>0.04854368932038835</v>
      </c>
      <c r="N243">
        <f t="shared" si="18"/>
        <v>0.04769969560315631</v>
      </c>
      <c r="O243">
        <f t="shared" si="19"/>
        <v>0.04769969560315631</v>
      </c>
    </row>
    <row r="244" spans="1:15" ht="21.75">
      <c r="A244" s="2">
        <v>37417</v>
      </c>
      <c r="B244" s="3">
        <v>31.25</v>
      </c>
      <c r="C244" s="10">
        <v>0.5</v>
      </c>
      <c r="D244">
        <f t="shared" si="15"/>
        <v>0.016260162601626018</v>
      </c>
      <c r="E244">
        <f t="shared" si="16"/>
        <v>3.663779920292107E-06</v>
      </c>
      <c r="F244">
        <f t="shared" si="17"/>
        <v>5.6481450006474626E-08</v>
      </c>
      <c r="M244">
        <v>0.05042016806722689</v>
      </c>
      <c r="N244">
        <f t="shared" si="18"/>
        <v>0.04957617434999485</v>
      </c>
      <c r="O244">
        <f t="shared" si="19"/>
        <v>0.04957617434999485</v>
      </c>
    </row>
    <row r="245" spans="1:15" ht="21.75">
      <c r="A245" s="5">
        <v>37414</v>
      </c>
      <c r="B245" s="6">
        <v>30.75</v>
      </c>
      <c r="C245" s="7">
        <v>-0.5</v>
      </c>
      <c r="D245">
        <f t="shared" si="15"/>
        <v>-0.016</v>
      </c>
      <c r="E245">
        <f t="shared" si="16"/>
        <v>-4.778979991938884E-06</v>
      </c>
      <c r="F245">
        <f t="shared" si="17"/>
        <v>8.049710895899619E-08</v>
      </c>
      <c r="M245">
        <v>0.07317073170731707</v>
      </c>
      <c r="N245">
        <f t="shared" si="18"/>
        <v>0.07232673799008503</v>
      </c>
      <c r="O245">
        <f t="shared" si="19"/>
        <v>0.07232673799008503</v>
      </c>
    </row>
    <row r="246" spans="1:15" ht="21.75">
      <c r="A246" s="2">
        <v>37413</v>
      </c>
      <c r="B246" s="3">
        <v>31.25</v>
      </c>
      <c r="C246" s="10">
        <v>1.25</v>
      </c>
      <c r="D246">
        <f t="shared" si="15"/>
        <v>0.041666666666666664</v>
      </c>
      <c r="E246">
        <f t="shared" si="16"/>
        <v>6.803060182856254E-05</v>
      </c>
      <c r="F246">
        <f t="shared" si="17"/>
        <v>2.7771910090006177E-06</v>
      </c>
      <c r="M246">
        <v>0.10294117647058824</v>
      </c>
      <c r="N246">
        <f t="shared" si="18"/>
        <v>0.1020971827533562</v>
      </c>
      <c r="O246">
        <f t="shared" si="19"/>
        <v>0.1020971827533562</v>
      </c>
    </row>
    <row r="247" spans="1:4" ht="21.75">
      <c r="A247" s="5">
        <v>37412</v>
      </c>
      <c r="B247" s="6">
        <v>30</v>
      </c>
      <c r="C247" s="8">
        <v>0.25</v>
      </c>
      <c r="D247" t="e">
        <f t="shared" si="15"/>
        <v>#DIV/0!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H1" sqref="H1"/>
    </sheetView>
  </sheetViews>
  <sheetFormatPr defaultColWidth="9.140625" defaultRowHeight="21.75"/>
  <cols>
    <col min="1" max="1" width="14.00390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50</v>
      </c>
      <c r="C2" s="10">
        <v>1</v>
      </c>
      <c r="D2">
        <f>C2/B3</f>
        <v>0.02040816326530612</v>
      </c>
      <c r="F2" s="24">
        <f>SUM(D2:D247)/246</f>
        <v>0.003374314013142814</v>
      </c>
      <c r="G2" s="24">
        <f>VAR(D2:D247)</f>
        <v>0.0012228101742697657</v>
      </c>
      <c r="I2">
        <v>-0.1044776119402985</v>
      </c>
      <c r="J2" s="12">
        <f>I2-$F$2</f>
        <v>-0.10785192595344131</v>
      </c>
      <c r="K2">
        <f>ABS(J2)</f>
        <v>0.10785192595344131</v>
      </c>
    </row>
    <row r="3" spans="1:11" ht="21.75">
      <c r="A3" s="5">
        <v>37777</v>
      </c>
      <c r="B3" s="6">
        <v>49</v>
      </c>
      <c r="C3" s="11">
        <v>0</v>
      </c>
      <c r="D3">
        <f aca="true" t="shared" si="0" ref="D3:D66">C3/B4</f>
        <v>0</v>
      </c>
      <c r="F3" s="24"/>
      <c r="G3" s="24">
        <f>G2^0.5</f>
        <v>0.03496870278219891</v>
      </c>
      <c r="I3">
        <v>-0.09090909090909091</v>
      </c>
      <c r="J3" s="12">
        <f aca="true" t="shared" si="1" ref="J3:J66">I3-$F$2</f>
        <v>-0.09428340492223372</v>
      </c>
      <c r="K3">
        <f aca="true" t="shared" si="2" ref="K3:K66">ABS(J3)</f>
        <v>0.09428340492223372</v>
      </c>
    </row>
    <row r="4" spans="1:11" ht="21.75">
      <c r="A4" s="2">
        <v>37776</v>
      </c>
      <c r="B4" s="3">
        <v>49</v>
      </c>
      <c r="C4" s="10">
        <v>0.5</v>
      </c>
      <c r="D4">
        <f t="shared" si="0"/>
        <v>0.010309278350515464</v>
      </c>
      <c r="I4">
        <v>-0.08860759493670886</v>
      </c>
      <c r="J4" s="12">
        <f t="shared" si="1"/>
        <v>-0.09198190894985167</v>
      </c>
      <c r="K4">
        <f t="shared" si="2"/>
        <v>0.09198190894985167</v>
      </c>
    </row>
    <row r="5" spans="1:11" ht="21.75">
      <c r="A5" s="5">
        <v>37775</v>
      </c>
      <c r="B5" s="6">
        <v>48.5</v>
      </c>
      <c r="C5" s="7">
        <v>-3</v>
      </c>
      <c r="D5">
        <f t="shared" si="0"/>
        <v>-0.05825242718446602</v>
      </c>
      <c r="I5">
        <v>-0.08571428571428572</v>
      </c>
      <c r="J5" s="12">
        <f t="shared" si="1"/>
        <v>-0.08908859972742852</v>
      </c>
      <c r="K5">
        <f t="shared" si="2"/>
        <v>0.08908859972742852</v>
      </c>
    </row>
    <row r="6" spans="1:11" ht="21.75">
      <c r="A6" s="2">
        <v>37774</v>
      </c>
      <c r="B6" s="3">
        <v>51.5</v>
      </c>
      <c r="C6" s="4">
        <v>-1</v>
      </c>
      <c r="D6">
        <f t="shared" si="0"/>
        <v>-0.01904761904761905</v>
      </c>
      <c r="I6">
        <v>-0.08571428571428572</v>
      </c>
      <c r="J6" s="12">
        <f t="shared" si="1"/>
        <v>-0.08908859972742852</v>
      </c>
      <c r="K6">
        <f t="shared" si="2"/>
        <v>0.08908859972742852</v>
      </c>
    </row>
    <row r="7" spans="1:11" ht="21.75">
      <c r="A7" s="5">
        <v>37771</v>
      </c>
      <c r="B7" s="6">
        <v>52.5</v>
      </c>
      <c r="C7" s="7">
        <v>-0.5</v>
      </c>
      <c r="D7">
        <f t="shared" si="0"/>
        <v>-0.009433962264150943</v>
      </c>
      <c r="I7">
        <v>-0.07476635514018691</v>
      </c>
      <c r="J7" s="12">
        <f t="shared" si="1"/>
        <v>-0.07814066915332972</v>
      </c>
      <c r="K7">
        <f t="shared" si="2"/>
        <v>0.07814066915332972</v>
      </c>
    </row>
    <row r="8" spans="1:11" ht="21.75">
      <c r="A8" s="2">
        <v>37770</v>
      </c>
      <c r="B8" s="3">
        <v>53</v>
      </c>
      <c r="C8" s="10">
        <v>0.5</v>
      </c>
      <c r="D8">
        <f t="shared" si="0"/>
        <v>0.009523809523809525</v>
      </c>
      <c r="I8">
        <v>-0.07142857142857142</v>
      </c>
      <c r="J8" s="12">
        <f t="shared" si="1"/>
        <v>-0.07480288544171423</v>
      </c>
      <c r="K8">
        <f t="shared" si="2"/>
        <v>0.07480288544171423</v>
      </c>
    </row>
    <row r="9" spans="1:11" ht="21.75">
      <c r="A9" s="5">
        <v>37769</v>
      </c>
      <c r="B9" s="6">
        <v>52.5</v>
      </c>
      <c r="C9" s="7">
        <v>-2</v>
      </c>
      <c r="D9">
        <f t="shared" si="0"/>
        <v>-0.03669724770642202</v>
      </c>
      <c r="I9">
        <v>-0.06060606060606061</v>
      </c>
      <c r="J9" s="12">
        <f t="shared" si="1"/>
        <v>-0.06398037461920342</v>
      </c>
      <c r="K9">
        <f t="shared" si="2"/>
        <v>0.06398037461920342</v>
      </c>
    </row>
    <row r="10" spans="1:11" ht="21.75">
      <c r="A10" s="2">
        <v>37768</v>
      </c>
      <c r="B10" s="3">
        <v>54.5</v>
      </c>
      <c r="C10" s="10">
        <v>0.5</v>
      </c>
      <c r="D10">
        <f t="shared" si="0"/>
        <v>0.009259259259259259</v>
      </c>
      <c r="I10">
        <v>-0.05825242718446602</v>
      </c>
      <c r="J10" s="12">
        <f t="shared" si="1"/>
        <v>-0.06162674119760884</v>
      </c>
      <c r="K10">
        <f t="shared" si="2"/>
        <v>0.06162674119760884</v>
      </c>
    </row>
    <row r="11" spans="1:11" ht="21.75">
      <c r="A11" s="5">
        <v>37767</v>
      </c>
      <c r="B11" s="6">
        <v>54</v>
      </c>
      <c r="C11" s="8">
        <v>1</v>
      </c>
      <c r="D11">
        <f t="shared" si="0"/>
        <v>0.018867924528301886</v>
      </c>
      <c r="I11">
        <v>-0.05714285714285714</v>
      </c>
      <c r="J11" s="12">
        <f t="shared" si="1"/>
        <v>-0.06051717115599996</v>
      </c>
      <c r="K11">
        <f t="shared" si="2"/>
        <v>0.06051717115599996</v>
      </c>
    </row>
    <row r="12" spans="1:11" ht="21.75">
      <c r="A12" s="2">
        <v>37764</v>
      </c>
      <c r="B12" s="3">
        <v>53</v>
      </c>
      <c r="C12" s="4">
        <v>-1.5</v>
      </c>
      <c r="D12">
        <f t="shared" si="0"/>
        <v>-0.027522935779816515</v>
      </c>
      <c r="I12">
        <v>-0.05714285714285714</v>
      </c>
      <c r="J12" s="12">
        <f t="shared" si="1"/>
        <v>-0.06051717115599996</v>
      </c>
      <c r="K12">
        <f t="shared" si="2"/>
        <v>0.06051717115599996</v>
      </c>
    </row>
    <row r="13" spans="1:11" ht="21.75">
      <c r="A13" s="5">
        <v>37763</v>
      </c>
      <c r="B13" s="6">
        <v>54.5</v>
      </c>
      <c r="C13" s="7">
        <v>-0.5</v>
      </c>
      <c r="D13">
        <f t="shared" si="0"/>
        <v>-0.00909090909090909</v>
      </c>
      <c r="I13">
        <v>-0.05660377358490566</v>
      </c>
      <c r="J13" s="12">
        <f t="shared" si="1"/>
        <v>-0.05997808759804848</v>
      </c>
      <c r="K13">
        <f t="shared" si="2"/>
        <v>0.05997808759804848</v>
      </c>
    </row>
    <row r="14" spans="1:11" ht="21.75">
      <c r="A14" s="2">
        <v>37762</v>
      </c>
      <c r="B14" s="3">
        <v>55</v>
      </c>
      <c r="C14" s="4">
        <v>-0.5</v>
      </c>
      <c r="D14">
        <f t="shared" si="0"/>
        <v>-0.009009009009009009</v>
      </c>
      <c r="I14">
        <v>-0.05263157894736842</v>
      </c>
      <c r="J14" s="12">
        <f t="shared" si="1"/>
        <v>-0.056005892960511235</v>
      </c>
      <c r="K14">
        <f t="shared" si="2"/>
        <v>0.056005892960511235</v>
      </c>
    </row>
    <row r="15" spans="1:11" ht="21.75">
      <c r="A15" s="5">
        <v>37761</v>
      </c>
      <c r="B15" s="6">
        <v>55.5</v>
      </c>
      <c r="C15" s="11">
        <v>0</v>
      </c>
      <c r="D15">
        <f t="shared" si="0"/>
        <v>0</v>
      </c>
      <c r="I15">
        <v>-0.047244094488188976</v>
      </c>
      <c r="J15" s="12">
        <f t="shared" si="1"/>
        <v>-0.05061840850133179</v>
      </c>
      <c r="K15">
        <f t="shared" si="2"/>
        <v>0.05061840850133179</v>
      </c>
    </row>
    <row r="16" spans="1:11" ht="21.75">
      <c r="A16" s="2">
        <v>37760</v>
      </c>
      <c r="B16" s="3">
        <v>55.5</v>
      </c>
      <c r="C16" s="4">
        <v>-1.5</v>
      </c>
      <c r="D16">
        <f t="shared" si="0"/>
        <v>-0.02631578947368421</v>
      </c>
      <c r="I16">
        <v>-0.041666666666666664</v>
      </c>
      <c r="J16" s="12">
        <f t="shared" si="1"/>
        <v>-0.04504098067980948</v>
      </c>
      <c r="K16">
        <f t="shared" si="2"/>
        <v>0.04504098067980948</v>
      </c>
    </row>
    <row r="17" spans="1:11" ht="21.75">
      <c r="A17" s="5">
        <v>37757</v>
      </c>
      <c r="B17" s="6">
        <v>57</v>
      </c>
      <c r="C17" s="7">
        <v>-0.5</v>
      </c>
      <c r="D17">
        <f t="shared" si="0"/>
        <v>-0.008695652173913044</v>
      </c>
      <c r="I17">
        <v>-0.0375</v>
      </c>
      <c r="J17" s="12">
        <f t="shared" si="1"/>
        <v>-0.040874314013142815</v>
      </c>
      <c r="K17">
        <f t="shared" si="2"/>
        <v>0.040874314013142815</v>
      </c>
    </row>
    <row r="18" spans="1:11" ht="21.75">
      <c r="A18" s="2">
        <v>37755</v>
      </c>
      <c r="B18" s="3">
        <v>57.5</v>
      </c>
      <c r="C18" s="9">
        <v>0</v>
      </c>
      <c r="D18">
        <f t="shared" si="0"/>
        <v>0</v>
      </c>
      <c r="I18">
        <v>-0.0375</v>
      </c>
      <c r="J18" s="12">
        <f t="shared" si="1"/>
        <v>-0.040874314013142815</v>
      </c>
      <c r="K18">
        <f t="shared" si="2"/>
        <v>0.040874314013142815</v>
      </c>
    </row>
    <row r="19" spans="1:11" ht="21.75">
      <c r="A19" s="5">
        <v>37754</v>
      </c>
      <c r="B19" s="6">
        <v>57.5</v>
      </c>
      <c r="C19" s="8">
        <v>0.5</v>
      </c>
      <c r="D19">
        <f t="shared" si="0"/>
        <v>0.008771929824561403</v>
      </c>
      <c r="I19">
        <v>-0.03669724770642202</v>
      </c>
      <c r="J19" s="12">
        <f t="shared" si="1"/>
        <v>-0.04007156171956484</v>
      </c>
      <c r="K19">
        <f t="shared" si="2"/>
        <v>0.04007156171956484</v>
      </c>
    </row>
    <row r="20" spans="1:11" ht="21.75">
      <c r="A20" s="2">
        <v>37753</v>
      </c>
      <c r="B20" s="3">
        <v>57</v>
      </c>
      <c r="C20" s="4">
        <v>-2</v>
      </c>
      <c r="D20">
        <f t="shared" si="0"/>
        <v>-0.03389830508474576</v>
      </c>
      <c r="I20">
        <v>-0.03636363636363636</v>
      </c>
      <c r="J20" s="12">
        <f t="shared" si="1"/>
        <v>-0.03973795037677918</v>
      </c>
      <c r="K20">
        <f t="shared" si="2"/>
        <v>0.03973795037677918</v>
      </c>
    </row>
    <row r="21" spans="1:11" ht="21.75">
      <c r="A21" s="5">
        <v>37750</v>
      </c>
      <c r="B21" s="6">
        <v>59</v>
      </c>
      <c r="C21" s="7">
        <v>-1</v>
      </c>
      <c r="D21">
        <f t="shared" si="0"/>
        <v>-0.016666666666666666</v>
      </c>
      <c r="I21">
        <v>-0.034482758620689655</v>
      </c>
      <c r="J21" s="12">
        <f t="shared" si="1"/>
        <v>-0.03785707263383247</v>
      </c>
      <c r="K21">
        <f t="shared" si="2"/>
        <v>0.03785707263383247</v>
      </c>
    </row>
    <row r="22" spans="1:11" ht="21.75">
      <c r="A22" s="2">
        <v>37749</v>
      </c>
      <c r="B22" s="3">
        <v>60</v>
      </c>
      <c r="C22" s="10">
        <v>3</v>
      </c>
      <c r="D22">
        <f t="shared" si="0"/>
        <v>0.05263157894736842</v>
      </c>
      <c r="I22">
        <v>-0.03389830508474576</v>
      </c>
      <c r="J22" s="12">
        <f t="shared" si="1"/>
        <v>-0.03727261909788858</v>
      </c>
      <c r="K22">
        <f t="shared" si="2"/>
        <v>0.03727261909788858</v>
      </c>
    </row>
    <row r="23" spans="1:11" ht="21.75">
      <c r="A23" s="5">
        <v>37748</v>
      </c>
      <c r="B23" s="6">
        <v>57</v>
      </c>
      <c r="C23" s="7">
        <v>-0.5</v>
      </c>
      <c r="D23">
        <f t="shared" si="0"/>
        <v>-0.008695652173913044</v>
      </c>
      <c r="I23">
        <v>-0.03205128205128205</v>
      </c>
      <c r="J23" s="12">
        <f t="shared" si="1"/>
        <v>-0.035425596064424865</v>
      </c>
      <c r="K23">
        <f t="shared" si="2"/>
        <v>0.035425596064424865</v>
      </c>
    </row>
    <row r="24" spans="1:11" ht="21.75">
      <c r="A24" s="2">
        <v>37747</v>
      </c>
      <c r="B24" s="3">
        <v>57.5</v>
      </c>
      <c r="C24" s="10">
        <v>2.5</v>
      </c>
      <c r="D24">
        <f t="shared" si="0"/>
        <v>0.045454545454545456</v>
      </c>
      <c r="I24">
        <v>-0.03125</v>
      </c>
      <c r="J24" s="12">
        <f t="shared" si="1"/>
        <v>-0.034624314013142816</v>
      </c>
      <c r="K24">
        <f t="shared" si="2"/>
        <v>0.034624314013142816</v>
      </c>
    </row>
    <row r="25" spans="1:11" ht="21.75">
      <c r="A25" s="5">
        <v>37743</v>
      </c>
      <c r="B25" s="6">
        <v>55</v>
      </c>
      <c r="C25" s="8">
        <v>1</v>
      </c>
      <c r="D25">
        <f t="shared" si="0"/>
        <v>0.018518518518518517</v>
      </c>
      <c r="I25">
        <v>-0.030534351145038167</v>
      </c>
      <c r="J25" s="12">
        <f t="shared" si="1"/>
        <v>-0.03390866515818098</v>
      </c>
      <c r="K25">
        <f t="shared" si="2"/>
        <v>0.03390866515818098</v>
      </c>
    </row>
    <row r="26" spans="1:11" ht="21.75">
      <c r="A26" s="2">
        <v>37741</v>
      </c>
      <c r="B26" s="3">
        <v>54</v>
      </c>
      <c r="C26" s="9">
        <v>0</v>
      </c>
      <c r="D26">
        <f t="shared" si="0"/>
        <v>0</v>
      </c>
      <c r="I26">
        <v>-0.029197080291970802</v>
      </c>
      <c r="J26" s="12">
        <f t="shared" si="1"/>
        <v>-0.03257139430511362</v>
      </c>
      <c r="K26">
        <f t="shared" si="2"/>
        <v>0.03257139430511362</v>
      </c>
    </row>
    <row r="27" spans="1:11" ht="21.75">
      <c r="A27" s="5">
        <v>37740</v>
      </c>
      <c r="B27" s="6">
        <v>54</v>
      </c>
      <c r="C27" s="11">
        <v>0</v>
      </c>
      <c r="D27">
        <f t="shared" si="0"/>
        <v>0</v>
      </c>
      <c r="I27">
        <v>-0.02857142857142857</v>
      </c>
      <c r="J27" s="12">
        <f t="shared" si="1"/>
        <v>-0.031945742584571384</v>
      </c>
      <c r="K27">
        <f t="shared" si="2"/>
        <v>0.031945742584571384</v>
      </c>
    </row>
    <row r="28" spans="1:11" ht="21.75">
      <c r="A28" s="2">
        <v>37739</v>
      </c>
      <c r="B28" s="3">
        <v>54</v>
      </c>
      <c r="C28" s="10">
        <v>1.5</v>
      </c>
      <c r="D28">
        <f t="shared" si="0"/>
        <v>0.02857142857142857</v>
      </c>
      <c r="I28">
        <v>-0.027522935779816515</v>
      </c>
      <c r="J28" s="12">
        <f t="shared" si="1"/>
        <v>-0.03089724979295933</v>
      </c>
      <c r="K28">
        <f t="shared" si="2"/>
        <v>0.03089724979295933</v>
      </c>
    </row>
    <row r="29" spans="1:11" ht="21.75">
      <c r="A29" s="5">
        <v>37736</v>
      </c>
      <c r="B29" s="6">
        <v>52.5</v>
      </c>
      <c r="C29" s="7">
        <v>-0.5</v>
      </c>
      <c r="D29">
        <f t="shared" si="0"/>
        <v>-0.009433962264150943</v>
      </c>
      <c r="I29">
        <v>-0.02702702702702703</v>
      </c>
      <c r="J29" s="12">
        <f t="shared" si="1"/>
        <v>-0.03040134104016984</v>
      </c>
      <c r="K29">
        <f t="shared" si="2"/>
        <v>0.03040134104016984</v>
      </c>
    </row>
    <row r="30" spans="1:11" ht="21.75">
      <c r="A30" s="2">
        <v>37735</v>
      </c>
      <c r="B30" s="3">
        <v>53</v>
      </c>
      <c r="C30" s="4">
        <v>-2</v>
      </c>
      <c r="D30">
        <f t="shared" si="0"/>
        <v>-0.03636363636363636</v>
      </c>
      <c r="I30">
        <v>-0.02631578947368421</v>
      </c>
      <c r="J30" s="12">
        <f t="shared" si="1"/>
        <v>-0.029690103486827022</v>
      </c>
      <c r="K30">
        <f t="shared" si="2"/>
        <v>0.029690103486827022</v>
      </c>
    </row>
    <row r="31" spans="1:11" ht="21.75">
      <c r="A31" s="5">
        <v>37734</v>
      </c>
      <c r="B31" s="6">
        <v>55</v>
      </c>
      <c r="C31" s="7">
        <v>-5.5</v>
      </c>
      <c r="D31">
        <f t="shared" si="0"/>
        <v>-0.09090909090909091</v>
      </c>
      <c r="I31">
        <v>-0.02531645569620253</v>
      </c>
      <c r="J31" s="12">
        <f t="shared" si="1"/>
        <v>-0.028690769709345344</v>
      </c>
      <c r="K31">
        <f t="shared" si="2"/>
        <v>0.028690769709345344</v>
      </c>
    </row>
    <row r="32" spans="1:11" ht="21.75">
      <c r="A32" s="2">
        <v>37733</v>
      </c>
      <c r="B32" s="3">
        <v>60.5</v>
      </c>
      <c r="C32" s="4">
        <v>-3</v>
      </c>
      <c r="D32">
        <f t="shared" si="0"/>
        <v>-0.047244094488188976</v>
      </c>
      <c r="I32">
        <v>-0.024193548387096774</v>
      </c>
      <c r="J32" s="12">
        <f t="shared" si="1"/>
        <v>-0.027567862400239587</v>
      </c>
      <c r="K32">
        <f t="shared" si="2"/>
        <v>0.027567862400239587</v>
      </c>
    </row>
    <row r="33" spans="1:11" ht="21.75">
      <c r="A33" s="5">
        <v>37732</v>
      </c>
      <c r="B33" s="6">
        <v>63.5</v>
      </c>
      <c r="C33" s="7">
        <v>-2</v>
      </c>
      <c r="D33">
        <f t="shared" si="0"/>
        <v>-0.030534351145038167</v>
      </c>
      <c r="I33">
        <v>-0.01904761904761905</v>
      </c>
      <c r="J33" s="12">
        <f t="shared" si="1"/>
        <v>-0.022421933060761862</v>
      </c>
      <c r="K33">
        <f t="shared" si="2"/>
        <v>0.022421933060761862</v>
      </c>
    </row>
    <row r="34" spans="1:11" ht="21.75">
      <c r="A34" s="2">
        <v>37729</v>
      </c>
      <c r="B34" s="3">
        <v>65.5</v>
      </c>
      <c r="C34" s="4">
        <v>-1</v>
      </c>
      <c r="D34">
        <f t="shared" si="0"/>
        <v>-0.015037593984962405</v>
      </c>
      <c r="I34">
        <v>-0.018018018018018018</v>
      </c>
      <c r="J34" s="12">
        <f t="shared" si="1"/>
        <v>-0.02139233203116083</v>
      </c>
      <c r="K34">
        <f t="shared" si="2"/>
        <v>0.02139233203116083</v>
      </c>
    </row>
    <row r="35" spans="1:11" ht="21.75">
      <c r="A35" s="5">
        <v>37728</v>
      </c>
      <c r="B35" s="6">
        <v>66.5</v>
      </c>
      <c r="C35" s="7">
        <v>-2</v>
      </c>
      <c r="D35">
        <f t="shared" si="0"/>
        <v>-0.029197080291970802</v>
      </c>
      <c r="I35">
        <v>-0.017857142857142856</v>
      </c>
      <c r="J35" s="12">
        <f t="shared" si="1"/>
        <v>-0.02123145687028567</v>
      </c>
      <c r="K35">
        <f t="shared" si="2"/>
        <v>0.02123145687028567</v>
      </c>
    </row>
    <row r="36" spans="1:11" ht="21.75">
      <c r="A36" s="2">
        <v>37727</v>
      </c>
      <c r="B36" s="3">
        <v>68.5</v>
      </c>
      <c r="C36" s="10">
        <v>6.5</v>
      </c>
      <c r="D36">
        <f t="shared" si="0"/>
        <v>0.10483870967741936</v>
      </c>
      <c r="I36">
        <v>-0.016666666666666666</v>
      </c>
      <c r="J36" s="12">
        <f t="shared" si="1"/>
        <v>-0.02004098067980948</v>
      </c>
      <c r="K36">
        <f t="shared" si="2"/>
        <v>0.02004098067980948</v>
      </c>
    </row>
    <row r="37" spans="1:11" ht="21.75">
      <c r="A37" s="5">
        <v>37722</v>
      </c>
      <c r="B37" s="6">
        <v>62</v>
      </c>
      <c r="C37" s="8">
        <v>1.5</v>
      </c>
      <c r="D37">
        <f t="shared" si="0"/>
        <v>0.024793388429752067</v>
      </c>
      <c r="I37">
        <v>-0.016666666666666666</v>
      </c>
      <c r="J37" s="12">
        <f t="shared" si="1"/>
        <v>-0.02004098067980948</v>
      </c>
      <c r="K37">
        <f t="shared" si="2"/>
        <v>0.02004098067980948</v>
      </c>
    </row>
    <row r="38" spans="1:11" ht="21.75">
      <c r="A38" s="2">
        <v>37721</v>
      </c>
      <c r="B38" s="3">
        <v>60.5</v>
      </c>
      <c r="C38" s="4">
        <v>-1.5</v>
      </c>
      <c r="D38">
        <f t="shared" si="0"/>
        <v>-0.024193548387096774</v>
      </c>
      <c r="I38">
        <v>-0.015037593984962405</v>
      </c>
      <c r="J38" s="12">
        <f t="shared" si="1"/>
        <v>-0.018411907998105218</v>
      </c>
      <c r="K38">
        <f t="shared" si="2"/>
        <v>0.018411907998105218</v>
      </c>
    </row>
    <row r="39" spans="1:11" ht="21.75">
      <c r="A39" s="5">
        <v>37720</v>
      </c>
      <c r="B39" s="6">
        <v>62</v>
      </c>
      <c r="C39" s="11">
        <v>0</v>
      </c>
      <c r="D39">
        <f t="shared" si="0"/>
        <v>0</v>
      </c>
      <c r="I39">
        <v>-0.013333333333333334</v>
      </c>
      <c r="J39" s="12">
        <f t="shared" si="1"/>
        <v>-0.01670764734647615</v>
      </c>
      <c r="K39">
        <f t="shared" si="2"/>
        <v>0.01670764734647615</v>
      </c>
    </row>
    <row r="40" spans="1:11" ht="21.75">
      <c r="A40" s="2">
        <v>37719</v>
      </c>
      <c r="B40" s="3">
        <v>62</v>
      </c>
      <c r="C40" s="10">
        <v>8.5</v>
      </c>
      <c r="D40">
        <f t="shared" si="0"/>
        <v>0.1588785046728972</v>
      </c>
      <c r="I40">
        <v>-0.012987012987012988</v>
      </c>
      <c r="J40" s="12">
        <f t="shared" si="1"/>
        <v>-0.0163613270001558</v>
      </c>
      <c r="K40">
        <f t="shared" si="2"/>
        <v>0.0163613270001558</v>
      </c>
    </row>
    <row r="41" spans="1:11" ht="21.75">
      <c r="A41" s="5">
        <v>37715</v>
      </c>
      <c r="B41" s="6">
        <v>53.5</v>
      </c>
      <c r="C41" s="8">
        <v>3.75</v>
      </c>
      <c r="D41">
        <f t="shared" si="0"/>
        <v>0.07537688442211055</v>
      </c>
      <c r="I41">
        <v>-0.012987012987012988</v>
      </c>
      <c r="J41" s="12">
        <f t="shared" si="1"/>
        <v>-0.0163613270001558</v>
      </c>
      <c r="K41">
        <f t="shared" si="2"/>
        <v>0.0163613270001558</v>
      </c>
    </row>
    <row r="42" spans="1:11" ht="21.75">
      <c r="A42" s="2">
        <v>37714</v>
      </c>
      <c r="B42" s="3">
        <v>49.75</v>
      </c>
      <c r="C42" s="10">
        <v>3.5</v>
      </c>
      <c r="D42">
        <f t="shared" si="0"/>
        <v>0.07567567567567568</v>
      </c>
      <c r="I42">
        <v>-0.0125</v>
      </c>
      <c r="J42" s="12">
        <f t="shared" si="1"/>
        <v>-0.015874314013142814</v>
      </c>
      <c r="K42">
        <f t="shared" si="2"/>
        <v>0.015874314013142814</v>
      </c>
    </row>
    <row r="43" spans="1:11" ht="21.75">
      <c r="A43" s="5">
        <v>37713</v>
      </c>
      <c r="B43" s="6">
        <v>46.25</v>
      </c>
      <c r="C43" s="7">
        <v>-0.25</v>
      </c>
      <c r="D43">
        <f t="shared" si="0"/>
        <v>-0.005376344086021506</v>
      </c>
      <c r="I43">
        <v>-0.009433962264150943</v>
      </c>
      <c r="J43" s="12">
        <f t="shared" si="1"/>
        <v>-0.012808276277293758</v>
      </c>
      <c r="K43">
        <f t="shared" si="2"/>
        <v>0.012808276277293758</v>
      </c>
    </row>
    <row r="44" spans="1:11" ht="21.75">
      <c r="A44" s="2">
        <v>37712</v>
      </c>
      <c r="B44" s="3">
        <v>46.5</v>
      </c>
      <c r="C44" s="4">
        <v>-3</v>
      </c>
      <c r="D44">
        <f t="shared" si="0"/>
        <v>-0.06060606060606061</v>
      </c>
      <c r="I44">
        <v>-0.009433962264150943</v>
      </c>
      <c r="J44" s="12">
        <f t="shared" si="1"/>
        <v>-0.012808276277293758</v>
      </c>
      <c r="K44">
        <f t="shared" si="2"/>
        <v>0.012808276277293758</v>
      </c>
    </row>
    <row r="45" spans="1:11" ht="21.75">
      <c r="A45" s="5">
        <v>37711</v>
      </c>
      <c r="B45" s="6">
        <v>49.5</v>
      </c>
      <c r="C45" s="7">
        <v>-4</v>
      </c>
      <c r="D45">
        <f t="shared" si="0"/>
        <v>-0.07476635514018691</v>
      </c>
      <c r="I45">
        <v>-0.00909090909090909</v>
      </c>
      <c r="J45" s="12">
        <f t="shared" si="1"/>
        <v>-0.012465223104051903</v>
      </c>
      <c r="K45">
        <f t="shared" si="2"/>
        <v>0.012465223104051903</v>
      </c>
    </row>
    <row r="46" spans="1:11" ht="21.75">
      <c r="A46" s="2">
        <v>37708</v>
      </c>
      <c r="B46" s="3">
        <v>53.5</v>
      </c>
      <c r="C46" s="10">
        <v>0.5</v>
      </c>
      <c r="D46">
        <f t="shared" si="0"/>
        <v>0.009433962264150943</v>
      </c>
      <c r="I46">
        <v>-0.009009009009009009</v>
      </c>
      <c r="J46" s="12">
        <f t="shared" si="1"/>
        <v>-0.012383323022151824</v>
      </c>
      <c r="K46">
        <f t="shared" si="2"/>
        <v>0.012383323022151824</v>
      </c>
    </row>
    <row r="47" spans="1:11" ht="21.75">
      <c r="A47" s="5">
        <v>37707</v>
      </c>
      <c r="B47" s="6">
        <v>53</v>
      </c>
      <c r="C47" s="8">
        <v>6.25</v>
      </c>
      <c r="D47">
        <f t="shared" si="0"/>
        <v>0.13368983957219252</v>
      </c>
      <c r="I47">
        <v>-0.009009009009009009</v>
      </c>
      <c r="J47" s="12">
        <f t="shared" si="1"/>
        <v>-0.012383323022151824</v>
      </c>
      <c r="K47">
        <f t="shared" si="2"/>
        <v>0.012383323022151824</v>
      </c>
    </row>
    <row r="48" spans="1:11" ht="21.75">
      <c r="A48" s="2">
        <v>37706</v>
      </c>
      <c r="B48" s="3">
        <v>46.75</v>
      </c>
      <c r="C48" s="10">
        <v>2.25</v>
      </c>
      <c r="D48">
        <f t="shared" si="0"/>
        <v>0.05056179775280899</v>
      </c>
      <c r="I48">
        <v>-0.008928571428571428</v>
      </c>
      <c r="J48" s="12">
        <f t="shared" si="1"/>
        <v>-0.012302885441714241</v>
      </c>
      <c r="K48">
        <f t="shared" si="2"/>
        <v>0.012302885441714241</v>
      </c>
    </row>
    <row r="49" spans="1:11" ht="21.75">
      <c r="A49" s="5">
        <v>37705</v>
      </c>
      <c r="B49" s="6">
        <v>44.5</v>
      </c>
      <c r="C49" s="8">
        <v>0.5</v>
      </c>
      <c r="D49">
        <f t="shared" si="0"/>
        <v>0.011363636363636364</v>
      </c>
      <c r="I49">
        <v>-0.008928571428571428</v>
      </c>
      <c r="J49" s="12">
        <f t="shared" si="1"/>
        <v>-0.012302885441714241</v>
      </c>
      <c r="K49">
        <f t="shared" si="2"/>
        <v>0.012302885441714241</v>
      </c>
    </row>
    <row r="50" spans="1:11" ht="21.75">
      <c r="A50" s="2">
        <v>37704</v>
      </c>
      <c r="B50" s="3">
        <v>44</v>
      </c>
      <c r="C50" s="9">
        <v>0</v>
      </c>
      <c r="D50">
        <f t="shared" si="0"/>
        <v>0</v>
      </c>
      <c r="I50">
        <v>-0.008928571428571428</v>
      </c>
      <c r="J50" s="12">
        <f t="shared" si="1"/>
        <v>-0.012302885441714241</v>
      </c>
      <c r="K50">
        <f t="shared" si="2"/>
        <v>0.012302885441714241</v>
      </c>
    </row>
    <row r="51" spans="1:11" ht="21.75">
      <c r="A51" s="5">
        <v>37701</v>
      </c>
      <c r="B51" s="6">
        <v>44</v>
      </c>
      <c r="C51" s="8">
        <v>1</v>
      </c>
      <c r="D51">
        <f t="shared" si="0"/>
        <v>0.023255813953488372</v>
      </c>
      <c r="I51">
        <v>-0.008849557522123894</v>
      </c>
      <c r="J51" s="12">
        <f t="shared" si="1"/>
        <v>-0.012223871535266707</v>
      </c>
      <c r="K51">
        <f t="shared" si="2"/>
        <v>0.012223871535266707</v>
      </c>
    </row>
    <row r="52" spans="1:11" ht="21.75">
      <c r="A52" s="2">
        <v>37700</v>
      </c>
      <c r="B52" s="3">
        <v>43</v>
      </c>
      <c r="C52" s="9">
        <v>0</v>
      </c>
      <c r="D52">
        <f t="shared" si="0"/>
        <v>0</v>
      </c>
      <c r="I52">
        <v>-0.008849557522123894</v>
      </c>
      <c r="J52" s="12">
        <f t="shared" si="1"/>
        <v>-0.012223871535266707</v>
      </c>
      <c r="K52">
        <f t="shared" si="2"/>
        <v>0.012223871535266707</v>
      </c>
    </row>
    <row r="53" spans="1:11" ht="21.75">
      <c r="A53" s="5">
        <v>37699</v>
      </c>
      <c r="B53" s="6">
        <v>43</v>
      </c>
      <c r="C53" s="8">
        <v>3</v>
      </c>
      <c r="D53">
        <f t="shared" si="0"/>
        <v>0.075</v>
      </c>
      <c r="I53">
        <v>-0.008849557522123894</v>
      </c>
      <c r="J53" s="12">
        <f t="shared" si="1"/>
        <v>-0.012223871535266707</v>
      </c>
      <c r="K53">
        <f t="shared" si="2"/>
        <v>0.012223871535266707</v>
      </c>
    </row>
    <row r="54" spans="1:11" ht="21.75">
      <c r="A54" s="2">
        <v>37698</v>
      </c>
      <c r="B54" s="3">
        <v>40</v>
      </c>
      <c r="C54" s="9">
        <v>0</v>
      </c>
      <c r="D54">
        <f t="shared" si="0"/>
        <v>0</v>
      </c>
      <c r="I54">
        <v>-0.008695652173913044</v>
      </c>
      <c r="J54" s="12">
        <f t="shared" si="1"/>
        <v>-0.012069966187055858</v>
      </c>
      <c r="K54">
        <f t="shared" si="2"/>
        <v>0.012069966187055858</v>
      </c>
    </row>
    <row r="55" spans="1:11" ht="21.75">
      <c r="A55" s="5">
        <v>37697</v>
      </c>
      <c r="B55" s="6">
        <v>40</v>
      </c>
      <c r="C55" s="8">
        <v>0.25</v>
      </c>
      <c r="D55">
        <f t="shared" si="0"/>
        <v>0.006289308176100629</v>
      </c>
      <c r="I55">
        <v>-0.008695652173913044</v>
      </c>
      <c r="J55" s="12">
        <f t="shared" si="1"/>
        <v>-0.012069966187055858</v>
      </c>
      <c r="K55">
        <f t="shared" si="2"/>
        <v>0.012069966187055858</v>
      </c>
    </row>
    <row r="56" spans="1:11" ht="21.75">
      <c r="A56" s="2">
        <v>37694</v>
      </c>
      <c r="B56" s="3">
        <v>39.75</v>
      </c>
      <c r="C56" s="10">
        <v>1.25</v>
      </c>
      <c r="D56">
        <f t="shared" si="0"/>
        <v>0.032467532467532464</v>
      </c>
      <c r="I56">
        <v>-0.00819672131147541</v>
      </c>
      <c r="J56" s="12">
        <f t="shared" si="1"/>
        <v>-0.011571035324618225</v>
      </c>
      <c r="K56">
        <f t="shared" si="2"/>
        <v>0.011571035324618225</v>
      </c>
    </row>
    <row r="57" spans="1:11" ht="21.75">
      <c r="A57" s="5">
        <v>37693</v>
      </c>
      <c r="B57" s="6">
        <v>38.5</v>
      </c>
      <c r="C57" s="11">
        <v>0</v>
      </c>
      <c r="D57">
        <f t="shared" si="0"/>
        <v>0</v>
      </c>
      <c r="I57">
        <v>-0.006622516556291391</v>
      </c>
      <c r="J57" s="12">
        <f t="shared" si="1"/>
        <v>-0.009996830569434205</v>
      </c>
      <c r="K57">
        <f t="shared" si="2"/>
        <v>0.009996830569434205</v>
      </c>
    </row>
    <row r="58" spans="1:11" ht="21.75">
      <c r="A58" s="2">
        <v>37692</v>
      </c>
      <c r="B58" s="3">
        <v>38.5</v>
      </c>
      <c r="C58" s="9">
        <v>0</v>
      </c>
      <c r="D58">
        <f t="shared" si="0"/>
        <v>0</v>
      </c>
      <c r="I58">
        <v>-0.006369426751592357</v>
      </c>
      <c r="J58" s="12">
        <f t="shared" si="1"/>
        <v>-0.009743740764735172</v>
      </c>
      <c r="K58">
        <f t="shared" si="2"/>
        <v>0.009743740764735172</v>
      </c>
    </row>
    <row r="59" spans="1:11" ht="21.75">
      <c r="A59" s="5">
        <v>37691</v>
      </c>
      <c r="B59" s="6">
        <v>38.5</v>
      </c>
      <c r="C59" s="11">
        <v>0</v>
      </c>
      <c r="D59">
        <f t="shared" si="0"/>
        <v>0</v>
      </c>
      <c r="I59">
        <v>-0.005376344086021506</v>
      </c>
      <c r="J59" s="12">
        <f t="shared" si="1"/>
        <v>-0.00875065809916432</v>
      </c>
      <c r="K59">
        <f t="shared" si="2"/>
        <v>0.00875065809916432</v>
      </c>
    </row>
    <row r="60" spans="1:11" ht="21.75">
      <c r="A60" s="2">
        <v>37690</v>
      </c>
      <c r="B60" s="3">
        <v>38.5</v>
      </c>
      <c r="C60" s="10">
        <v>1</v>
      </c>
      <c r="D60">
        <f t="shared" si="0"/>
        <v>0.02666666666666667</v>
      </c>
      <c r="I60">
        <v>0</v>
      </c>
      <c r="J60" s="12">
        <f t="shared" si="1"/>
        <v>-0.003374314013142814</v>
      </c>
      <c r="K60">
        <f t="shared" si="2"/>
        <v>0.003374314013142814</v>
      </c>
    </row>
    <row r="61" spans="1:11" ht="21.75">
      <c r="A61" s="5">
        <v>37687</v>
      </c>
      <c r="B61" s="6">
        <v>37.5</v>
      </c>
      <c r="C61" s="11">
        <v>0</v>
      </c>
      <c r="D61">
        <f t="shared" si="0"/>
        <v>0</v>
      </c>
      <c r="I61">
        <v>0</v>
      </c>
      <c r="J61" s="12">
        <f t="shared" si="1"/>
        <v>-0.003374314013142814</v>
      </c>
      <c r="K61">
        <f t="shared" si="2"/>
        <v>0.003374314013142814</v>
      </c>
    </row>
    <row r="62" spans="1:11" ht="21.75">
      <c r="A62" s="2">
        <v>37686</v>
      </c>
      <c r="B62" s="3">
        <v>37.5</v>
      </c>
      <c r="C62" s="9">
        <v>0</v>
      </c>
      <c r="D62">
        <f t="shared" si="0"/>
        <v>0</v>
      </c>
      <c r="I62">
        <v>0</v>
      </c>
      <c r="J62" s="12">
        <f t="shared" si="1"/>
        <v>-0.003374314013142814</v>
      </c>
      <c r="K62">
        <f t="shared" si="2"/>
        <v>0.003374314013142814</v>
      </c>
    </row>
    <row r="63" spans="1:11" ht="21.75">
      <c r="A63" s="5">
        <v>37685</v>
      </c>
      <c r="B63" s="6">
        <v>37.5</v>
      </c>
      <c r="C63" s="7">
        <v>-2.25</v>
      </c>
      <c r="D63">
        <f t="shared" si="0"/>
        <v>-0.05660377358490566</v>
      </c>
      <c r="I63">
        <v>0</v>
      </c>
      <c r="J63" s="12">
        <f t="shared" si="1"/>
        <v>-0.003374314013142814</v>
      </c>
      <c r="K63">
        <f t="shared" si="2"/>
        <v>0.003374314013142814</v>
      </c>
    </row>
    <row r="64" spans="1:11" ht="21.75">
      <c r="A64" s="2">
        <v>37684</v>
      </c>
      <c r="B64" s="3">
        <v>39.75</v>
      </c>
      <c r="C64" s="10">
        <v>2.5</v>
      </c>
      <c r="D64">
        <f t="shared" si="0"/>
        <v>0.06711409395973154</v>
      </c>
      <c r="I64">
        <v>0</v>
      </c>
      <c r="J64" s="12">
        <f t="shared" si="1"/>
        <v>-0.003374314013142814</v>
      </c>
      <c r="K64">
        <f t="shared" si="2"/>
        <v>0.003374314013142814</v>
      </c>
    </row>
    <row r="65" spans="1:11" ht="21.75">
      <c r="A65" s="5">
        <v>37683</v>
      </c>
      <c r="B65" s="6">
        <v>37.25</v>
      </c>
      <c r="C65" s="11">
        <v>0</v>
      </c>
      <c r="D65">
        <f t="shared" si="0"/>
        <v>0</v>
      </c>
      <c r="I65">
        <v>0</v>
      </c>
      <c r="J65" s="12">
        <f t="shared" si="1"/>
        <v>-0.003374314013142814</v>
      </c>
      <c r="K65">
        <f t="shared" si="2"/>
        <v>0.003374314013142814</v>
      </c>
    </row>
    <row r="66" spans="1:11" ht="21.75">
      <c r="A66" s="2">
        <v>37680</v>
      </c>
      <c r="B66" s="3">
        <v>37.25</v>
      </c>
      <c r="C66" s="10">
        <v>0.25</v>
      </c>
      <c r="D66">
        <f t="shared" si="0"/>
        <v>0.006756756756756757</v>
      </c>
      <c r="I66">
        <v>0</v>
      </c>
      <c r="J66" s="12">
        <f t="shared" si="1"/>
        <v>-0.003374314013142814</v>
      </c>
      <c r="K66">
        <f t="shared" si="2"/>
        <v>0.003374314013142814</v>
      </c>
    </row>
    <row r="67" spans="1:11" ht="21.75">
      <c r="A67" s="5">
        <v>37679</v>
      </c>
      <c r="B67" s="6">
        <v>37</v>
      </c>
      <c r="C67" s="11">
        <v>0</v>
      </c>
      <c r="D67">
        <f aca="true" t="shared" si="3" ref="D67:D130">C67/B68</f>
        <v>0</v>
      </c>
      <c r="I67">
        <v>0</v>
      </c>
      <c r="J67" s="12">
        <f aca="true" t="shared" si="4" ref="J67:J130">I67-$F$2</f>
        <v>-0.003374314013142814</v>
      </c>
      <c r="K67">
        <f aca="true" t="shared" si="5" ref="K67:K130">ABS(J67)</f>
        <v>0.003374314013142814</v>
      </c>
    </row>
    <row r="68" spans="1:11" ht="21.75">
      <c r="A68" s="2">
        <v>37678</v>
      </c>
      <c r="B68" s="3">
        <v>37</v>
      </c>
      <c r="C68" s="9">
        <v>0</v>
      </c>
      <c r="D68">
        <f t="shared" si="3"/>
        <v>0</v>
      </c>
      <c r="I68">
        <v>0</v>
      </c>
      <c r="J68" s="12">
        <f t="shared" si="4"/>
        <v>-0.003374314013142814</v>
      </c>
      <c r="K68">
        <f t="shared" si="5"/>
        <v>0.003374314013142814</v>
      </c>
    </row>
    <row r="69" spans="1:11" ht="21.75">
      <c r="A69" s="5">
        <v>37677</v>
      </c>
      <c r="B69" s="6">
        <v>37</v>
      </c>
      <c r="C69" s="11">
        <v>0</v>
      </c>
      <c r="D69">
        <f t="shared" si="3"/>
        <v>0</v>
      </c>
      <c r="I69">
        <v>0</v>
      </c>
      <c r="J69" s="12">
        <f t="shared" si="4"/>
        <v>-0.003374314013142814</v>
      </c>
      <c r="K69">
        <f t="shared" si="5"/>
        <v>0.003374314013142814</v>
      </c>
    </row>
    <row r="70" spans="1:11" ht="21.75">
      <c r="A70" s="2">
        <v>37676</v>
      </c>
      <c r="B70" s="3">
        <v>37</v>
      </c>
      <c r="C70" s="9">
        <v>0</v>
      </c>
      <c r="D70">
        <f t="shared" si="3"/>
        <v>0</v>
      </c>
      <c r="I70">
        <v>0</v>
      </c>
      <c r="J70" s="12">
        <f t="shared" si="4"/>
        <v>-0.003374314013142814</v>
      </c>
      <c r="K70">
        <f t="shared" si="5"/>
        <v>0.003374314013142814</v>
      </c>
    </row>
    <row r="71" spans="1:11" ht="21.75">
      <c r="A71" s="5">
        <v>37673</v>
      </c>
      <c r="B71" s="6">
        <v>37</v>
      </c>
      <c r="C71" s="11">
        <v>0</v>
      </c>
      <c r="D71">
        <f t="shared" si="3"/>
        <v>0</v>
      </c>
      <c r="I71">
        <v>0</v>
      </c>
      <c r="J71" s="12">
        <f t="shared" si="4"/>
        <v>-0.003374314013142814</v>
      </c>
      <c r="K71">
        <f t="shared" si="5"/>
        <v>0.003374314013142814</v>
      </c>
    </row>
    <row r="72" spans="1:11" ht="21.75">
      <c r="A72" s="2">
        <v>37672</v>
      </c>
      <c r="B72" s="3">
        <v>37</v>
      </c>
      <c r="C72" s="10">
        <v>1</v>
      </c>
      <c r="D72">
        <f t="shared" si="3"/>
        <v>0.027777777777777776</v>
      </c>
      <c r="I72">
        <v>0</v>
      </c>
      <c r="J72" s="12">
        <f t="shared" si="4"/>
        <v>-0.003374314013142814</v>
      </c>
      <c r="K72">
        <f t="shared" si="5"/>
        <v>0.003374314013142814</v>
      </c>
    </row>
    <row r="73" spans="1:11" ht="21.75">
      <c r="A73" s="5">
        <v>37671</v>
      </c>
      <c r="B73" s="6">
        <v>36</v>
      </c>
      <c r="C73" s="7">
        <v>-2</v>
      </c>
      <c r="D73">
        <f t="shared" si="3"/>
        <v>-0.05263157894736842</v>
      </c>
      <c r="I73">
        <v>0</v>
      </c>
      <c r="J73" s="12">
        <f t="shared" si="4"/>
        <v>-0.003374314013142814</v>
      </c>
      <c r="K73">
        <f t="shared" si="5"/>
        <v>0.003374314013142814</v>
      </c>
    </row>
    <row r="74" spans="1:11" ht="21.75">
      <c r="A74" s="2">
        <v>37670</v>
      </c>
      <c r="B74" s="3">
        <v>38</v>
      </c>
      <c r="C74" s="9">
        <v>0</v>
      </c>
      <c r="D74">
        <f t="shared" si="3"/>
        <v>0</v>
      </c>
      <c r="I74">
        <v>0</v>
      </c>
      <c r="J74" s="12">
        <f t="shared" si="4"/>
        <v>-0.003374314013142814</v>
      </c>
      <c r="K74">
        <f t="shared" si="5"/>
        <v>0.003374314013142814</v>
      </c>
    </row>
    <row r="75" spans="1:11" ht="21.75">
      <c r="A75" s="5">
        <v>37666</v>
      </c>
      <c r="B75" s="6">
        <v>38</v>
      </c>
      <c r="C75" s="11">
        <v>0</v>
      </c>
      <c r="D75">
        <f t="shared" si="3"/>
        <v>0</v>
      </c>
      <c r="I75">
        <v>0</v>
      </c>
      <c r="J75" s="12">
        <f t="shared" si="4"/>
        <v>-0.003374314013142814</v>
      </c>
      <c r="K75">
        <f t="shared" si="5"/>
        <v>0.003374314013142814</v>
      </c>
    </row>
    <row r="76" spans="1:11" ht="21.75">
      <c r="A76" s="2">
        <v>37665</v>
      </c>
      <c r="B76" s="3">
        <v>38</v>
      </c>
      <c r="C76" s="9">
        <v>0</v>
      </c>
      <c r="D76">
        <f t="shared" si="3"/>
        <v>0</v>
      </c>
      <c r="I76">
        <v>0</v>
      </c>
      <c r="J76" s="12">
        <f t="shared" si="4"/>
        <v>-0.003374314013142814</v>
      </c>
      <c r="K76">
        <f t="shared" si="5"/>
        <v>0.003374314013142814</v>
      </c>
    </row>
    <row r="77" spans="1:11" ht="21.75">
      <c r="A77" s="5">
        <v>37664</v>
      </c>
      <c r="B77" s="6">
        <v>38</v>
      </c>
      <c r="C77" s="11">
        <v>0</v>
      </c>
      <c r="D77">
        <f t="shared" si="3"/>
        <v>0</v>
      </c>
      <c r="I77">
        <v>0</v>
      </c>
      <c r="J77" s="12">
        <f t="shared" si="4"/>
        <v>-0.003374314013142814</v>
      </c>
      <c r="K77">
        <f t="shared" si="5"/>
        <v>0.003374314013142814</v>
      </c>
    </row>
    <row r="78" spans="1:11" ht="21.75">
      <c r="A78" s="2">
        <v>37663</v>
      </c>
      <c r="B78" s="3">
        <v>38</v>
      </c>
      <c r="C78" s="10">
        <v>2</v>
      </c>
      <c r="D78">
        <f t="shared" si="3"/>
        <v>0.05555555555555555</v>
      </c>
      <c r="I78">
        <v>0</v>
      </c>
      <c r="J78" s="12">
        <f t="shared" si="4"/>
        <v>-0.003374314013142814</v>
      </c>
      <c r="K78">
        <f t="shared" si="5"/>
        <v>0.003374314013142814</v>
      </c>
    </row>
    <row r="79" spans="1:11" ht="21.75">
      <c r="A79" s="5">
        <v>37662</v>
      </c>
      <c r="B79" s="6">
        <v>36</v>
      </c>
      <c r="C79" s="7">
        <v>-3.5</v>
      </c>
      <c r="D79">
        <f t="shared" si="3"/>
        <v>-0.08860759493670886</v>
      </c>
      <c r="I79">
        <v>0</v>
      </c>
      <c r="J79" s="12">
        <f t="shared" si="4"/>
        <v>-0.003374314013142814</v>
      </c>
      <c r="K79">
        <f t="shared" si="5"/>
        <v>0.003374314013142814</v>
      </c>
    </row>
    <row r="80" spans="1:11" ht="21.75">
      <c r="A80" s="2">
        <v>37659</v>
      </c>
      <c r="B80" s="3">
        <v>39.5</v>
      </c>
      <c r="C80" s="9">
        <v>0</v>
      </c>
      <c r="D80">
        <f t="shared" si="3"/>
        <v>0</v>
      </c>
      <c r="I80">
        <v>0</v>
      </c>
      <c r="J80" s="12">
        <f t="shared" si="4"/>
        <v>-0.003374314013142814</v>
      </c>
      <c r="K80">
        <f t="shared" si="5"/>
        <v>0.003374314013142814</v>
      </c>
    </row>
    <row r="81" spans="1:11" ht="21.75">
      <c r="A81" s="5">
        <v>37658</v>
      </c>
      <c r="B81" s="6">
        <v>39.5</v>
      </c>
      <c r="C81" s="8">
        <v>1.5</v>
      </c>
      <c r="D81">
        <f t="shared" si="3"/>
        <v>0.039473684210526314</v>
      </c>
      <c r="I81">
        <v>0</v>
      </c>
      <c r="J81" s="12">
        <f t="shared" si="4"/>
        <v>-0.003374314013142814</v>
      </c>
      <c r="K81">
        <f t="shared" si="5"/>
        <v>0.003374314013142814</v>
      </c>
    </row>
    <row r="82" spans="1:11" ht="21.75">
      <c r="A82" s="2">
        <v>37657</v>
      </c>
      <c r="B82" s="3">
        <v>38</v>
      </c>
      <c r="C82" s="9">
        <v>0</v>
      </c>
      <c r="D82">
        <f t="shared" si="3"/>
        <v>0</v>
      </c>
      <c r="I82">
        <v>0</v>
      </c>
      <c r="J82" s="12">
        <f t="shared" si="4"/>
        <v>-0.003374314013142814</v>
      </c>
      <c r="K82">
        <f t="shared" si="5"/>
        <v>0.003374314013142814</v>
      </c>
    </row>
    <row r="83" spans="1:11" ht="21.75">
      <c r="A83" s="5">
        <v>37656</v>
      </c>
      <c r="B83" s="6">
        <v>38</v>
      </c>
      <c r="C83" s="11">
        <v>0</v>
      </c>
      <c r="D83">
        <f t="shared" si="3"/>
        <v>0</v>
      </c>
      <c r="I83">
        <v>0</v>
      </c>
      <c r="J83" s="12">
        <f t="shared" si="4"/>
        <v>-0.003374314013142814</v>
      </c>
      <c r="K83">
        <f t="shared" si="5"/>
        <v>0.003374314013142814</v>
      </c>
    </row>
    <row r="84" spans="1:11" ht="21.75">
      <c r="A84" s="2">
        <v>37655</v>
      </c>
      <c r="B84" s="3">
        <v>38</v>
      </c>
      <c r="C84" s="9">
        <v>0</v>
      </c>
      <c r="D84">
        <f t="shared" si="3"/>
        <v>0</v>
      </c>
      <c r="I84">
        <v>0</v>
      </c>
      <c r="J84" s="12">
        <f t="shared" si="4"/>
        <v>-0.003374314013142814</v>
      </c>
      <c r="K84">
        <f t="shared" si="5"/>
        <v>0.003374314013142814</v>
      </c>
    </row>
    <row r="85" spans="1:11" ht="21.75">
      <c r="A85" s="5">
        <v>37652</v>
      </c>
      <c r="B85" s="6">
        <v>38</v>
      </c>
      <c r="C85" s="11">
        <v>0</v>
      </c>
      <c r="D85">
        <f t="shared" si="3"/>
        <v>0</v>
      </c>
      <c r="I85">
        <v>0</v>
      </c>
      <c r="J85" s="12">
        <f t="shared" si="4"/>
        <v>-0.003374314013142814</v>
      </c>
      <c r="K85">
        <f t="shared" si="5"/>
        <v>0.003374314013142814</v>
      </c>
    </row>
    <row r="86" spans="1:11" ht="21.75">
      <c r="A86" s="2">
        <v>37651</v>
      </c>
      <c r="B86" s="3">
        <v>38</v>
      </c>
      <c r="C86" s="9">
        <v>0</v>
      </c>
      <c r="D86">
        <f t="shared" si="3"/>
        <v>0</v>
      </c>
      <c r="I86">
        <v>0</v>
      </c>
      <c r="J86" s="12">
        <f t="shared" si="4"/>
        <v>-0.003374314013142814</v>
      </c>
      <c r="K86">
        <f t="shared" si="5"/>
        <v>0.003374314013142814</v>
      </c>
    </row>
    <row r="87" spans="1:11" ht="21.75">
      <c r="A87" s="5">
        <v>37650</v>
      </c>
      <c r="B87" s="6">
        <v>38</v>
      </c>
      <c r="C87" s="11">
        <v>0</v>
      </c>
      <c r="D87">
        <f t="shared" si="3"/>
        <v>0</v>
      </c>
      <c r="I87">
        <v>0</v>
      </c>
      <c r="J87" s="12">
        <f t="shared" si="4"/>
        <v>-0.003374314013142814</v>
      </c>
      <c r="K87">
        <f t="shared" si="5"/>
        <v>0.003374314013142814</v>
      </c>
    </row>
    <row r="88" spans="1:11" ht="21.75">
      <c r="A88" s="2">
        <v>37649</v>
      </c>
      <c r="B88" s="3">
        <v>38</v>
      </c>
      <c r="C88" s="4">
        <v>-0.5</v>
      </c>
      <c r="D88">
        <f t="shared" si="3"/>
        <v>-0.012987012987012988</v>
      </c>
      <c r="I88">
        <v>0</v>
      </c>
      <c r="J88" s="12">
        <f t="shared" si="4"/>
        <v>-0.003374314013142814</v>
      </c>
      <c r="K88">
        <f t="shared" si="5"/>
        <v>0.003374314013142814</v>
      </c>
    </row>
    <row r="89" spans="1:11" ht="21.75">
      <c r="A89" s="5">
        <v>37648</v>
      </c>
      <c r="B89" s="6">
        <v>38.5</v>
      </c>
      <c r="C89" s="11">
        <v>0</v>
      </c>
      <c r="D89">
        <f t="shared" si="3"/>
        <v>0</v>
      </c>
      <c r="I89">
        <v>0</v>
      </c>
      <c r="J89" s="12">
        <f t="shared" si="4"/>
        <v>-0.003374314013142814</v>
      </c>
      <c r="K89">
        <f t="shared" si="5"/>
        <v>0.003374314013142814</v>
      </c>
    </row>
    <row r="90" spans="1:11" ht="21.75">
      <c r="A90" s="2">
        <v>37645</v>
      </c>
      <c r="B90" s="3">
        <v>38.5</v>
      </c>
      <c r="C90" s="4">
        <v>-1</v>
      </c>
      <c r="D90">
        <f t="shared" si="3"/>
        <v>-0.02531645569620253</v>
      </c>
      <c r="I90">
        <v>0</v>
      </c>
      <c r="J90" s="12">
        <f t="shared" si="4"/>
        <v>-0.003374314013142814</v>
      </c>
      <c r="K90">
        <f t="shared" si="5"/>
        <v>0.003374314013142814</v>
      </c>
    </row>
    <row r="91" spans="1:11" ht="21.75">
      <c r="A91" s="5">
        <v>37644</v>
      </c>
      <c r="B91" s="6">
        <v>39.5</v>
      </c>
      <c r="C91" s="11">
        <v>0</v>
      </c>
      <c r="D91">
        <f t="shared" si="3"/>
        <v>0</v>
      </c>
      <c r="I91">
        <v>0</v>
      </c>
      <c r="J91" s="12">
        <f t="shared" si="4"/>
        <v>-0.003374314013142814</v>
      </c>
      <c r="K91">
        <f t="shared" si="5"/>
        <v>0.003374314013142814</v>
      </c>
    </row>
    <row r="92" spans="1:11" ht="21.75">
      <c r="A92" s="2">
        <v>37643</v>
      </c>
      <c r="B92" s="3">
        <v>39.5</v>
      </c>
      <c r="C92" s="4">
        <v>-0.5</v>
      </c>
      <c r="D92">
        <f t="shared" si="3"/>
        <v>-0.0125</v>
      </c>
      <c r="I92">
        <v>0</v>
      </c>
      <c r="J92" s="12">
        <f t="shared" si="4"/>
        <v>-0.003374314013142814</v>
      </c>
      <c r="K92">
        <f t="shared" si="5"/>
        <v>0.003374314013142814</v>
      </c>
    </row>
    <row r="93" spans="1:11" ht="21.75">
      <c r="A93" s="5">
        <v>37642</v>
      </c>
      <c r="B93" s="6">
        <v>40</v>
      </c>
      <c r="C93" s="8">
        <v>2</v>
      </c>
      <c r="D93">
        <f t="shared" si="3"/>
        <v>0.05263157894736842</v>
      </c>
      <c r="I93">
        <v>0</v>
      </c>
      <c r="J93" s="12">
        <f t="shared" si="4"/>
        <v>-0.003374314013142814</v>
      </c>
      <c r="K93">
        <f t="shared" si="5"/>
        <v>0.003374314013142814</v>
      </c>
    </row>
    <row r="94" spans="1:11" ht="21.75">
      <c r="A94" s="2">
        <v>37641</v>
      </c>
      <c r="B94" s="3">
        <v>38</v>
      </c>
      <c r="C94" s="9">
        <v>0</v>
      </c>
      <c r="D94">
        <f t="shared" si="3"/>
        <v>0</v>
      </c>
      <c r="I94">
        <v>0</v>
      </c>
      <c r="J94" s="12">
        <f t="shared" si="4"/>
        <v>-0.003374314013142814</v>
      </c>
      <c r="K94">
        <f t="shared" si="5"/>
        <v>0.003374314013142814</v>
      </c>
    </row>
    <row r="95" spans="1:11" ht="21.75">
      <c r="A95" s="5">
        <v>37638</v>
      </c>
      <c r="B95" s="6">
        <v>38</v>
      </c>
      <c r="C95" s="11">
        <v>0</v>
      </c>
      <c r="D95">
        <f t="shared" si="3"/>
        <v>0</v>
      </c>
      <c r="I95">
        <v>0</v>
      </c>
      <c r="J95" s="12">
        <f t="shared" si="4"/>
        <v>-0.003374314013142814</v>
      </c>
      <c r="K95">
        <f t="shared" si="5"/>
        <v>0.003374314013142814</v>
      </c>
    </row>
    <row r="96" spans="1:11" ht="21.75">
      <c r="A96" s="2">
        <v>37637</v>
      </c>
      <c r="B96" s="3">
        <v>38</v>
      </c>
      <c r="C96" s="9">
        <v>0</v>
      </c>
      <c r="D96">
        <f t="shared" si="3"/>
        <v>0</v>
      </c>
      <c r="I96">
        <v>0</v>
      </c>
      <c r="J96" s="12">
        <f t="shared" si="4"/>
        <v>-0.003374314013142814</v>
      </c>
      <c r="K96">
        <f t="shared" si="5"/>
        <v>0.003374314013142814</v>
      </c>
    </row>
    <row r="97" spans="1:11" ht="21.75">
      <c r="A97" s="5">
        <v>37636</v>
      </c>
      <c r="B97" s="6">
        <v>38</v>
      </c>
      <c r="C97" s="7">
        <v>-0.5</v>
      </c>
      <c r="D97">
        <f t="shared" si="3"/>
        <v>-0.012987012987012988</v>
      </c>
      <c r="I97">
        <v>0</v>
      </c>
      <c r="J97" s="12">
        <f t="shared" si="4"/>
        <v>-0.003374314013142814</v>
      </c>
      <c r="K97">
        <f t="shared" si="5"/>
        <v>0.003374314013142814</v>
      </c>
    </row>
    <row r="98" spans="1:11" ht="21.75">
      <c r="A98" s="2">
        <v>37635</v>
      </c>
      <c r="B98" s="3">
        <v>38.5</v>
      </c>
      <c r="C98" s="9">
        <v>0</v>
      </c>
      <c r="D98">
        <f t="shared" si="3"/>
        <v>0</v>
      </c>
      <c r="I98">
        <v>0</v>
      </c>
      <c r="J98" s="12">
        <f t="shared" si="4"/>
        <v>-0.003374314013142814</v>
      </c>
      <c r="K98">
        <f t="shared" si="5"/>
        <v>0.003374314013142814</v>
      </c>
    </row>
    <row r="99" spans="1:11" ht="21.75">
      <c r="A99" s="5">
        <v>37634</v>
      </c>
      <c r="B99" s="6">
        <v>38.5</v>
      </c>
      <c r="C99" s="11">
        <v>0</v>
      </c>
      <c r="D99">
        <f t="shared" si="3"/>
        <v>0</v>
      </c>
      <c r="I99">
        <v>0</v>
      </c>
      <c r="J99" s="12">
        <f t="shared" si="4"/>
        <v>-0.003374314013142814</v>
      </c>
      <c r="K99">
        <f t="shared" si="5"/>
        <v>0.003374314013142814</v>
      </c>
    </row>
    <row r="100" spans="1:11" ht="21.75">
      <c r="A100" s="2">
        <v>37631</v>
      </c>
      <c r="B100" s="3">
        <v>38.5</v>
      </c>
      <c r="C100" s="9">
        <v>0</v>
      </c>
      <c r="D100">
        <f t="shared" si="3"/>
        <v>0</v>
      </c>
      <c r="I100">
        <v>0</v>
      </c>
      <c r="J100" s="12">
        <f t="shared" si="4"/>
        <v>-0.003374314013142814</v>
      </c>
      <c r="K100">
        <f t="shared" si="5"/>
        <v>0.003374314013142814</v>
      </c>
    </row>
    <row r="101" spans="1:11" ht="21.75">
      <c r="A101" s="5">
        <v>37630</v>
      </c>
      <c r="B101" s="6">
        <v>38.5</v>
      </c>
      <c r="C101" s="11">
        <v>0</v>
      </c>
      <c r="D101">
        <f t="shared" si="3"/>
        <v>0</v>
      </c>
      <c r="I101">
        <v>0</v>
      </c>
      <c r="J101" s="12">
        <f t="shared" si="4"/>
        <v>-0.003374314013142814</v>
      </c>
      <c r="K101">
        <f t="shared" si="5"/>
        <v>0.003374314013142814</v>
      </c>
    </row>
    <row r="102" spans="1:11" ht="21.75">
      <c r="A102" s="2">
        <v>37629</v>
      </c>
      <c r="B102" s="3">
        <v>38.5</v>
      </c>
      <c r="C102" s="4">
        <v>-1.5</v>
      </c>
      <c r="D102">
        <f t="shared" si="3"/>
        <v>-0.0375</v>
      </c>
      <c r="I102">
        <v>0</v>
      </c>
      <c r="J102" s="12">
        <f t="shared" si="4"/>
        <v>-0.003374314013142814</v>
      </c>
      <c r="K102">
        <f t="shared" si="5"/>
        <v>0.003374314013142814</v>
      </c>
    </row>
    <row r="103" spans="1:11" ht="21.75">
      <c r="A103" s="5">
        <v>37628</v>
      </c>
      <c r="B103" s="6">
        <v>40</v>
      </c>
      <c r="C103" s="8">
        <v>1.5</v>
      </c>
      <c r="D103">
        <f t="shared" si="3"/>
        <v>0.03896103896103896</v>
      </c>
      <c r="I103">
        <v>0</v>
      </c>
      <c r="J103" s="12">
        <f t="shared" si="4"/>
        <v>-0.003374314013142814</v>
      </c>
      <c r="K103">
        <f t="shared" si="5"/>
        <v>0.003374314013142814</v>
      </c>
    </row>
    <row r="104" spans="1:11" ht="21.75">
      <c r="A104" s="2">
        <v>37627</v>
      </c>
      <c r="B104" s="3">
        <v>38.5</v>
      </c>
      <c r="C104" s="4">
        <v>-1.5</v>
      </c>
      <c r="D104">
        <f t="shared" si="3"/>
        <v>-0.0375</v>
      </c>
      <c r="I104">
        <v>0</v>
      </c>
      <c r="J104" s="12">
        <f t="shared" si="4"/>
        <v>-0.003374314013142814</v>
      </c>
      <c r="K104">
        <f t="shared" si="5"/>
        <v>0.003374314013142814</v>
      </c>
    </row>
    <row r="105" spans="1:11" ht="21.75">
      <c r="A105" s="5">
        <v>37624</v>
      </c>
      <c r="B105" s="6">
        <v>40</v>
      </c>
      <c r="C105" s="8">
        <v>2</v>
      </c>
      <c r="D105">
        <f t="shared" si="3"/>
        <v>0.05263157894736842</v>
      </c>
      <c r="I105">
        <v>0</v>
      </c>
      <c r="J105" s="12">
        <f t="shared" si="4"/>
        <v>-0.003374314013142814</v>
      </c>
      <c r="K105">
        <f t="shared" si="5"/>
        <v>0.003374314013142814</v>
      </c>
    </row>
    <row r="106" spans="1:11" ht="21.75">
      <c r="A106" s="2">
        <v>37623</v>
      </c>
      <c r="B106" s="3">
        <v>38</v>
      </c>
      <c r="C106" s="9">
        <v>0</v>
      </c>
      <c r="D106">
        <f t="shared" si="3"/>
        <v>0</v>
      </c>
      <c r="I106">
        <v>0</v>
      </c>
      <c r="J106" s="12">
        <f t="shared" si="4"/>
        <v>-0.003374314013142814</v>
      </c>
      <c r="K106">
        <f t="shared" si="5"/>
        <v>0.003374314013142814</v>
      </c>
    </row>
    <row r="107" spans="1:11" ht="21.75">
      <c r="A107" s="5">
        <v>37617</v>
      </c>
      <c r="B107" s="6">
        <v>38</v>
      </c>
      <c r="C107" s="8">
        <v>2</v>
      </c>
      <c r="D107">
        <f t="shared" si="3"/>
        <v>0.05555555555555555</v>
      </c>
      <c r="I107">
        <v>0</v>
      </c>
      <c r="J107" s="12">
        <f t="shared" si="4"/>
        <v>-0.003374314013142814</v>
      </c>
      <c r="K107">
        <f t="shared" si="5"/>
        <v>0.003374314013142814</v>
      </c>
    </row>
    <row r="108" spans="1:11" ht="21.75">
      <c r="A108" s="2">
        <v>37616</v>
      </c>
      <c r="B108" s="3">
        <v>36</v>
      </c>
      <c r="C108" s="9">
        <v>0</v>
      </c>
      <c r="D108">
        <f t="shared" si="3"/>
        <v>0</v>
      </c>
      <c r="I108">
        <v>0</v>
      </c>
      <c r="J108" s="12">
        <f t="shared" si="4"/>
        <v>-0.003374314013142814</v>
      </c>
      <c r="K108">
        <f t="shared" si="5"/>
        <v>0.003374314013142814</v>
      </c>
    </row>
    <row r="109" spans="1:11" ht="21.75">
      <c r="A109" s="5">
        <v>37615</v>
      </c>
      <c r="B109" s="6">
        <v>36</v>
      </c>
      <c r="C109" s="8">
        <v>1</v>
      </c>
      <c r="D109">
        <f t="shared" si="3"/>
        <v>0.02857142857142857</v>
      </c>
      <c r="I109">
        <v>0</v>
      </c>
      <c r="J109" s="12">
        <f t="shared" si="4"/>
        <v>-0.003374314013142814</v>
      </c>
      <c r="K109">
        <f t="shared" si="5"/>
        <v>0.003374314013142814</v>
      </c>
    </row>
    <row r="110" spans="1:11" ht="21.75">
      <c r="A110" s="2">
        <v>37614</v>
      </c>
      <c r="B110" s="3">
        <v>35</v>
      </c>
      <c r="C110" s="10">
        <v>1</v>
      </c>
      <c r="D110">
        <f t="shared" si="3"/>
        <v>0.029411764705882353</v>
      </c>
      <c r="I110">
        <v>0</v>
      </c>
      <c r="J110" s="12">
        <f t="shared" si="4"/>
        <v>-0.003374314013142814</v>
      </c>
      <c r="K110">
        <f t="shared" si="5"/>
        <v>0.003374314013142814</v>
      </c>
    </row>
    <row r="111" spans="1:11" ht="21.75">
      <c r="A111" s="5">
        <v>37613</v>
      </c>
      <c r="B111" s="6">
        <v>34</v>
      </c>
      <c r="C111" s="11">
        <v>0</v>
      </c>
      <c r="D111">
        <f t="shared" si="3"/>
        <v>0</v>
      </c>
      <c r="I111">
        <v>0</v>
      </c>
      <c r="J111" s="12">
        <f t="shared" si="4"/>
        <v>-0.003374314013142814</v>
      </c>
      <c r="K111">
        <f t="shared" si="5"/>
        <v>0.003374314013142814</v>
      </c>
    </row>
    <row r="112" spans="1:11" ht="21.75">
      <c r="A112" s="2">
        <v>37610</v>
      </c>
      <c r="B112" s="3">
        <v>34</v>
      </c>
      <c r="C112" s="10">
        <v>3</v>
      </c>
      <c r="D112">
        <f t="shared" si="3"/>
        <v>0.0967741935483871</v>
      </c>
      <c r="I112">
        <v>0</v>
      </c>
      <c r="J112" s="12">
        <f t="shared" si="4"/>
        <v>-0.003374314013142814</v>
      </c>
      <c r="K112">
        <f t="shared" si="5"/>
        <v>0.003374314013142814</v>
      </c>
    </row>
    <row r="113" spans="1:11" ht="21.75">
      <c r="A113" s="5">
        <v>37609</v>
      </c>
      <c r="B113" s="6">
        <v>31</v>
      </c>
      <c r="C113" s="7">
        <v>-1</v>
      </c>
      <c r="D113">
        <f t="shared" si="3"/>
        <v>-0.03125</v>
      </c>
      <c r="I113">
        <v>0</v>
      </c>
      <c r="J113" s="12">
        <f t="shared" si="4"/>
        <v>-0.003374314013142814</v>
      </c>
      <c r="K113">
        <f t="shared" si="5"/>
        <v>0.003374314013142814</v>
      </c>
    </row>
    <row r="114" spans="1:11" ht="21.75">
      <c r="A114" s="2">
        <v>37608</v>
      </c>
      <c r="B114" s="3">
        <v>32</v>
      </c>
      <c r="C114" s="4">
        <v>-3</v>
      </c>
      <c r="D114">
        <f t="shared" si="3"/>
        <v>-0.08571428571428572</v>
      </c>
      <c r="I114">
        <v>0</v>
      </c>
      <c r="J114" s="12">
        <f t="shared" si="4"/>
        <v>-0.003374314013142814</v>
      </c>
      <c r="K114">
        <f t="shared" si="5"/>
        <v>0.003374314013142814</v>
      </c>
    </row>
    <row r="115" spans="1:11" ht="21.75">
      <c r="A115" s="5">
        <v>37607</v>
      </c>
      <c r="B115" s="6">
        <v>35</v>
      </c>
      <c r="C115" s="11">
        <v>0</v>
      </c>
      <c r="D115">
        <f t="shared" si="3"/>
        <v>0</v>
      </c>
      <c r="I115">
        <v>0</v>
      </c>
      <c r="J115" s="12">
        <f t="shared" si="4"/>
        <v>-0.003374314013142814</v>
      </c>
      <c r="K115">
        <f t="shared" si="5"/>
        <v>0.003374314013142814</v>
      </c>
    </row>
    <row r="116" spans="1:11" ht="21.75">
      <c r="A116" s="2">
        <v>37606</v>
      </c>
      <c r="B116" s="3">
        <v>35</v>
      </c>
      <c r="C116" s="9">
        <v>0</v>
      </c>
      <c r="D116">
        <f t="shared" si="3"/>
        <v>0</v>
      </c>
      <c r="I116">
        <v>0</v>
      </c>
      <c r="J116" s="12">
        <f t="shared" si="4"/>
        <v>-0.003374314013142814</v>
      </c>
      <c r="K116">
        <f t="shared" si="5"/>
        <v>0.003374314013142814</v>
      </c>
    </row>
    <row r="117" spans="1:11" ht="21.75">
      <c r="A117" s="5">
        <v>37603</v>
      </c>
      <c r="B117" s="6">
        <v>35</v>
      </c>
      <c r="C117" s="11">
        <v>0</v>
      </c>
      <c r="D117">
        <f t="shared" si="3"/>
        <v>0</v>
      </c>
      <c r="I117">
        <v>0</v>
      </c>
      <c r="J117" s="12">
        <f t="shared" si="4"/>
        <v>-0.003374314013142814</v>
      </c>
      <c r="K117">
        <f t="shared" si="5"/>
        <v>0.003374314013142814</v>
      </c>
    </row>
    <row r="118" spans="1:11" ht="21.75">
      <c r="A118" s="2">
        <v>37602</v>
      </c>
      <c r="B118" s="3">
        <v>35</v>
      </c>
      <c r="C118" s="9">
        <v>0</v>
      </c>
      <c r="D118">
        <f t="shared" si="3"/>
        <v>0</v>
      </c>
      <c r="I118">
        <v>0</v>
      </c>
      <c r="J118" s="12">
        <f t="shared" si="4"/>
        <v>-0.003374314013142814</v>
      </c>
      <c r="K118">
        <f t="shared" si="5"/>
        <v>0.003374314013142814</v>
      </c>
    </row>
    <row r="119" spans="1:11" ht="21.75">
      <c r="A119" s="5">
        <v>37601</v>
      </c>
      <c r="B119" s="6">
        <v>35</v>
      </c>
      <c r="C119" s="8">
        <v>2.5</v>
      </c>
      <c r="D119">
        <f t="shared" si="3"/>
        <v>0.07692307692307693</v>
      </c>
      <c r="I119">
        <v>0</v>
      </c>
      <c r="J119" s="12">
        <f t="shared" si="4"/>
        <v>-0.003374314013142814</v>
      </c>
      <c r="K119">
        <f t="shared" si="5"/>
        <v>0.003374314013142814</v>
      </c>
    </row>
    <row r="120" spans="1:11" ht="21.75">
      <c r="A120" s="2">
        <v>37599</v>
      </c>
      <c r="B120" s="3">
        <v>32.5</v>
      </c>
      <c r="C120" s="9">
        <v>0</v>
      </c>
      <c r="D120">
        <f t="shared" si="3"/>
        <v>0</v>
      </c>
      <c r="I120">
        <v>0</v>
      </c>
      <c r="J120" s="12">
        <f t="shared" si="4"/>
        <v>-0.003374314013142814</v>
      </c>
      <c r="K120">
        <f t="shared" si="5"/>
        <v>0.003374314013142814</v>
      </c>
    </row>
    <row r="121" spans="1:11" ht="21.75">
      <c r="A121" s="5">
        <v>37596</v>
      </c>
      <c r="B121" s="6">
        <v>32.5</v>
      </c>
      <c r="C121" s="11">
        <v>0</v>
      </c>
      <c r="D121">
        <f t="shared" si="3"/>
        <v>0</v>
      </c>
      <c r="I121">
        <v>0</v>
      </c>
      <c r="J121" s="12">
        <f t="shared" si="4"/>
        <v>-0.003374314013142814</v>
      </c>
      <c r="K121">
        <f t="shared" si="5"/>
        <v>0.003374314013142814</v>
      </c>
    </row>
    <row r="122" spans="1:11" ht="21.75">
      <c r="A122" s="2">
        <v>37594</v>
      </c>
      <c r="B122" s="3">
        <v>32.5</v>
      </c>
      <c r="C122" s="9">
        <v>0</v>
      </c>
      <c r="D122">
        <f t="shared" si="3"/>
        <v>0</v>
      </c>
      <c r="I122">
        <v>0</v>
      </c>
      <c r="J122" s="12">
        <f t="shared" si="4"/>
        <v>-0.003374314013142814</v>
      </c>
      <c r="K122">
        <f t="shared" si="5"/>
        <v>0.003374314013142814</v>
      </c>
    </row>
    <row r="123" spans="1:11" ht="21.75">
      <c r="A123" s="5">
        <v>37593</v>
      </c>
      <c r="B123" s="6">
        <v>32.5</v>
      </c>
      <c r="C123" s="8">
        <v>0.5</v>
      </c>
      <c r="D123">
        <f t="shared" si="3"/>
        <v>0.015625</v>
      </c>
      <c r="I123">
        <v>0</v>
      </c>
      <c r="J123" s="12">
        <f t="shared" si="4"/>
        <v>-0.003374314013142814</v>
      </c>
      <c r="K123">
        <f t="shared" si="5"/>
        <v>0.003374314013142814</v>
      </c>
    </row>
    <row r="124" spans="1:11" ht="21.75">
      <c r="A124" s="2">
        <v>37592</v>
      </c>
      <c r="B124" s="3">
        <v>32</v>
      </c>
      <c r="C124" s="9">
        <v>0</v>
      </c>
      <c r="D124">
        <f t="shared" si="3"/>
        <v>0</v>
      </c>
      <c r="I124">
        <v>0</v>
      </c>
      <c r="J124" s="12">
        <f t="shared" si="4"/>
        <v>-0.003374314013142814</v>
      </c>
      <c r="K124">
        <f t="shared" si="5"/>
        <v>0.003374314013142814</v>
      </c>
    </row>
    <row r="125" spans="1:11" ht="21.75">
      <c r="A125" s="5">
        <v>37589</v>
      </c>
      <c r="B125" s="6">
        <v>32</v>
      </c>
      <c r="C125" s="11">
        <v>0</v>
      </c>
      <c r="D125">
        <f t="shared" si="3"/>
        <v>0</v>
      </c>
      <c r="I125">
        <v>0</v>
      </c>
      <c r="J125" s="12">
        <f t="shared" si="4"/>
        <v>-0.003374314013142814</v>
      </c>
      <c r="K125">
        <f t="shared" si="5"/>
        <v>0.003374314013142814</v>
      </c>
    </row>
    <row r="126" spans="1:11" ht="21.75">
      <c r="A126" s="2">
        <v>37588</v>
      </c>
      <c r="B126" s="3">
        <v>32</v>
      </c>
      <c r="C126" s="9">
        <v>0</v>
      </c>
      <c r="D126">
        <f t="shared" si="3"/>
        <v>0</v>
      </c>
      <c r="I126">
        <v>0</v>
      </c>
      <c r="J126" s="12">
        <f t="shared" si="4"/>
        <v>-0.003374314013142814</v>
      </c>
      <c r="K126">
        <f t="shared" si="5"/>
        <v>0.003374314013142814</v>
      </c>
    </row>
    <row r="127" spans="1:11" ht="21.75">
      <c r="A127" s="5">
        <v>37587</v>
      </c>
      <c r="B127" s="6">
        <v>32</v>
      </c>
      <c r="C127" s="11">
        <v>0</v>
      </c>
      <c r="D127">
        <f t="shared" si="3"/>
        <v>0</v>
      </c>
      <c r="I127">
        <v>0</v>
      </c>
      <c r="J127" s="12">
        <f t="shared" si="4"/>
        <v>-0.003374314013142814</v>
      </c>
      <c r="K127">
        <f t="shared" si="5"/>
        <v>0.003374314013142814</v>
      </c>
    </row>
    <row r="128" spans="1:11" ht="21.75">
      <c r="A128" s="2">
        <v>37586</v>
      </c>
      <c r="B128" s="3">
        <v>32</v>
      </c>
      <c r="C128" s="9">
        <v>0</v>
      </c>
      <c r="D128">
        <f t="shared" si="3"/>
        <v>0</v>
      </c>
      <c r="I128">
        <v>0</v>
      </c>
      <c r="J128" s="12">
        <f t="shared" si="4"/>
        <v>-0.003374314013142814</v>
      </c>
      <c r="K128">
        <f t="shared" si="5"/>
        <v>0.003374314013142814</v>
      </c>
    </row>
    <row r="129" spans="1:11" ht="21.75">
      <c r="A129" s="5">
        <v>37585</v>
      </c>
      <c r="B129" s="6">
        <v>32</v>
      </c>
      <c r="C129" s="11">
        <v>0</v>
      </c>
      <c r="D129">
        <f t="shared" si="3"/>
        <v>0</v>
      </c>
      <c r="I129">
        <v>0</v>
      </c>
      <c r="J129" s="12">
        <f t="shared" si="4"/>
        <v>-0.003374314013142814</v>
      </c>
      <c r="K129">
        <f t="shared" si="5"/>
        <v>0.003374314013142814</v>
      </c>
    </row>
    <row r="130" spans="1:11" ht="21.75">
      <c r="A130" s="2">
        <v>37582</v>
      </c>
      <c r="B130" s="3">
        <v>32</v>
      </c>
      <c r="C130" s="9">
        <v>0</v>
      </c>
      <c r="D130">
        <f t="shared" si="3"/>
        <v>0</v>
      </c>
      <c r="I130">
        <v>0</v>
      </c>
      <c r="J130" s="12">
        <f t="shared" si="4"/>
        <v>-0.003374314013142814</v>
      </c>
      <c r="K130">
        <f t="shared" si="5"/>
        <v>0.003374314013142814</v>
      </c>
    </row>
    <row r="131" spans="1:11" ht="21.75">
      <c r="A131" s="5">
        <v>37581</v>
      </c>
      <c r="B131" s="6">
        <v>32</v>
      </c>
      <c r="C131" s="11">
        <v>0</v>
      </c>
      <c r="D131">
        <f aca="true" t="shared" si="6" ref="D131:D194">C131/B132</f>
        <v>0</v>
      </c>
      <c r="I131">
        <v>0</v>
      </c>
      <c r="J131" s="12">
        <f aca="true" t="shared" si="7" ref="J131:J194">I131-$F$2</f>
        <v>-0.003374314013142814</v>
      </c>
      <c r="K131">
        <f aca="true" t="shared" si="8" ref="K131:K194">ABS(J131)</f>
        <v>0.003374314013142814</v>
      </c>
    </row>
    <row r="132" spans="1:11" ht="21.75">
      <c r="A132" s="2">
        <v>37580</v>
      </c>
      <c r="B132" s="3">
        <v>32</v>
      </c>
      <c r="C132" s="9">
        <v>0</v>
      </c>
      <c r="D132">
        <f t="shared" si="6"/>
        <v>0</v>
      </c>
      <c r="I132">
        <v>0</v>
      </c>
      <c r="J132" s="12">
        <f t="shared" si="7"/>
        <v>-0.003374314013142814</v>
      </c>
      <c r="K132">
        <f t="shared" si="8"/>
        <v>0.003374314013142814</v>
      </c>
    </row>
    <row r="133" spans="1:11" ht="21.75">
      <c r="A133" s="5">
        <v>37579</v>
      </c>
      <c r="B133" s="6">
        <v>32</v>
      </c>
      <c r="C133" s="11">
        <v>0</v>
      </c>
      <c r="D133">
        <f t="shared" si="6"/>
        <v>0</v>
      </c>
      <c r="I133">
        <v>0</v>
      </c>
      <c r="J133" s="12">
        <f t="shared" si="7"/>
        <v>-0.003374314013142814</v>
      </c>
      <c r="K133">
        <f t="shared" si="8"/>
        <v>0.003374314013142814</v>
      </c>
    </row>
    <row r="134" spans="1:11" ht="21.75">
      <c r="A134" s="2">
        <v>37578</v>
      </c>
      <c r="B134" s="3">
        <v>32</v>
      </c>
      <c r="C134" s="9">
        <v>0</v>
      </c>
      <c r="D134">
        <f t="shared" si="6"/>
        <v>0</v>
      </c>
      <c r="I134">
        <v>0</v>
      </c>
      <c r="J134" s="12">
        <f t="shared" si="7"/>
        <v>-0.003374314013142814</v>
      </c>
      <c r="K134">
        <f t="shared" si="8"/>
        <v>0.003374314013142814</v>
      </c>
    </row>
    <row r="135" spans="1:11" ht="21.75">
      <c r="A135" s="5">
        <v>37575</v>
      </c>
      <c r="B135" s="6">
        <v>32</v>
      </c>
      <c r="C135" s="11">
        <v>0</v>
      </c>
      <c r="D135">
        <f t="shared" si="6"/>
        <v>0</v>
      </c>
      <c r="I135">
        <v>0</v>
      </c>
      <c r="J135" s="12">
        <f t="shared" si="7"/>
        <v>-0.003374314013142814</v>
      </c>
      <c r="K135">
        <f t="shared" si="8"/>
        <v>0.003374314013142814</v>
      </c>
    </row>
    <row r="136" spans="1:11" ht="21.75">
      <c r="A136" s="2">
        <v>37574</v>
      </c>
      <c r="B136" s="3">
        <v>32</v>
      </c>
      <c r="C136" s="9">
        <v>0</v>
      </c>
      <c r="D136">
        <f t="shared" si="6"/>
        <v>0</v>
      </c>
      <c r="I136">
        <v>0</v>
      </c>
      <c r="J136" s="12">
        <f t="shared" si="7"/>
        <v>-0.003374314013142814</v>
      </c>
      <c r="K136">
        <f t="shared" si="8"/>
        <v>0.003374314013142814</v>
      </c>
    </row>
    <row r="137" spans="1:11" ht="21.75">
      <c r="A137" s="5">
        <v>37573</v>
      </c>
      <c r="B137" s="6">
        <v>32</v>
      </c>
      <c r="C137" s="7">
        <v>-3</v>
      </c>
      <c r="D137">
        <f t="shared" si="6"/>
        <v>-0.08571428571428572</v>
      </c>
      <c r="I137">
        <v>0</v>
      </c>
      <c r="J137" s="12">
        <f t="shared" si="7"/>
        <v>-0.003374314013142814</v>
      </c>
      <c r="K137">
        <f t="shared" si="8"/>
        <v>0.003374314013142814</v>
      </c>
    </row>
    <row r="138" spans="1:11" ht="21.75">
      <c r="A138" s="2">
        <v>37572</v>
      </c>
      <c r="B138" s="3">
        <v>35</v>
      </c>
      <c r="C138" s="10">
        <v>2</v>
      </c>
      <c r="D138">
        <f t="shared" si="6"/>
        <v>0.06060606060606061</v>
      </c>
      <c r="I138">
        <v>0</v>
      </c>
      <c r="J138" s="12">
        <f t="shared" si="7"/>
        <v>-0.003374314013142814</v>
      </c>
      <c r="K138">
        <f t="shared" si="8"/>
        <v>0.003374314013142814</v>
      </c>
    </row>
    <row r="139" spans="1:11" ht="21.75">
      <c r="A139" s="5">
        <v>37571</v>
      </c>
      <c r="B139" s="6">
        <v>33</v>
      </c>
      <c r="C139" s="11">
        <v>0</v>
      </c>
      <c r="D139">
        <f t="shared" si="6"/>
        <v>0</v>
      </c>
      <c r="I139">
        <v>0</v>
      </c>
      <c r="J139" s="12">
        <f t="shared" si="7"/>
        <v>-0.003374314013142814</v>
      </c>
      <c r="K139">
        <f t="shared" si="8"/>
        <v>0.003374314013142814</v>
      </c>
    </row>
    <row r="140" spans="1:11" ht="21.75">
      <c r="A140" s="2">
        <v>37568</v>
      </c>
      <c r="B140" s="3">
        <v>33</v>
      </c>
      <c r="C140" s="9">
        <v>0</v>
      </c>
      <c r="D140">
        <f t="shared" si="6"/>
        <v>0</v>
      </c>
      <c r="I140">
        <v>0</v>
      </c>
      <c r="J140" s="12">
        <f t="shared" si="7"/>
        <v>-0.003374314013142814</v>
      </c>
      <c r="K140">
        <f t="shared" si="8"/>
        <v>0.003374314013142814</v>
      </c>
    </row>
    <row r="141" spans="1:11" ht="21.75">
      <c r="A141" s="5">
        <v>37567</v>
      </c>
      <c r="B141" s="6">
        <v>33</v>
      </c>
      <c r="C141" s="11">
        <v>0</v>
      </c>
      <c r="D141">
        <f t="shared" si="6"/>
        <v>0</v>
      </c>
      <c r="I141">
        <v>0</v>
      </c>
      <c r="J141" s="12">
        <f t="shared" si="7"/>
        <v>-0.003374314013142814</v>
      </c>
      <c r="K141">
        <f t="shared" si="8"/>
        <v>0.003374314013142814</v>
      </c>
    </row>
    <row r="142" spans="1:11" ht="21.75">
      <c r="A142" s="2">
        <v>37566</v>
      </c>
      <c r="B142" s="3">
        <v>33</v>
      </c>
      <c r="C142" s="9">
        <v>0</v>
      </c>
      <c r="D142">
        <f t="shared" si="6"/>
        <v>0</v>
      </c>
      <c r="I142">
        <v>0</v>
      </c>
      <c r="J142" s="12">
        <f t="shared" si="7"/>
        <v>-0.003374314013142814</v>
      </c>
      <c r="K142">
        <f t="shared" si="8"/>
        <v>0.003374314013142814</v>
      </c>
    </row>
    <row r="143" spans="1:11" ht="21.75">
      <c r="A143" s="5">
        <v>37565</v>
      </c>
      <c r="B143" s="6">
        <v>33</v>
      </c>
      <c r="C143" s="8">
        <v>0.5</v>
      </c>
      <c r="D143">
        <f t="shared" si="6"/>
        <v>0.015384615384615385</v>
      </c>
      <c r="I143">
        <v>0</v>
      </c>
      <c r="J143" s="12">
        <f t="shared" si="7"/>
        <v>-0.003374314013142814</v>
      </c>
      <c r="K143">
        <f t="shared" si="8"/>
        <v>0.003374314013142814</v>
      </c>
    </row>
    <row r="144" spans="1:11" ht="21.75">
      <c r="A144" s="2">
        <v>37564</v>
      </c>
      <c r="B144" s="3">
        <v>32.5</v>
      </c>
      <c r="C144" s="10">
        <v>2.5</v>
      </c>
      <c r="D144">
        <f t="shared" si="6"/>
        <v>0.08333333333333333</v>
      </c>
      <c r="I144">
        <v>0</v>
      </c>
      <c r="J144" s="12">
        <f t="shared" si="7"/>
        <v>-0.003374314013142814</v>
      </c>
      <c r="K144">
        <f t="shared" si="8"/>
        <v>0.003374314013142814</v>
      </c>
    </row>
    <row r="145" spans="1:11" ht="21.75">
      <c r="A145" s="5">
        <v>37561</v>
      </c>
      <c r="B145" s="6">
        <v>30</v>
      </c>
      <c r="C145" s="8">
        <v>0.5</v>
      </c>
      <c r="D145">
        <f t="shared" si="6"/>
        <v>0.01694915254237288</v>
      </c>
      <c r="I145">
        <v>0</v>
      </c>
      <c r="J145" s="12">
        <f t="shared" si="7"/>
        <v>-0.003374314013142814</v>
      </c>
      <c r="K145">
        <f t="shared" si="8"/>
        <v>0.003374314013142814</v>
      </c>
    </row>
    <row r="146" spans="1:11" ht="21.75">
      <c r="A146" s="2">
        <v>37560</v>
      </c>
      <c r="B146" s="3">
        <v>29.5</v>
      </c>
      <c r="C146" s="9">
        <v>0</v>
      </c>
      <c r="D146">
        <f t="shared" si="6"/>
        <v>0</v>
      </c>
      <c r="I146">
        <v>0</v>
      </c>
      <c r="J146" s="12">
        <f t="shared" si="7"/>
        <v>-0.003374314013142814</v>
      </c>
      <c r="K146">
        <f t="shared" si="8"/>
        <v>0.003374314013142814</v>
      </c>
    </row>
    <row r="147" spans="1:11" ht="21.75">
      <c r="A147" s="5">
        <v>37559</v>
      </c>
      <c r="B147" s="6">
        <v>29.5</v>
      </c>
      <c r="C147" s="7">
        <v>-0.5</v>
      </c>
      <c r="D147">
        <f t="shared" si="6"/>
        <v>-0.016666666666666666</v>
      </c>
      <c r="I147">
        <v>0</v>
      </c>
      <c r="J147" s="12">
        <f t="shared" si="7"/>
        <v>-0.003374314013142814</v>
      </c>
      <c r="K147">
        <f t="shared" si="8"/>
        <v>0.003374314013142814</v>
      </c>
    </row>
    <row r="148" spans="1:11" ht="21.75">
      <c r="A148" s="2">
        <v>37558</v>
      </c>
      <c r="B148" s="3">
        <v>30</v>
      </c>
      <c r="C148" s="9">
        <v>0</v>
      </c>
      <c r="D148">
        <f t="shared" si="6"/>
        <v>0</v>
      </c>
      <c r="I148">
        <v>0</v>
      </c>
      <c r="J148" s="12">
        <f t="shared" si="7"/>
        <v>-0.003374314013142814</v>
      </c>
      <c r="K148">
        <f t="shared" si="8"/>
        <v>0.003374314013142814</v>
      </c>
    </row>
    <row r="149" spans="1:11" ht="21.75">
      <c r="A149" s="5">
        <v>37557</v>
      </c>
      <c r="B149" s="6">
        <v>30</v>
      </c>
      <c r="C149" s="11">
        <v>0</v>
      </c>
      <c r="D149">
        <f t="shared" si="6"/>
        <v>0</v>
      </c>
      <c r="I149">
        <v>0</v>
      </c>
      <c r="J149" s="12">
        <f t="shared" si="7"/>
        <v>-0.003374314013142814</v>
      </c>
      <c r="K149">
        <f t="shared" si="8"/>
        <v>0.003374314013142814</v>
      </c>
    </row>
    <row r="150" spans="1:11" ht="21.75">
      <c r="A150" s="2">
        <v>37554</v>
      </c>
      <c r="B150" s="3">
        <v>30</v>
      </c>
      <c r="C150" s="9">
        <v>0</v>
      </c>
      <c r="D150">
        <f t="shared" si="6"/>
        <v>0</v>
      </c>
      <c r="I150">
        <v>0</v>
      </c>
      <c r="J150" s="12">
        <f t="shared" si="7"/>
        <v>-0.003374314013142814</v>
      </c>
      <c r="K150">
        <f t="shared" si="8"/>
        <v>0.003374314013142814</v>
      </c>
    </row>
    <row r="151" spans="1:11" ht="21.75">
      <c r="A151" s="5">
        <v>37553</v>
      </c>
      <c r="B151" s="6">
        <v>30</v>
      </c>
      <c r="C151" s="11">
        <v>0</v>
      </c>
      <c r="D151">
        <f t="shared" si="6"/>
        <v>0</v>
      </c>
      <c r="I151">
        <v>0</v>
      </c>
      <c r="J151" s="12">
        <f t="shared" si="7"/>
        <v>-0.003374314013142814</v>
      </c>
      <c r="K151">
        <f t="shared" si="8"/>
        <v>0.003374314013142814</v>
      </c>
    </row>
    <row r="152" spans="1:11" ht="21.75">
      <c r="A152" s="2">
        <v>37551</v>
      </c>
      <c r="B152" s="3">
        <v>30</v>
      </c>
      <c r="C152" s="9">
        <v>0</v>
      </c>
      <c r="D152">
        <f t="shared" si="6"/>
        <v>0</v>
      </c>
      <c r="I152">
        <v>0</v>
      </c>
      <c r="J152" s="12">
        <f t="shared" si="7"/>
        <v>-0.003374314013142814</v>
      </c>
      <c r="K152">
        <f t="shared" si="8"/>
        <v>0.003374314013142814</v>
      </c>
    </row>
    <row r="153" spans="1:11" ht="21.75">
      <c r="A153" s="5">
        <v>37550</v>
      </c>
      <c r="B153" s="6">
        <v>30</v>
      </c>
      <c r="C153" s="11">
        <v>0</v>
      </c>
      <c r="D153">
        <f t="shared" si="6"/>
        <v>0</v>
      </c>
      <c r="I153">
        <v>0</v>
      </c>
      <c r="J153" s="12">
        <f t="shared" si="7"/>
        <v>-0.003374314013142814</v>
      </c>
      <c r="K153">
        <f t="shared" si="8"/>
        <v>0.003374314013142814</v>
      </c>
    </row>
    <row r="154" spans="1:11" ht="21.75">
      <c r="A154" s="2">
        <v>37547</v>
      </c>
      <c r="B154" s="3">
        <v>30</v>
      </c>
      <c r="C154" s="9">
        <v>0</v>
      </c>
      <c r="D154">
        <f t="shared" si="6"/>
        <v>0</v>
      </c>
      <c r="I154">
        <v>0</v>
      </c>
      <c r="J154" s="12">
        <f t="shared" si="7"/>
        <v>-0.003374314013142814</v>
      </c>
      <c r="K154">
        <f t="shared" si="8"/>
        <v>0.003374314013142814</v>
      </c>
    </row>
    <row r="155" spans="1:11" ht="21.75">
      <c r="A155" s="5">
        <v>37546</v>
      </c>
      <c r="B155" s="6">
        <v>30</v>
      </c>
      <c r="C155" s="11">
        <v>0</v>
      </c>
      <c r="D155">
        <f t="shared" si="6"/>
        <v>0</v>
      </c>
      <c r="I155">
        <v>0</v>
      </c>
      <c r="J155" s="12">
        <f t="shared" si="7"/>
        <v>-0.003374314013142814</v>
      </c>
      <c r="K155">
        <f t="shared" si="8"/>
        <v>0.003374314013142814</v>
      </c>
    </row>
    <row r="156" spans="1:11" ht="21.75">
      <c r="A156" s="2">
        <v>37545</v>
      </c>
      <c r="B156" s="3">
        <v>30</v>
      </c>
      <c r="C156" s="9">
        <v>0</v>
      </c>
      <c r="D156">
        <f t="shared" si="6"/>
        <v>0</v>
      </c>
      <c r="I156">
        <v>0</v>
      </c>
      <c r="J156" s="12">
        <f t="shared" si="7"/>
        <v>-0.003374314013142814</v>
      </c>
      <c r="K156">
        <f t="shared" si="8"/>
        <v>0.003374314013142814</v>
      </c>
    </row>
    <row r="157" spans="1:11" ht="21.75">
      <c r="A157" s="5">
        <v>37544</v>
      </c>
      <c r="B157" s="6">
        <v>30</v>
      </c>
      <c r="C157" s="11">
        <v>0</v>
      </c>
      <c r="D157">
        <f t="shared" si="6"/>
        <v>0</v>
      </c>
      <c r="I157">
        <v>0</v>
      </c>
      <c r="J157" s="12">
        <f t="shared" si="7"/>
        <v>-0.003374314013142814</v>
      </c>
      <c r="K157">
        <f t="shared" si="8"/>
        <v>0.003374314013142814</v>
      </c>
    </row>
    <row r="158" spans="1:11" ht="21.75">
      <c r="A158" s="2">
        <v>37543</v>
      </c>
      <c r="B158" s="3">
        <v>30</v>
      </c>
      <c r="C158" s="9">
        <v>0</v>
      </c>
      <c r="D158">
        <f t="shared" si="6"/>
        <v>0</v>
      </c>
      <c r="I158">
        <v>0</v>
      </c>
      <c r="J158" s="12">
        <f t="shared" si="7"/>
        <v>-0.003374314013142814</v>
      </c>
      <c r="K158">
        <f t="shared" si="8"/>
        <v>0.003374314013142814</v>
      </c>
    </row>
    <row r="159" spans="1:11" ht="21.75">
      <c r="A159" s="5">
        <v>37540</v>
      </c>
      <c r="B159" s="6">
        <v>30</v>
      </c>
      <c r="C159" s="11">
        <v>0</v>
      </c>
      <c r="D159">
        <f t="shared" si="6"/>
        <v>0</v>
      </c>
      <c r="I159">
        <v>0</v>
      </c>
      <c r="J159" s="12">
        <f t="shared" si="7"/>
        <v>-0.003374314013142814</v>
      </c>
      <c r="K159">
        <f t="shared" si="8"/>
        <v>0.003374314013142814</v>
      </c>
    </row>
    <row r="160" spans="1:11" ht="21.75">
      <c r="A160" s="2">
        <v>37539</v>
      </c>
      <c r="B160" s="3">
        <v>30</v>
      </c>
      <c r="C160" s="9">
        <v>0</v>
      </c>
      <c r="D160">
        <f t="shared" si="6"/>
        <v>0</v>
      </c>
      <c r="I160">
        <v>0</v>
      </c>
      <c r="J160" s="12">
        <f t="shared" si="7"/>
        <v>-0.003374314013142814</v>
      </c>
      <c r="K160">
        <f t="shared" si="8"/>
        <v>0.003374314013142814</v>
      </c>
    </row>
    <row r="161" spans="1:11" ht="21.75">
      <c r="A161" s="5">
        <v>37538</v>
      </c>
      <c r="B161" s="6">
        <v>30</v>
      </c>
      <c r="C161" s="11">
        <v>0</v>
      </c>
      <c r="D161">
        <f t="shared" si="6"/>
        <v>0</v>
      </c>
      <c r="I161">
        <v>0</v>
      </c>
      <c r="J161" s="12">
        <f t="shared" si="7"/>
        <v>-0.003374314013142814</v>
      </c>
      <c r="K161">
        <f t="shared" si="8"/>
        <v>0.003374314013142814</v>
      </c>
    </row>
    <row r="162" spans="1:11" ht="21.75">
      <c r="A162" s="2">
        <v>37537</v>
      </c>
      <c r="B162" s="3">
        <v>30</v>
      </c>
      <c r="C162" s="9">
        <v>0</v>
      </c>
      <c r="D162">
        <f t="shared" si="6"/>
        <v>0</v>
      </c>
      <c r="I162">
        <v>0</v>
      </c>
      <c r="J162" s="12">
        <f t="shared" si="7"/>
        <v>-0.003374314013142814</v>
      </c>
      <c r="K162">
        <f t="shared" si="8"/>
        <v>0.003374314013142814</v>
      </c>
    </row>
    <row r="163" spans="1:11" ht="21.75">
      <c r="A163" s="5">
        <v>37536</v>
      </c>
      <c r="B163" s="6">
        <v>30</v>
      </c>
      <c r="C163" s="11">
        <v>0</v>
      </c>
      <c r="D163">
        <f t="shared" si="6"/>
        <v>0</v>
      </c>
      <c r="I163">
        <v>0</v>
      </c>
      <c r="J163" s="12">
        <f t="shared" si="7"/>
        <v>-0.003374314013142814</v>
      </c>
      <c r="K163">
        <f t="shared" si="8"/>
        <v>0.003374314013142814</v>
      </c>
    </row>
    <row r="164" spans="1:11" ht="21.75">
      <c r="A164" s="2">
        <v>37533</v>
      </c>
      <c r="B164" s="3">
        <v>30</v>
      </c>
      <c r="C164" s="4">
        <v>-3.5</v>
      </c>
      <c r="D164">
        <f t="shared" si="6"/>
        <v>-0.1044776119402985</v>
      </c>
      <c r="I164">
        <v>0</v>
      </c>
      <c r="J164" s="12">
        <f t="shared" si="7"/>
        <v>-0.003374314013142814</v>
      </c>
      <c r="K164">
        <f t="shared" si="8"/>
        <v>0.003374314013142814</v>
      </c>
    </row>
    <row r="165" spans="1:11" ht="21.75">
      <c r="A165" s="5">
        <v>37532</v>
      </c>
      <c r="B165" s="6">
        <v>33.5</v>
      </c>
      <c r="C165" s="8">
        <v>0.5</v>
      </c>
      <c r="D165">
        <f t="shared" si="6"/>
        <v>0.015151515151515152</v>
      </c>
      <c r="I165">
        <v>0</v>
      </c>
      <c r="J165" s="12">
        <f t="shared" si="7"/>
        <v>-0.003374314013142814</v>
      </c>
      <c r="K165">
        <f t="shared" si="8"/>
        <v>0.003374314013142814</v>
      </c>
    </row>
    <row r="166" spans="1:11" ht="21.75">
      <c r="A166" s="2">
        <v>37531</v>
      </c>
      <c r="B166" s="3">
        <v>33</v>
      </c>
      <c r="C166" s="9">
        <v>0</v>
      </c>
      <c r="D166">
        <f t="shared" si="6"/>
        <v>0</v>
      </c>
      <c r="I166">
        <v>0</v>
      </c>
      <c r="J166" s="12">
        <f t="shared" si="7"/>
        <v>-0.003374314013142814</v>
      </c>
      <c r="K166">
        <f t="shared" si="8"/>
        <v>0.003374314013142814</v>
      </c>
    </row>
    <row r="167" spans="1:11" ht="21.75">
      <c r="A167" s="5">
        <v>37530</v>
      </c>
      <c r="B167" s="6">
        <v>33</v>
      </c>
      <c r="C167" s="11">
        <v>0</v>
      </c>
      <c r="D167">
        <f t="shared" si="6"/>
        <v>0</v>
      </c>
      <c r="I167">
        <v>0</v>
      </c>
      <c r="J167" s="12">
        <f t="shared" si="7"/>
        <v>-0.003374314013142814</v>
      </c>
      <c r="K167">
        <f t="shared" si="8"/>
        <v>0.003374314013142814</v>
      </c>
    </row>
    <row r="168" spans="1:11" ht="21.75">
      <c r="A168" s="2">
        <v>37529</v>
      </c>
      <c r="B168" s="3">
        <v>33</v>
      </c>
      <c r="C168" s="9">
        <v>0</v>
      </c>
      <c r="D168">
        <f t="shared" si="6"/>
        <v>0</v>
      </c>
      <c r="I168">
        <v>0</v>
      </c>
      <c r="J168" s="12">
        <f t="shared" si="7"/>
        <v>-0.003374314013142814</v>
      </c>
      <c r="K168">
        <f t="shared" si="8"/>
        <v>0.003374314013142814</v>
      </c>
    </row>
    <row r="169" spans="1:11" ht="21.75">
      <c r="A169" s="5">
        <v>37526</v>
      </c>
      <c r="B169" s="6">
        <v>33</v>
      </c>
      <c r="C169" s="7">
        <v>-2</v>
      </c>
      <c r="D169">
        <f t="shared" si="6"/>
        <v>-0.05714285714285714</v>
      </c>
      <c r="I169">
        <v>0</v>
      </c>
      <c r="J169" s="12">
        <f t="shared" si="7"/>
        <v>-0.003374314013142814</v>
      </c>
      <c r="K169">
        <f t="shared" si="8"/>
        <v>0.003374314013142814</v>
      </c>
    </row>
    <row r="170" spans="1:11" ht="21.75">
      <c r="A170" s="2">
        <v>37525</v>
      </c>
      <c r="B170" s="3">
        <v>35</v>
      </c>
      <c r="C170" s="9">
        <v>0</v>
      </c>
      <c r="D170">
        <f t="shared" si="6"/>
        <v>0</v>
      </c>
      <c r="I170">
        <v>0</v>
      </c>
      <c r="J170" s="12">
        <f t="shared" si="7"/>
        <v>-0.003374314013142814</v>
      </c>
      <c r="K170">
        <f t="shared" si="8"/>
        <v>0.003374314013142814</v>
      </c>
    </row>
    <row r="171" spans="1:11" ht="21.75">
      <c r="A171" s="5">
        <v>37524</v>
      </c>
      <c r="B171" s="6">
        <v>35</v>
      </c>
      <c r="C171" s="11">
        <v>0</v>
      </c>
      <c r="D171">
        <f t="shared" si="6"/>
        <v>0</v>
      </c>
      <c r="I171">
        <v>0</v>
      </c>
      <c r="J171" s="12">
        <f t="shared" si="7"/>
        <v>-0.003374314013142814</v>
      </c>
      <c r="K171">
        <f t="shared" si="8"/>
        <v>0.003374314013142814</v>
      </c>
    </row>
    <row r="172" spans="1:11" ht="21.75">
      <c r="A172" s="2">
        <v>37523</v>
      </c>
      <c r="B172" s="3">
        <v>35</v>
      </c>
      <c r="C172" s="10">
        <v>2</v>
      </c>
      <c r="D172">
        <f t="shared" si="6"/>
        <v>0.06060606060606061</v>
      </c>
      <c r="I172">
        <v>0</v>
      </c>
      <c r="J172" s="12">
        <f t="shared" si="7"/>
        <v>-0.003374314013142814</v>
      </c>
      <c r="K172">
        <f t="shared" si="8"/>
        <v>0.003374314013142814</v>
      </c>
    </row>
    <row r="173" spans="1:11" ht="21.75">
      <c r="A173" s="5">
        <v>37522</v>
      </c>
      <c r="B173" s="6">
        <v>33</v>
      </c>
      <c r="C173" s="7">
        <v>-2</v>
      </c>
      <c r="D173">
        <f t="shared" si="6"/>
        <v>-0.05714285714285714</v>
      </c>
      <c r="I173">
        <v>0</v>
      </c>
      <c r="J173" s="12">
        <f t="shared" si="7"/>
        <v>-0.003374314013142814</v>
      </c>
      <c r="K173">
        <f t="shared" si="8"/>
        <v>0.003374314013142814</v>
      </c>
    </row>
    <row r="174" spans="1:11" ht="21.75">
      <c r="A174" s="2">
        <v>37519</v>
      </c>
      <c r="B174" s="3">
        <v>35</v>
      </c>
      <c r="C174" s="9">
        <v>0</v>
      </c>
      <c r="D174">
        <f t="shared" si="6"/>
        <v>0</v>
      </c>
      <c r="I174">
        <v>0</v>
      </c>
      <c r="J174" s="12">
        <f t="shared" si="7"/>
        <v>-0.003374314013142814</v>
      </c>
      <c r="K174">
        <f t="shared" si="8"/>
        <v>0.003374314013142814</v>
      </c>
    </row>
    <row r="175" spans="1:11" ht="21.75">
      <c r="A175" s="5">
        <v>37518</v>
      </c>
      <c r="B175" s="6">
        <v>35</v>
      </c>
      <c r="C175" s="11">
        <v>0</v>
      </c>
      <c r="D175">
        <f t="shared" si="6"/>
        <v>0</v>
      </c>
      <c r="I175">
        <v>0</v>
      </c>
      <c r="J175" s="12">
        <f t="shared" si="7"/>
        <v>-0.003374314013142814</v>
      </c>
      <c r="K175">
        <f t="shared" si="8"/>
        <v>0.003374314013142814</v>
      </c>
    </row>
    <row r="176" spans="1:11" ht="21.75">
      <c r="A176" s="2">
        <v>37517</v>
      </c>
      <c r="B176" s="3">
        <v>35</v>
      </c>
      <c r="C176" s="9">
        <v>0</v>
      </c>
      <c r="D176">
        <f t="shared" si="6"/>
        <v>0</v>
      </c>
      <c r="I176">
        <v>0</v>
      </c>
      <c r="J176" s="12">
        <f t="shared" si="7"/>
        <v>-0.003374314013142814</v>
      </c>
      <c r="K176">
        <f t="shared" si="8"/>
        <v>0.003374314013142814</v>
      </c>
    </row>
    <row r="177" spans="1:11" ht="21.75">
      <c r="A177" s="5">
        <v>37516</v>
      </c>
      <c r="B177" s="6">
        <v>35</v>
      </c>
      <c r="C177" s="11">
        <v>0</v>
      </c>
      <c r="D177">
        <f t="shared" si="6"/>
        <v>0</v>
      </c>
      <c r="I177">
        <v>0</v>
      </c>
      <c r="J177" s="12">
        <f t="shared" si="7"/>
        <v>-0.003374314013142814</v>
      </c>
      <c r="K177">
        <f t="shared" si="8"/>
        <v>0.003374314013142814</v>
      </c>
    </row>
    <row r="178" spans="1:11" ht="21.75">
      <c r="A178" s="2">
        <v>37515</v>
      </c>
      <c r="B178" s="3">
        <v>35</v>
      </c>
      <c r="C178" s="10">
        <v>1</v>
      </c>
      <c r="D178">
        <f t="shared" si="6"/>
        <v>0.029411764705882353</v>
      </c>
      <c r="I178">
        <v>0</v>
      </c>
      <c r="J178" s="12">
        <f t="shared" si="7"/>
        <v>-0.003374314013142814</v>
      </c>
      <c r="K178">
        <f t="shared" si="8"/>
        <v>0.003374314013142814</v>
      </c>
    </row>
    <row r="179" spans="1:11" ht="21.75">
      <c r="A179" s="5">
        <v>37512</v>
      </c>
      <c r="B179" s="6">
        <v>34</v>
      </c>
      <c r="C179" s="7">
        <v>-1</v>
      </c>
      <c r="D179">
        <f t="shared" si="6"/>
        <v>-0.02857142857142857</v>
      </c>
      <c r="I179">
        <v>0</v>
      </c>
      <c r="J179" s="12">
        <f t="shared" si="7"/>
        <v>-0.003374314013142814</v>
      </c>
      <c r="K179">
        <f t="shared" si="8"/>
        <v>0.003374314013142814</v>
      </c>
    </row>
    <row r="180" spans="1:11" ht="21.75">
      <c r="A180" s="2">
        <v>37511</v>
      </c>
      <c r="B180" s="3">
        <v>35</v>
      </c>
      <c r="C180" s="9">
        <v>0</v>
      </c>
      <c r="D180">
        <f t="shared" si="6"/>
        <v>0</v>
      </c>
      <c r="I180">
        <v>0</v>
      </c>
      <c r="J180" s="12">
        <f t="shared" si="7"/>
        <v>-0.003374314013142814</v>
      </c>
      <c r="K180">
        <f t="shared" si="8"/>
        <v>0.003374314013142814</v>
      </c>
    </row>
    <row r="181" spans="1:11" ht="21.75">
      <c r="A181" s="5">
        <v>37510</v>
      </c>
      <c r="B181" s="6">
        <v>35</v>
      </c>
      <c r="C181" s="11">
        <v>0</v>
      </c>
      <c r="D181">
        <f t="shared" si="6"/>
        <v>0</v>
      </c>
      <c r="I181">
        <v>0</v>
      </c>
      <c r="J181" s="12">
        <f t="shared" si="7"/>
        <v>-0.003374314013142814</v>
      </c>
      <c r="K181">
        <f t="shared" si="8"/>
        <v>0.003374314013142814</v>
      </c>
    </row>
    <row r="182" spans="1:11" ht="21.75">
      <c r="A182" s="2">
        <v>37509</v>
      </c>
      <c r="B182" s="3">
        <v>35</v>
      </c>
      <c r="C182" s="10">
        <v>0.5</v>
      </c>
      <c r="D182">
        <f t="shared" si="6"/>
        <v>0.014492753623188406</v>
      </c>
      <c r="I182">
        <v>0</v>
      </c>
      <c r="J182" s="12">
        <f t="shared" si="7"/>
        <v>-0.003374314013142814</v>
      </c>
      <c r="K182">
        <f t="shared" si="8"/>
        <v>0.003374314013142814</v>
      </c>
    </row>
    <row r="183" spans="1:11" ht="21.75">
      <c r="A183" s="5">
        <v>37508</v>
      </c>
      <c r="B183" s="6">
        <v>34.5</v>
      </c>
      <c r="C183" s="7">
        <v>-1.5</v>
      </c>
      <c r="D183">
        <f t="shared" si="6"/>
        <v>-0.041666666666666664</v>
      </c>
      <c r="I183">
        <v>0</v>
      </c>
      <c r="J183" s="12">
        <f t="shared" si="7"/>
        <v>-0.003374314013142814</v>
      </c>
      <c r="K183">
        <f t="shared" si="8"/>
        <v>0.003374314013142814</v>
      </c>
    </row>
    <row r="184" spans="1:11" ht="21.75">
      <c r="A184" s="2">
        <v>37505</v>
      </c>
      <c r="B184" s="3">
        <v>36</v>
      </c>
      <c r="C184" s="9">
        <v>0</v>
      </c>
      <c r="D184">
        <f t="shared" si="6"/>
        <v>0</v>
      </c>
      <c r="I184">
        <v>0</v>
      </c>
      <c r="J184" s="12">
        <f t="shared" si="7"/>
        <v>-0.003374314013142814</v>
      </c>
      <c r="K184">
        <f t="shared" si="8"/>
        <v>0.003374314013142814</v>
      </c>
    </row>
    <row r="185" spans="1:11" ht="21.75">
      <c r="A185" s="5">
        <v>37504</v>
      </c>
      <c r="B185" s="6">
        <v>36</v>
      </c>
      <c r="C185" s="11">
        <v>0</v>
      </c>
      <c r="D185">
        <f t="shared" si="6"/>
        <v>0</v>
      </c>
      <c r="I185">
        <v>0</v>
      </c>
      <c r="J185" s="12">
        <f t="shared" si="7"/>
        <v>-0.003374314013142814</v>
      </c>
      <c r="K185">
        <f t="shared" si="8"/>
        <v>0.003374314013142814</v>
      </c>
    </row>
    <row r="186" spans="1:11" ht="21.75">
      <c r="A186" s="2">
        <v>37503</v>
      </c>
      <c r="B186" s="3">
        <v>36</v>
      </c>
      <c r="C186" s="4">
        <v>-1</v>
      </c>
      <c r="D186">
        <f t="shared" si="6"/>
        <v>-0.02702702702702703</v>
      </c>
      <c r="I186">
        <v>0</v>
      </c>
      <c r="J186" s="12">
        <f t="shared" si="7"/>
        <v>-0.003374314013142814</v>
      </c>
      <c r="K186">
        <f t="shared" si="8"/>
        <v>0.003374314013142814</v>
      </c>
    </row>
    <row r="187" spans="1:11" ht="21.75">
      <c r="A187" s="5">
        <v>37502</v>
      </c>
      <c r="B187" s="6">
        <v>37</v>
      </c>
      <c r="C187" s="11">
        <v>0</v>
      </c>
      <c r="D187">
        <f t="shared" si="6"/>
        <v>0</v>
      </c>
      <c r="I187">
        <v>0.006289308176100629</v>
      </c>
      <c r="J187" s="12">
        <f t="shared" si="7"/>
        <v>0.0029149941629578154</v>
      </c>
      <c r="K187">
        <f t="shared" si="8"/>
        <v>0.0029149941629578154</v>
      </c>
    </row>
    <row r="188" spans="1:11" ht="21.75">
      <c r="A188" s="2">
        <v>37501</v>
      </c>
      <c r="B188" s="3">
        <v>37</v>
      </c>
      <c r="C188" s="9">
        <v>0</v>
      </c>
      <c r="D188">
        <f t="shared" si="6"/>
        <v>0</v>
      </c>
      <c r="I188">
        <v>0.00641025641025641</v>
      </c>
      <c r="J188" s="12">
        <f t="shared" si="7"/>
        <v>0.003035942397113596</v>
      </c>
      <c r="K188">
        <f t="shared" si="8"/>
        <v>0.003035942397113596</v>
      </c>
    </row>
    <row r="189" spans="1:11" ht="21.75">
      <c r="A189" s="5">
        <v>37498</v>
      </c>
      <c r="B189" s="6">
        <v>37</v>
      </c>
      <c r="C189" s="11">
        <v>0</v>
      </c>
      <c r="D189">
        <f t="shared" si="6"/>
        <v>0</v>
      </c>
      <c r="I189">
        <v>0.006756756756756757</v>
      </c>
      <c r="J189" s="12">
        <f t="shared" si="7"/>
        <v>0.0033824427436139433</v>
      </c>
      <c r="K189">
        <f t="shared" si="8"/>
        <v>0.0033824427436139433</v>
      </c>
    </row>
    <row r="190" spans="1:11" ht="21.75">
      <c r="A190" s="2">
        <v>37497</v>
      </c>
      <c r="B190" s="3">
        <v>37</v>
      </c>
      <c r="C190" s="4">
        <v>-0.5</v>
      </c>
      <c r="D190">
        <f t="shared" si="6"/>
        <v>-0.013333333333333334</v>
      </c>
      <c r="I190">
        <v>0.008771929824561403</v>
      </c>
      <c r="J190" s="12">
        <f t="shared" si="7"/>
        <v>0.005397615811418589</v>
      </c>
      <c r="K190">
        <f t="shared" si="8"/>
        <v>0.005397615811418589</v>
      </c>
    </row>
    <row r="191" spans="1:11" ht="21.75">
      <c r="A191" s="5">
        <v>37496</v>
      </c>
      <c r="B191" s="6">
        <v>37.5</v>
      </c>
      <c r="C191" s="7">
        <v>-0.25</v>
      </c>
      <c r="D191">
        <f t="shared" si="6"/>
        <v>-0.006622516556291391</v>
      </c>
      <c r="I191">
        <v>0.008928571428571428</v>
      </c>
      <c r="J191" s="12">
        <f t="shared" si="7"/>
        <v>0.005554257415428614</v>
      </c>
      <c r="K191">
        <f t="shared" si="8"/>
        <v>0.005554257415428614</v>
      </c>
    </row>
    <row r="192" spans="1:11" ht="21.75">
      <c r="A192" s="2">
        <v>37495</v>
      </c>
      <c r="B192" s="3">
        <v>37.75</v>
      </c>
      <c r="C192" s="4">
        <v>-1.25</v>
      </c>
      <c r="D192">
        <f t="shared" si="6"/>
        <v>-0.03205128205128205</v>
      </c>
      <c r="I192">
        <v>0.008928571428571428</v>
      </c>
      <c r="J192" s="12">
        <f t="shared" si="7"/>
        <v>0.005554257415428614</v>
      </c>
      <c r="K192">
        <f t="shared" si="8"/>
        <v>0.005554257415428614</v>
      </c>
    </row>
    <row r="193" spans="1:11" ht="21.75">
      <c r="A193" s="5">
        <v>37494</v>
      </c>
      <c r="B193" s="6">
        <v>39</v>
      </c>
      <c r="C193" s="11">
        <v>0</v>
      </c>
      <c r="D193">
        <f t="shared" si="6"/>
        <v>0</v>
      </c>
      <c r="I193">
        <v>0.008928571428571428</v>
      </c>
      <c r="J193" s="12">
        <f t="shared" si="7"/>
        <v>0.005554257415428614</v>
      </c>
      <c r="K193">
        <f t="shared" si="8"/>
        <v>0.005554257415428614</v>
      </c>
    </row>
    <row r="194" spans="1:11" ht="21.75">
      <c r="A194" s="2">
        <v>37491</v>
      </c>
      <c r="B194" s="3">
        <v>39</v>
      </c>
      <c r="C194" s="4">
        <v>-0.25</v>
      </c>
      <c r="D194">
        <f t="shared" si="6"/>
        <v>-0.006369426751592357</v>
      </c>
      <c r="I194">
        <v>0.009009009009009009</v>
      </c>
      <c r="J194" s="12">
        <f t="shared" si="7"/>
        <v>0.005634694995866195</v>
      </c>
      <c r="K194">
        <f t="shared" si="8"/>
        <v>0.005634694995866195</v>
      </c>
    </row>
    <row r="195" spans="1:11" ht="21.75">
      <c r="A195" s="5">
        <v>37490</v>
      </c>
      <c r="B195" s="6">
        <v>39.25</v>
      </c>
      <c r="C195" s="8">
        <v>0.25</v>
      </c>
      <c r="D195">
        <f aca="true" t="shared" si="9" ref="D195:D248">C195/B196</f>
        <v>0.00641025641025641</v>
      </c>
      <c r="I195">
        <v>0.009009009009009009</v>
      </c>
      <c r="J195" s="12">
        <f aca="true" t="shared" si="10" ref="J195:J247">I195-$F$2</f>
        <v>0.005634694995866195</v>
      </c>
      <c r="K195">
        <f aca="true" t="shared" si="11" ref="K195:K247">ABS(J195)</f>
        <v>0.005634694995866195</v>
      </c>
    </row>
    <row r="196" spans="1:11" ht="21.75">
      <c r="A196" s="2">
        <v>37489</v>
      </c>
      <c r="B196" s="3">
        <v>39</v>
      </c>
      <c r="C196" s="9">
        <v>0</v>
      </c>
      <c r="D196">
        <f t="shared" si="9"/>
        <v>0</v>
      </c>
      <c r="I196">
        <v>0.00909090909090909</v>
      </c>
      <c r="J196" s="12">
        <f t="shared" si="10"/>
        <v>0.005716595077766277</v>
      </c>
      <c r="K196">
        <f t="shared" si="11"/>
        <v>0.005716595077766277</v>
      </c>
    </row>
    <row r="197" spans="1:11" ht="21.75">
      <c r="A197" s="5">
        <v>37488</v>
      </c>
      <c r="B197" s="6">
        <v>39</v>
      </c>
      <c r="C197" s="8">
        <v>1</v>
      </c>
      <c r="D197">
        <f t="shared" si="9"/>
        <v>0.02631578947368421</v>
      </c>
      <c r="I197">
        <v>0.009259259259259259</v>
      </c>
      <c r="J197" s="12">
        <f t="shared" si="10"/>
        <v>0.005884945246116445</v>
      </c>
      <c r="K197">
        <f t="shared" si="11"/>
        <v>0.005884945246116445</v>
      </c>
    </row>
    <row r="198" spans="1:11" ht="21.75">
      <c r="A198" s="2">
        <v>37487</v>
      </c>
      <c r="B198" s="3">
        <v>38</v>
      </c>
      <c r="C198" s="10">
        <v>5</v>
      </c>
      <c r="D198">
        <f t="shared" si="9"/>
        <v>0.15151515151515152</v>
      </c>
      <c r="I198">
        <v>0.009433962264150943</v>
      </c>
      <c r="J198" s="12">
        <f t="shared" si="10"/>
        <v>0.006059648251008129</v>
      </c>
      <c r="K198">
        <f t="shared" si="11"/>
        <v>0.006059648251008129</v>
      </c>
    </row>
    <row r="199" spans="1:11" ht="21.75">
      <c r="A199" s="5">
        <v>37484</v>
      </c>
      <c r="B199" s="6">
        <v>33</v>
      </c>
      <c r="C199" s="8">
        <v>2.75</v>
      </c>
      <c r="D199">
        <f t="shared" si="9"/>
        <v>0.09090909090909091</v>
      </c>
      <c r="I199">
        <v>0.009523809523809525</v>
      </c>
      <c r="J199" s="12">
        <f t="shared" si="10"/>
        <v>0.006149495510666711</v>
      </c>
      <c r="K199">
        <f t="shared" si="11"/>
        <v>0.006149495510666711</v>
      </c>
    </row>
    <row r="200" spans="1:11" ht="21.75">
      <c r="A200" s="2">
        <v>37483</v>
      </c>
      <c r="B200" s="3">
        <v>30.25</v>
      </c>
      <c r="C200" s="4">
        <v>-0.25</v>
      </c>
      <c r="D200">
        <f t="shared" si="9"/>
        <v>-0.00819672131147541</v>
      </c>
      <c r="I200">
        <v>0.010309278350515464</v>
      </c>
      <c r="J200" s="12">
        <f t="shared" si="10"/>
        <v>0.00693496433737265</v>
      </c>
      <c r="K200">
        <f t="shared" si="11"/>
        <v>0.00693496433737265</v>
      </c>
    </row>
    <row r="201" spans="1:11" ht="21.75">
      <c r="A201" s="5">
        <v>37482</v>
      </c>
      <c r="B201" s="6">
        <v>30.5</v>
      </c>
      <c r="C201" s="8">
        <v>2.5</v>
      </c>
      <c r="D201">
        <f t="shared" si="9"/>
        <v>0.08928571428571429</v>
      </c>
      <c r="I201">
        <v>0.011363636363636364</v>
      </c>
      <c r="J201" s="12">
        <f t="shared" si="10"/>
        <v>0.007989322350493551</v>
      </c>
      <c r="K201">
        <f t="shared" si="11"/>
        <v>0.007989322350493551</v>
      </c>
    </row>
    <row r="202" spans="1:11" ht="21.75">
      <c r="A202" s="2">
        <v>37481</v>
      </c>
      <c r="B202" s="3">
        <v>28</v>
      </c>
      <c r="C202" s="9">
        <v>0</v>
      </c>
      <c r="D202">
        <f t="shared" si="9"/>
        <v>0</v>
      </c>
      <c r="I202">
        <v>0.014492753623188406</v>
      </c>
      <c r="J202" s="12">
        <f t="shared" si="10"/>
        <v>0.011118439610045591</v>
      </c>
      <c r="K202">
        <f t="shared" si="11"/>
        <v>0.011118439610045591</v>
      </c>
    </row>
    <row r="203" spans="1:11" ht="21.75">
      <c r="A203" s="5">
        <v>37477</v>
      </c>
      <c r="B203" s="6">
        <v>28</v>
      </c>
      <c r="C203" s="7">
        <v>-0.25</v>
      </c>
      <c r="D203">
        <f t="shared" si="9"/>
        <v>-0.008849557522123894</v>
      </c>
      <c r="I203">
        <v>0.015151515151515152</v>
      </c>
      <c r="J203" s="12">
        <f t="shared" si="10"/>
        <v>0.011777201138372339</v>
      </c>
      <c r="K203">
        <f t="shared" si="11"/>
        <v>0.011777201138372339</v>
      </c>
    </row>
    <row r="204" spans="1:11" ht="21.75">
      <c r="A204" s="2">
        <v>37476</v>
      </c>
      <c r="B204" s="3">
        <v>28.25</v>
      </c>
      <c r="C204" s="9">
        <v>0</v>
      </c>
      <c r="D204">
        <f t="shared" si="9"/>
        <v>0</v>
      </c>
      <c r="I204">
        <v>0.015384615384615385</v>
      </c>
      <c r="J204" s="12">
        <f t="shared" si="10"/>
        <v>0.012010301371472572</v>
      </c>
      <c r="K204">
        <f t="shared" si="11"/>
        <v>0.012010301371472572</v>
      </c>
    </row>
    <row r="205" spans="1:11" ht="21.75">
      <c r="A205" s="5">
        <v>37475</v>
      </c>
      <c r="B205" s="6">
        <v>28.25</v>
      </c>
      <c r="C205" s="11">
        <v>0</v>
      </c>
      <c r="D205">
        <f t="shared" si="9"/>
        <v>0</v>
      </c>
      <c r="I205">
        <v>0.015625</v>
      </c>
      <c r="J205" s="12">
        <f t="shared" si="10"/>
        <v>0.012250685986857187</v>
      </c>
      <c r="K205">
        <f t="shared" si="11"/>
        <v>0.012250685986857187</v>
      </c>
    </row>
    <row r="206" spans="1:11" ht="21.75">
      <c r="A206" s="2">
        <v>37474</v>
      </c>
      <c r="B206" s="3">
        <v>28.25</v>
      </c>
      <c r="C206" s="10">
        <v>0.25</v>
      </c>
      <c r="D206">
        <f t="shared" si="9"/>
        <v>0.008928571428571428</v>
      </c>
      <c r="I206">
        <v>0.01694915254237288</v>
      </c>
      <c r="J206" s="12">
        <f t="shared" si="10"/>
        <v>0.013574838529230068</v>
      </c>
      <c r="K206">
        <f t="shared" si="11"/>
        <v>0.013574838529230068</v>
      </c>
    </row>
    <row r="207" spans="1:11" ht="21.75">
      <c r="A207" s="5">
        <v>37473</v>
      </c>
      <c r="B207" s="6">
        <v>28</v>
      </c>
      <c r="C207" s="11">
        <v>0</v>
      </c>
      <c r="D207">
        <f t="shared" si="9"/>
        <v>0</v>
      </c>
      <c r="I207">
        <v>0.01818181818181818</v>
      </c>
      <c r="J207" s="12">
        <f t="shared" si="10"/>
        <v>0.014807504168675368</v>
      </c>
      <c r="K207">
        <f t="shared" si="11"/>
        <v>0.014807504168675368</v>
      </c>
    </row>
    <row r="208" spans="1:11" ht="21.75">
      <c r="A208" s="2">
        <v>37470</v>
      </c>
      <c r="B208" s="3">
        <v>28</v>
      </c>
      <c r="C208" s="4">
        <v>-0.25</v>
      </c>
      <c r="D208">
        <f t="shared" si="9"/>
        <v>-0.008849557522123894</v>
      </c>
      <c r="I208">
        <v>0.018518518518518517</v>
      </c>
      <c r="J208" s="12">
        <f t="shared" si="10"/>
        <v>0.015144204505375704</v>
      </c>
      <c r="K208">
        <f t="shared" si="11"/>
        <v>0.015144204505375704</v>
      </c>
    </row>
    <row r="209" spans="1:11" ht="21.75">
      <c r="A209" s="5">
        <v>37469</v>
      </c>
      <c r="B209" s="6">
        <v>28.25</v>
      </c>
      <c r="C209" s="11">
        <v>0</v>
      </c>
      <c r="D209">
        <f t="shared" si="9"/>
        <v>0</v>
      </c>
      <c r="I209">
        <v>0.018867924528301886</v>
      </c>
      <c r="J209" s="12">
        <f t="shared" si="10"/>
        <v>0.015493610515159073</v>
      </c>
      <c r="K209">
        <f t="shared" si="11"/>
        <v>0.015493610515159073</v>
      </c>
    </row>
    <row r="210" spans="1:11" ht="21.75">
      <c r="A210" s="2">
        <v>37468</v>
      </c>
      <c r="B210" s="3">
        <v>28.25</v>
      </c>
      <c r="C210" s="10">
        <v>0.25</v>
      </c>
      <c r="D210">
        <f t="shared" si="9"/>
        <v>0.008928571428571428</v>
      </c>
      <c r="I210">
        <v>0.02040816326530612</v>
      </c>
      <c r="J210" s="12">
        <f t="shared" si="10"/>
        <v>0.017033849252163308</v>
      </c>
      <c r="K210">
        <f t="shared" si="11"/>
        <v>0.017033849252163308</v>
      </c>
    </row>
    <row r="211" spans="1:11" ht="21.75">
      <c r="A211" s="5">
        <v>37467</v>
      </c>
      <c r="B211" s="6">
        <v>28</v>
      </c>
      <c r="C211" s="11">
        <v>0</v>
      </c>
      <c r="D211">
        <f t="shared" si="9"/>
        <v>0</v>
      </c>
      <c r="I211">
        <v>0.023255813953488372</v>
      </c>
      <c r="J211" s="12">
        <f t="shared" si="10"/>
        <v>0.01988149994034556</v>
      </c>
      <c r="K211">
        <f t="shared" si="11"/>
        <v>0.01988149994034556</v>
      </c>
    </row>
    <row r="212" spans="1:11" ht="21.75">
      <c r="A212" s="2">
        <v>37466</v>
      </c>
      <c r="B212" s="3">
        <v>28</v>
      </c>
      <c r="C212" s="9">
        <v>0</v>
      </c>
      <c r="D212">
        <f t="shared" si="9"/>
        <v>0</v>
      </c>
      <c r="I212">
        <v>0.024793388429752067</v>
      </c>
      <c r="J212" s="12">
        <f t="shared" si="10"/>
        <v>0.021419074416609254</v>
      </c>
      <c r="K212">
        <f t="shared" si="11"/>
        <v>0.021419074416609254</v>
      </c>
    </row>
    <row r="213" spans="1:11" ht="21.75">
      <c r="A213" s="5">
        <v>37463</v>
      </c>
      <c r="B213" s="6">
        <v>28</v>
      </c>
      <c r="C213" s="11">
        <v>0</v>
      </c>
      <c r="D213">
        <f t="shared" si="9"/>
        <v>0</v>
      </c>
      <c r="I213">
        <v>0.02631578947368421</v>
      </c>
      <c r="J213" s="12">
        <f t="shared" si="10"/>
        <v>0.022941475460541396</v>
      </c>
      <c r="K213">
        <f t="shared" si="11"/>
        <v>0.022941475460541396</v>
      </c>
    </row>
    <row r="214" spans="1:11" ht="21.75">
      <c r="A214" s="2">
        <v>37461</v>
      </c>
      <c r="B214" s="3">
        <v>28</v>
      </c>
      <c r="C214" s="9">
        <v>0</v>
      </c>
      <c r="D214">
        <f t="shared" si="9"/>
        <v>0</v>
      </c>
      <c r="I214">
        <v>0.02666666666666667</v>
      </c>
      <c r="J214" s="12">
        <f t="shared" si="10"/>
        <v>0.023292352653523855</v>
      </c>
      <c r="K214">
        <f t="shared" si="11"/>
        <v>0.023292352653523855</v>
      </c>
    </row>
    <row r="215" spans="1:11" ht="21.75">
      <c r="A215" s="5">
        <v>37460</v>
      </c>
      <c r="B215" s="6">
        <v>28</v>
      </c>
      <c r="C215" s="11">
        <v>0</v>
      </c>
      <c r="D215">
        <f t="shared" si="9"/>
        <v>0</v>
      </c>
      <c r="I215">
        <v>0.027522935779816515</v>
      </c>
      <c r="J215" s="12">
        <f t="shared" si="10"/>
        <v>0.024148621766673702</v>
      </c>
      <c r="K215">
        <f t="shared" si="11"/>
        <v>0.024148621766673702</v>
      </c>
    </row>
    <row r="216" spans="1:11" ht="21.75">
      <c r="A216" s="2">
        <v>37459</v>
      </c>
      <c r="B216" s="3">
        <v>28</v>
      </c>
      <c r="C216" s="10">
        <v>0.25</v>
      </c>
      <c r="D216">
        <f t="shared" si="9"/>
        <v>0.009009009009009009</v>
      </c>
      <c r="I216">
        <v>0.027777777777777776</v>
      </c>
      <c r="J216" s="12">
        <f t="shared" si="10"/>
        <v>0.024403463764634963</v>
      </c>
      <c r="K216">
        <f t="shared" si="11"/>
        <v>0.024403463764634963</v>
      </c>
    </row>
    <row r="217" spans="1:11" ht="21.75">
      <c r="A217" s="5">
        <v>37456</v>
      </c>
      <c r="B217" s="6">
        <v>27.75</v>
      </c>
      <c r="C217" s="7">
        <v>-0.25</v>
      </c>
      <c r="D217">
        <f t="shared" si="9"/>
        <v>-0.008928571428571428</v>
      </c>
      <c r="I217">
        <v>0.02857142857142857</v>
      </c>
      <c r="J217" s="12">
        <f t="shared" si="10"/>
        <v>0.025197114558285758</v>
      </c>
      <c r="K217">
        <f t="shared" si="11"/>
        <v>0.025197114558285758</v>
      </c>
    </row>
    <row r="218" spans="1:11" ht="21.75">
      <c r="A218" s="2">
        <v>37455</v>
      </c>
      <c r="B218" s="3">
        <v>28</v>
      </c>
      <c r="C218" s="9">
        <v>0</v>
      </c>
      <c r="D218">
        <f t="shared" si="9"/>
        <v>0</v>
      </c>
      <c r="I218">
        <v>0.02857142857142857</v>
      </c>
      <c r="J218" s="12">
        <f t="shared" si="10"/>
        <v>0.025197114558285758</v>
      </c>
      <c r="K218">
        <f t="shared" si="11"/>
        <v>0.025197114558285758</v>
      </c>
    </row>
    <row r="219" spans="1:11" ht="21.75">
      <c r="A219" s="5">
        <v>37454</v>
      </c>
      <c r="B219" s="6">
        <v>28</v>
      </c>
      <c r="C219" s="11">
        <v>0</v>
      </c>
      <c r="D219">
        <f t="shared" si="9"/>
        <v>0</v>
      </c>
      <c r="I219">
        <v>0.029411764705882353</v>
      </c>
      <c r="J219" s="12">
        <f t="shared" si="10"/>
        <v>0.02603745069273954</v>
      </c>
      <c r="K219">
        <f t="shared" si="11"/>
        <v>0.02603745069273954</v>
      </c>
    </row>
    <row r="220" spans="1:11" ht="21.75">
      <c r="A220" s="2">
        <v>37453</v>
      </c>
      <c r="B220" s="3">
        <v>28</v>
      </c>
      <c r="C220" s="9">
        <v>0</v>
      </c>
      <c r="D220">
        <f t="shared" si="9"/>
        <v>0</v>
      </c>
      <c r="I220">
        <v>0.029411764705882353</v>
      </c>
      <c r="J220" s="12">
        <f t="shared" si="10"/>
        <v>0.02603745069273954</v>
      </c>
      <c r="K220">
        <f t="shared" si="11"/>
        <v>0.02603745069273954</v>
      </c>
    </row>
    <row r="221" spans="1:11" ht="21.75">
      <c r="A221" s="5">
        <v>37452</v>
      </c>
      <c r="B221" s="6">
        <v>28</v>
      </c>
      <c r="C221" s="11">
        <v>0</v>
      </c>
      <c r="D221">
        <f t="shared" si="9"/>
        <v>0</v>
      </c>
      <c r="I221">
        <v>0.032467532467532464</v>
      </c>
      <c r="J221" s="12">
        <f t="shared" si="10"/>
        <v>0.02909321845438965</v>
      </c>
      <c r="K221">
        <f t="shared" si="11"/>
        <v>0.02909321845438965</v>
      </c>
    </row>
    <row r="222" spans="1:11" ht="21.75">
      <c r="A222" s="2">
        <v>37449</v>
      </c>
      <c r="B222" s="3">
        <v>28</v>
      </c>
      <c r="C222" s="9">
        <v>0</v>
      </c>
      <c r="D222">
        <f t="shared" si="9"/>
        <v>0</v>
      </c>
      <c r="I222">
        <v>0.03896103896103896</v>
      </c>
      <c r="J222" s="12">
        <f t="shared" si="10"/>
        <v>0.035586724947896144</v>
      </c>
      <c r="K222">
        <f t="shared" si="11"/>
        <v>0.035586724947896144</v>
      </c>
    </row>
    <row r="223" spans="1:11" ht="21.75">
      <c r="A223" s="5">
        <v>37448</v>
      </c>
      <c r="B223" s="6">
        <v>28</v>
      </c>
      <c r="C223" s="11">
        <v>0</v>
      </c>
      <c r="D223">
        <f t="shared" si="9"/>
        <v>0</v>
      </c>
      <c r="I223">
        <v>0.039473684210526314</v>
      </c>
      <c r="J223" s="12">
        <f t="shared" si="10"/>
        <v>0.0360993701973835</v>
      </c>
      <c r="K223">
        <f t="shared" si="11"/>
        <v>0.0360993701973835</v>
      </c>
    </row>
    <row r="224" spans="1:11" ht="21.75">
      <c r="A224" s="2">
        <v>37447</v>
      </c>
      <c r="B224" s="3">
        <v>28</v>
      </c>
      <c r="C224" s="9">
        <v>0</v>
      </c>
      <c r="D224">
        <f t="shared" si="9"/>
        <v>0</v>
      </c>
      <c r="I224">
        <v>0.045454545454545456</v>
      </c>
      <c r="J224" s="12">
        <f t="shared" si="10"/>
        <v>0.04208023144140264</v>
      </c>
      <c r="K224">
        <f t="shared" si="11"/>
        <v>0.04208023144140264</v>
      </c>
    </row>
    <row r="225" spans="1:11" ht="21.75">
      <c r="A225" s="5">
        <v>37446</v>
      </c>
      <c r="B225" s="6">
        <v>28</v>
      </c>
      <c r="C225" s="8">
        <v>2</v>
      </c>
      <c r="D225">
        <f t="shared" si="9"/>
        <v>0.07692307692307693</v>
      </c>
      <c r="I225">
        <v>0.05056179775280899</v>
      </c>
      <c r="J225" s="12">
        <f t="shared" si="10"/>
        <v>0.04718748373966617</v>
      </c>
      <c r="K225">
        <f t="shared" si="11"/>
        <v>0.04718748373966617</v>
      </c>
    </row>
    <row r="226" spans="1:11" ht="21.75">
      <c r="A226" s="2">
        <v>37445</v>
      </c>
      <c r="B226" s="3">
        <v>26</v>
      </c>
      <c r="C226" s="4">
        <v>-2</v>
      </c>
      <c r="D226">
        <f t="shared" si="9"/>
        <v>-0.07142857142857142</v>
      </c>
      <c r="I226">
        <v>0.05263157894736842</v>
      </c>
      <c r="J226" s="12">
        <f t="shared" si="10"/>
        <v>0.0492572649342256</v>
      </c>
      <c r="K226">
        <f t="shared" si="11"/>
        <v>0.0492572649342256</v>
      </c>
    </row>
    <row r="227" spans="1:11" ht="21.75">
      <c r="A227" s="5">
        <v>37442</v>
      </c>
      <c r="B227" s="6">
        <v>28</v>
      </c>
      <c r="C227" s="8">
        <v>0.75</v>
      </c>
      <c r="D227">
        <f t="shared" si="9"/>
        <v>0.027522935779816515</v>
      </c>
      <c r="I227">
        <v>0.05263157894736842</v>
      </c>
      <c r="J227" s="12">
        <f t="shared" si="10"/>
        <v>0.0492572649342256</v>
      </c>
      <c r="K227">
        <f t="shared" si="11"/>
        <v>0.0492572649342256</v>
      </c>
    </row>
    <row r="228" spans="1:11" ht="21.75">
      <c r="A228" s="2">
        <v>37441</v>
      </c>
      <c r="B228" s="3">
        <v>27.25</v>
      </c>
      <c r="C228" s="9">
        <v>0</v>
      </c>
      <c r="D228">
        <f t="shared" si="9"/>
        <v>0</v>
      </c>
      <c r="I228">
        <v>0.05263157894736842</v>
      </c>
      <c r="J228" s="12">
        <f t="shared" si="10"/>
        <v>0.0492572649342256</v>
      </c>
      <c r="K228">
        <f t="shared" si="11"/>
        <v>0.0492572649342256</v>
      </c>
    </row>
    <row r="229" spans="1:11" ht="21.75">
      <c r="A229" s="5">
        <v>37440</v>
      </c>
      <c r="B229" s="6">
        <v>27.25</v>
      </c>
      <c r="C229" s="7">
        <v>-0.5</v>
      </c>
      <c r="D229">
        <f t="shared" si="9"/>
        <v>-0.018018018018018018</v>
      </c>
      <c r="I229">
        <v>0.05555555555555555</v>
      </c>
      <c r="J229" s="12">
        <f t="shared" si="10"/>
        <v>0.052181241542412736</v>
      </c>
      <c r="K229">
        <f t="shared" si="11"/>
        <v>0.052181241542412736</v>
      </c>
    </row>
    <row r="230" spans="1:11" ht="21.75">
      <c r="A230" s="2">
        <v>37439</v>
      </c>
      <c r="B230" s="3">
        <v>27.75</v>
      </c>
      <c r="C230" s="4">
        <v>-0.25</v>
      </c>
      <c r="D230">
        <f t="shared" si="9"/>
        <v>-0.008928571428571428</v>
      </c>
      <c r="I230">
        <v>0.05555555555555555</v>
      </c>
      <c r="J230" s="12">
        <f t="shared" si="10"/>
        <v>0.052181241542412736</v>
      </c>
      <c r="K230">
        <f t="shared" si="11"/>
        <v>0.052181241542412736</v>
      </c>
    </row>
    <row r="231" spans="1:11" ht="21.75">
      <c r="A231" s="5">
        <v>37435</v>
      </c>
      <c r="B231" s="6">
        <v>28</v>
      </c>
      <c r="C231" s="8">
        <v>0.25</v>
      </c>
      <c r="D231">
        <f t="shared" si="9"/>
        <v>0.009009009009009009</v>
      </c>
      <c r="I231">
        <v>0.06060606060606061</v>
      </c>
      <c r="J231" s="12">
        <f t="shared" si="10"/>
        <v>0.05723174659291779</v>
      </c>
      <c r="K231">
        <f t="shared" si="11"/>
        <v>0.05723174659291779</v>
      </c>
    </row>
    <row r="232" spans="1:11" ht="21.75">
      <c r="A232" s="2">
        <v>37434</v>
      </c>
      <c r="B232" s="3">
        <v>27.75</v>
      </c>
      <c r="C232" s="10">
        <v>0.25</v>
      </c>
      <c r="D232">
        <f t="shared" si="9"/>
        <v>0.00909090909090909</v>
      </c>
      <c r="I232">
        <v>0.06060606060606061</v>
      </c>
      <c r="J232" s="12">
        <f t="shared" si="10"/>
        <v>0.05723174659291779</v>
      </c>
      <c r="K232">
        <f t="shared" si="11"/>
        <v>0.05723174659291779</v>
      </c>
    </row>
    <row r="233" spans="1:11" ht="21.75">
      <c r="A233" s="5">
        <v>37433</v>
      </c>
      <c r="B233" s="6">
        <v>27.5</v>
      </c>
      <c r="C233" s="7">
        <v>-0.5</v>
      </c>
      <c r="D233">
        <f t="shared" si="9"/>
        <v>-0.017857142857142856</v>
      </c>
      <c r="I233">
        <v>0.06711409395973154</v>
      </c>
      <c r="J233" s="12">
        <f t="shared" si="10"/>
        <v>0.06373977994658873</v>
      </c>
      <c r="K233">
        <f t="shared" si="11"/>
        <v>0.06373977994658873</v>
      </c>
    </row>
    <row r="234" spans="1:11" ht="21.75">
      <c r="A234" s="2">
        <v>37432</v>
      </c>
      <c r="B234" s="3">
        <v>28</v>
      </c>
      <c r="C234" s="10">
        <v>0.5</v>
      </c>
      <c r="D234">
        <f t="shared" si="9"/>
        <v>0.01818181818181818</v>
      </c>
      <c r="I234">
        <v>0.075</v>
      </c>
      <c r="J234" s="12">
        <f t="shared" si="10"/>
        <v>0.07162568598685719</v>
      </c>
      <c r="K234">
        <f t="shared" si="11"/>
        <v>0.07162568598685719</v>
      </c>
    </row>
    <row r="235" spans="1:11" ht="21.75">
      <c r="A235" s="5">
        <v>37431</v>
      </c>
      <c r="B235" s="6">
        <v>27.5</v>
      </c>
      <c r="C235" s="11">
        <v>0</v>
      </c>
      <c r="D235">
        <f t="shared" si="9"/>
        <v>0</v>
      </c>
      <c r="I235">
        <v>0.07537688442211055</v>
      </c>
      <c r="J235" s="12">
        <f t="shared" si="10"/>
        <v>0.07200257040896774</v>
      </c>
      <c r="K235">
        <f t="shared" si="11"/>
        <v>0.07200257040896774</v>
      </c>
    </row>
    <row r="236" spans="1:11" ht="21.75">
      <c r="A236" s="2">
        <v>37428</v>
      </c>
      <c r="B236" s="3">
        <v>27.5</v>
      </c>
      <c r="C236" s="4">
        <v>-0.25</v>
      </c>
      <c r="D236">
        <f t="shared" si="9"/>
        <v>-0.009009009009009009</v>
      </c>
      <c r="I236">
        <v>0.07567567567567568</v>
      </c>
      <c r="J236" s="12">
        <f t="shared" si="10"/>
        <v>0.07230136166253287</v>
      </c>
      <c r="K236">
        <f t="shared" si="11"/>
        <v>0.07230136166253287</v>
      </c>
    </row>
    <row r="237" spans="1:11" ht="21.75">
      <c r="A237" s="5">
        <v>37427</v>
      </c>
      <c r="B237" s="6">
        <v>27.75</v>
      </c>
      <c r="C237" s="7">
        <v>-0.25</v>
      </c>
      <c r="D237">
        <f t="shared" si="9"/>
        <v>-0.008928571428571428</v>
      </c>
      <c r="I237">
        <v>0.07692307692307693</v>
      </c>
      <c r="J237" s="12">
        <f t="shared" si="10"/>
        <v>0.07354876290993412</v>
      </c>
      <c r="K237">
        <f t="shared" si="11"/>
        <v>0.07354876290993412</v>
      </c>
    </row>
    <row r="238" spans="1:11" ht="21.75">
      <c r="A238" s="2">
        <v>37426</v>
      </c>
      <c r="B238" s="3">
        <v>28</v>
      </c>
      <c r="C238" s="9">
        <v>0</v>
      </c>
      <c r="D238">
        <f t="shared" si="9"/>
        <v>0</v>
      </c>
      <c r="I238">
        <v>0.07692307692307693</v>
      </c>
      <c r="J238" s="12">
        <f t="shared" si="10"/>
        <v>0.07354876290993412</v>
      </c>
      <c r="K238">
        <f t="shared" si="11"/>
        <v>0.07354876290993412</v>
      </c>
    </row>
    <row r="239" spans="1:11" ht="21.75">
      <c r="A239" s="5">
        <v>37425</v>
      </c>
      <c r="B239" s="6">
        <v>28</v>
      </c>
      <c r="C239" s="7">
        <v>-0.25</v>
      </c>
      <c r="D239">
        <f t="shared" si="9"/>
        <v>-0.008849557522123894</v>
      </c>
      <c r="I239">
        <v>0.08333333333333333</v>
      </c>
      <c r="J239" s="12">
        <f t="shared" si="10"/>
        <v>0.07995901932019052</v>
      </c>
      <c r="K239">
        <f t="shared" si="11"/>
        <v>0.07995901932019052</v>
      </c>
    </row>
    <row r="240" spans="1:11" ht="21.75">
      <c r="A240" s="2">
        <v>37424</v>
      </c>
      <c r="B240" s="3">
        <v>28.25</v>
      </c>
      <c r="C240" s="9">
        <v>0</v>
      </c>
      <c r="D240">
        <f t="shared" si="9"/>
        <v>0</v>
      </c>
      <c r="I240">
        <v>0.08928571428571429</v>
      </c>
      <c r="J240" s="12">
        <f t="shared" si="10"/>
        <v>0.08591140027257148</v>
      </c>
      <c r="K240">
        <f t="shared" si="11"/>
        <v>0.08591140027257148</v>
      </c>
    </row>
    <row r="241" spans="1:11" ht="21.75">
      <c r="A241" s="5">
        <v>37421</v>
      </c>
      <c r="B241" s="6">
        <v>28.25</v>
      </c>
      <c r="C241" s="11">
        <v>0</v>
      </c>
      <c r="D241">
        <f t="shared" si="9"/>
        <v>0</v>
      </c>
      <c r="I241">
        <v>0.09090909090909091</v>
      </c>
      <c r="J241" s="12">
        <f t="shared" si="10"/>
        <v>0.0875347768959481</v>
      </c>
      <c r="K241">
        <f t="shared" si="11"/>
        <v>0.0875347768959481</v>
      </c>
    </row>
    <row r="242" spans="1:11" ht="21.75">
      <c r="A242" s="2">
        <v>37420</v>
      </c>
      <c r="B242" s="3">
        <v>28.25</v>
      </c>
      <c r="C242" s="9">
        <v>0</v>
      </c>
      <c r="D242">
        <f t="shared" si="9"/>
        <v>0</v>
      </c>
      <c r="I242">
        <v>0.0967741935483871</v>
      </c>
      <c r="J242" s="12">
        <f t="shared" si="10"/>
        <v>0.09339987953524428</v>
      </c>
      <c r="K242">
        <f t="shared" si="11"/>
        <v>0.09339987953524428</v>
      </c>
    </row>
    <row r="243" spans="1:11" ht="21.75">
      <c r="A243" s="5">
        <v>37419</v>
      </c>
      <c r="B243" s="6">
        <v>28.25</v>
      </c>
      <c r="C243" s="11">
        <v>0</v>
      </c>
      <c r="D243">
        <f t="shared" si="9"/>
        <v>0</v>
      </c>
      <c r="I243">
        <v>0.10483870967741936</v>
      </c>
      <c r="J243" s="12">
        <f t="shared" si="10"/>
        <v>0.10146439566427655</v>
      </c>
      <c r="K243">
        <f t="shared" si="11"/>
        <v>0.10146439566427655</v>
      </c>
    </row>
    <row r="244" spans="1:11" ht="21.75">
      <c r="A244" s="2">
        <v>37418</v>
      </c>
      <c r="B244" s="3">
        <v>28.25</v>
      </c>
      <c r="C244" s="10">
        <v>0.25</v>
      </c>
      <c r="D244">
        <f t="shared" si="9"/>
        <v>0.008928571428571428</v>
      </c>
      <c r="I244">
        <v>0.13368983957219252</v>
      </c>
      <c r="J244" s="12">
        <f t="shared" si="10"/>
        <v>0.1303155255590497</v>
      </c>
      <c r="K244">
        <f t="shared" si="11"/>
        <v>0.1303155255590497</v>
      </c>
    </row>
    <row r="245" spans="1:11" ht="21.75">
      <c r="A245" s="5">
        <v>37417</v>
      </c>
      <c r="B245" s="6">
        <v>28</v>
      </c>
      <c r="C245" s="11">
        <v>0</v>
      </c>
      <c r="D245">
        <f t="shared" si="9"/>
        <v>0</v>
      </c>
      <c r="I245">
        <v>0.1485148514851485</v>
      </c>
      <c r="J245" s="12">
        <f t="shared" si="10"/>
        <v>0.1451405374720057</v>
      </c>
      <c r="K245">
        <f t="shared" si="11"/>
        <v>0.1451405374720057</v>
      </c>
    </row>
    <row r="246" spans="1:11" ht="21.75">
      <c r="A246" s="2">
        <v>37414</v>
      </c>
      <c r="B246" s="3">
        <v>28</v>
      </c>
      <c r="C246" s="4">
        <v>-1</v>
      </c>
      <c r="D246">
        <f t="shared" si="9"/>
        <v>-0.034482758620689655</v>
      </c>
      <c r="I246">
        <v>0.15151515151515152</v>
      </c>
      <c r="J246" s="12">
        <f t="shared" si="10"/>
        <v>0.1481408375020087</v>
      </c>
      <c r="K246">
        <f t="shared" si="11"/>
        <v>0.1481408375020087</v>
      </c>
    </row>
    <row r="247" spans="1:11" ht="21.75">
      <c r="A247" s="5">
        <v>37413</v>
      </c>
      <c r="B247" s="6">
        <v>29</v>
      </c>
      <c r="C247" s="8">
        <v>3.75</v>
      </c>
      <c r="D247">
        <f t="shared" si="9"/>
        <v>0.1485148514851485</v>
      </c>
      <c r="I247">
        <v>0.1588785046728972</v>
      </c>
      <c r="J247" s="12">
        <f t="shared" si="10"/>
        <v>0.15550419065975438</v>
      </c>
      <c r="K247">
        <f t="shared" si="11"/>
        <v>0.15550419065975438</v>
      </c>
    </row>
    <row r="248" spans="1:4" ht="21.75">
      <c r="A248" s="2">
        <v>37412</v>
      </c>
      <c r="B248" s="3">
        <v>25.25</v>
      </c>
      <c r="C248" s="10">
        <v>0.25</v>
      </c>
      <c r="D248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H2" sqref="H2"/>
    </sheetView>
  </sheetViews>
  <sheetFormatPr defaultColWidth="9.140625" defaultRowHeight="21.75"/>
  <cols>
    <col min="1" max="1" width="11.5742187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8.7</v>
      </c>
      <c r="C2" s="4">
        <v>-0.15</v>
      </c>
      <c r="D2">
        <f>C2/B3</f>
        <v>-0.01694915254237288</v>
      </c>
      <c r="I2">
        <v>-0.15625</v>
      </c>
      <c r="J2" s="12">
        <f>I2-$F$3</f>
        <v>-0.1557394324270183</v>
      </c>
      <c r="K2">
        <f>ABS(J2)</f>
        <v>0.1557394324270183</v>
      </c>
    </row>
    <row r="3" spans="1:11" ht="21.75">
      <c r="A3" s="5">
        <v>37777</v>
      </c>
      <c r="B3" s="6">
        <v>8.85</v>
      </c>
      <c r="C3" s="7">
        <v>-0.15</v>
      </c>
      <c r="D3">
        <f aca="true" t="shared" si="0" ref="D3:D66">C3/B4</f>
        <v>-0.016666666666666666</v>
      </c>
      <c r="F3" s="24">
        <f>SUM(D2:D247)/246</f>
        <v>-0.000510567572981702</v>
      </c>
      <c r="G3" s="24">
        <f>VAR(D2:D247)</f>
        <v>0.0014083436073410347</v>
      </c>
      <c r="I3">
        <v>-0.10687022900763359</v>
      </c>
      <c r="J3" s="12">
        <f aca="true" t="shared" si="1" ref="J3:J66">I3-$F$3</f>
        <v>-0.10635966143465188</v>
      </c>
      <c r="K3">
        <f aca="true" t="shared" si="2" ref="K3:K66">ABS(J3)</f>
        <v>0.10635966143465188</v>
      </c>
    </row>
    <row r="4" spans="1:11" ht="21.75">
      <c r="A4" s="2">
        <v>37776</v>
      </c>
      <c r="B4" s="3">
        <v>9</v>
      </c>
      <c r="C4" s="10">
        <v>0.1</v>
      </c>
      <c r="D4">
        <f t="shared" si="0"/>
        <v>0.011235955056179775</v>
      </c>
      <c r="F4" s="24"/>
      <c r="G4" s="24">
        <f>G3^0.5</f>
        <v>0.0375279043824863</v>
      </c>
      <c r="I4">
        <v>-0.07386363636363635</v>
      </c>
      <c r="J4" s="12">
        <f t="shared" si="1"/>
        <v>-0.07335306879065465</v>
      </c>
      <c r="K4">
        <f t="shared" si="2"/>
        <v>0.07335306879065465</v>
      </c>
    </row>
    <row r="5" spans="1:11" ht="21.75">
      <c r="A5" s="5">
        <v>37775</v>
      </c>
      <c r="B5" s="6">
        <v>8.9</v>
      </c>
      <c r="C5" s="7">
        <v>-0.2</v>
      </c>
      <c r="D5">
        <f t="shared" si="0"/>
        <v>-0.02197802197802198</v>
      </c>
      <c r="I5">
        <v>-0.07009345794392524</v>
      </c>
      <c r="J5" s="12">
        <f t="shared" si="1"/>
        <v>-0.06958289037094353</v>
      </c>
      <c r="K5">
        <f t="shared" si="2"/>
        <v>0.06958289037094353</v>
      </c>
    </row>
    <row r="6" spans="1:11" ht="21.75">
      <c r="A6" s="2">
        <v>37774</v>
      </c>
      <c r="B6" s="3">
        <v>9.1</v>
      </c>
      <c r="C6" s="4">
        <v>-0.35</v>
      </c>
      <c r="D6">
        <f t="shared" si="0"/>
        <v>-0.037037037037037035</v>
      </c>
      <c r="I6">
        <v>-0.06956521739130435</v>
      </c>
      <c r="J6" s="12">
        <f t="shared" si="1"/>
        <v>-0.06905464981832264</v>
      </c>
      <c r="K6">
        <f t="shared" si="2"/>
        <v>0.06905464981832264</v>
      </c>
    </row>
    <row r="7" spans="1:11" ht="21.75">
      <c r="A7" s="5">
        <v>37771</v>
      </c>
      <c r="B7" s="6">
        <v>9.45</v>
      </c>
      <c r="C7" s="8">
        <v>0.45</v>
      </c>
      <c r="D7">
        <f t="shared" si="0"/>
        <v>0.05</v>
      </c>
      <c r="I7">
        <v>-0.06629834254143646</v>
      </c>
      <c r="J7" s="12">
        <f t="shared" si="1"/>
        <v>-0.06578777496845475</v>
      </c>
      <c r="K7">
        <f t="shared" si="2"/>
        <v>0.06578777496845475</v>
      </c>
    </row>
    <row r="8" spans="1:11" ht="21.75">
      <c r="A8" s="2">
        <v>37770</v>
      </c>
      <c r="B8" s="3">
        <v>9</v>
      </c>
      <c r="C8" s="4">
        <v>-0.1</v>
      </c>
      <c r="D8">
        <f t="shared" si="0"/>
        <v>-0.01098901098901099</v>
      </c>
      <c r="I8">
        <v>-0.06299212598425198</v>
      </c>
      <c r="J8" s="12">
        <f t="shared" si="1"/>
        <v>-0.06248155841127028</v>
      </c>
      <c r="K8">
        <f t="shared" si="2"/>
        <v>0.06248155841127028</v>
      </c>
    </row>
    <row r="9" spans="1:11" ht="21.75">
      <c r="A9" s="5">
        <v>37769</v>
      </c>
      <c r="B9" s="6">
        <v>9.1</v>
      </c>
      <c r="C9" s="7">
        <v>-0.2</v>
      </c>
      <c r="D9">
        <f t="shared" si="0"/>
        <v>-0.02150537634408602</v>
      </c>
      <c r="I9">
        <v>-0.0625</v>
      </c>
      <c r="J9" s="12">
        <f t="shared" si="1"/>
        <v>-0.0619894324270183</v>
      </c>
      <c r="K9">
        <f t="shared" si="2"/>
        <v>0.0619894324270183</v>
      </c>
    </row>
    <row r="10" spans="1:11" ht="21.75">
      <c r="A10" s="2">
        <v>37768</v>
      </c>
      <c r="B10" s="3">
        <v>9.3</v>
      </c>
      <c r="C10" s="4">
        <v>-0.2</v>
      </c>
      <c r="D10">
        <f t="shared" si="0"/>
        <v>-0.021052631578947368</v>
      </c>
      <c r="I10">
        <v>-0.05732484076433121</v>
      </c>
      <c r="J10" s="12">
        <f t="shared" si="1"/>
        <v>-0.05681427319134951</v>
      </c>
      <c r="K10">
        <f t="shared" si="2"/>
        <v>0.05681427319134951</v>
      </c>
    </row>
    <row r="11" spans="1:11" ht="21.75">
      <c r="A11" s="5">
        <v>37767</v>
      </c>
      <c r="B11" s="6">
        <v>9.5</v>
      </c>
      <c r="C11" s="8">
        <v>0.05</v>
      </c>
      <c r="D11">
        <f t="shared" si="0"/>
        <v>0.005291005291005292</v>
      </c>
      <c r="I11">
        <v>-0.056179775280898875</v>
      </c>
      <c r="J11" s="12">
        <f t="shared" si="1"/>
        <v>-0.055669207707917175</v>
      </c>
      <c r="K11">
        <f t="shared" si="2"/>
        <v>0.055669207707917175</v>
      </c>
    </row>
    <row r="12" spans="1:11" ht="21.75">
      <c r="A12" s="2">
        <v>37764</v>
      </c>
      <c r="B12" s="3">
        <v>9.45</v>
      </c>
      <c r="C12" s="4">
        <v>-0.15</v>
      </c>
      <c r="D12">
        <f t="shared" si="0"/>
        <v>-0.015625</v>
      </c>
      <c r="I12">
        <v>-0.055999999999999994</v>
      </c>
      <c r="J12" s="12">
        <f t="shared" si="1"/>
        <v>-0.055489432427018294</v>
      </c>
      <c r="K12">
        <f t="shared" si="2"/>
        <v>0.055489432427018294</v>
      </c>
    </row>
    <row r="13" spans="1:11" ht="21.75">
      <c r="A13" s="5">
        <v>37763</v>
      </c>
      <c r="B13" s="6">
        <v>9.6</v>
      </c>
      <c r="C13" s="8">
        <v>1.15</v>
      </c>
      <c r="D13">
        <f t="shared" si="0"/>
        <v>0.13609467455621302</v>
      </c>
      <c r="I13">
        <v>-0.05384615384615384</v>
      </c>
      <c r="J13" s="12">
        <f t="shared" si="1"/>
        <v>-0.05333558627317214</v>
      </c>
      <c r="K13">
        <f t="shared" si="2"/>
        <v>0.05333558627317214</v>
      </c>
    </row>
    <row r="14" spans="1:11" ht="21.75">
      <c r="A14" s="2">
        <v>37762</v>
      </c>
      <c r="B14" s="3">
        <v>8.45</v>
      </c>
      <c r="C14" s="4">
        <v>-0.6</v>
      </c>
      <c r="D14">
        <f t="shared" si="0"/>
        <v>-0.06629834254143646</v>
      </c>
      <c r="I14">
        <v>-0.04950495049504951</v>
      </c>
      <c r="J14" s="12">
        <f t="shared" si="1"/>
        <v>-0.04899438292206781</v>
      </c>
      <c r="K14">
        <f t="shared" si="2"/>
        <v>0.04899438292206781</v>
      </c>
    </row>
    <row r="15" spans="1:11" ht="21.75">
      <c r="A15" s="5">
        <v>37761</v>
      </c>
      <c r="B15" s="6">
        <v>9.05</v>
      </c>
      <c r="C15" s="8">
        <v>0.15</v>
      </c>
      <c r="D15">
        <f t="shared" si="0"/>
        <v>0.016853932584269662</v>
      </c>
      <c r="I15">
        <v>-0.04950495049504951</v>
      </c>
      <c r="J15" s="12">
        <f t="shared" si="1"/>
        <v>-0.04899438292206781</v>
      </c>
      <c r="K15">
        <f t="shared" si="2"/>
        <v>0.04899438292206781</v>
      </c>
    </row>
    <row r="16" spans="1:11" ht="21.75">
      <c r="A16" s="2">
        <v>37760</v>
      </c>
      <c r="B16" s="3">
        <v>8.9</v>
      </c>
      <c r="C16" s="4">
        <v>-0.2</v>
      </c>
      <c r="D16">
        <f t="shared" si="0"/>
        <v>-0.02197802197802198</v>
      </c>
      <c r="I16">
        <v>-0.04918032786885246</v>
      </c>
      <c r="J16" s="12">
        <f t="shared" si="1"/>
        <v>-0.04866976029587076</v>
      </c>
      <c r="K16">
        <f t="shared" si="2"/>
        <v>0.04866976029587076</v>
      </c>
    </row>
    <row r="17" spans="1:11" ht="21.75">
      <c r="A17" s="5">
        <v>37757</v>
      </c>
      <c r="B17" s="6">
        <v>9.1</v>
      </c>
      <c r="C17" s="8">
        <v>0.25</v>
      </c>
      <c r="D17">
        <f t="shared" si="0"/>
        <v>0.02824858757062147</v>
      </c>
      <c r="I17">
        <v>-0.047619047619047616</v>
      </c>
      <c r="J17" s="12">
        <f t="shared" si="1"/>
        <v>-0.047108480046065916</v>
      </c>
      <c r="K17">
        <f t="shared" si="2"/>
        <v>0.047108480046065916</v>
      </c>
    </row>
    <row r="18" spans="1:11" ht="21.75">
      <c r="A18" s="2">
        <v>37755</v>
      </c>
      <c r="B18" s="3">
        <v>8.85</v>
      </c>
      <c r="C18" s="10">
        <v>0.2</v>
      </c>
      <c r="D18">
        <f t="shared" si="0"/>
        <v>0.023121387283236993</v>
      </c>
      <c r="I18">
        <v>-0.04716981132075472</v>
      </c>
      <c r="J18" s="12">
        <f t="shared" si="1"/>
        <v>-0.04665924374777302</v>
      </c>
      <c r="K18">
        <f t="shared" si="2"/>
        <v>0.04665924374777302</v>
      </c>
    </row>
    <row r="19" spans="1:11" ht="21.75">
      <c r="A19" s="5">
        <v>37754</v>
      </c>
      <c r="B19" s="6">
        <v>8.65</v>
      </c>
      <c r="C19" s="8">
        <v>0.35</v>
      </c>
      <c r="D19">
        <f t="shared" si="0"/>
        <v>0.04216867469879518</v>
      </c>
      <c r="I19">
        <v>-0.046153846153846156</v>
      </c>
      <c r="J19" s="12">
        <f t="shared" si="1"/>
        <v>-0.045643278580864456</v>
      </c>
      <c r="K19">
        <f t="shared" si="2"/>
        <v>0.045643278580864456</v>
      </c>
    </row>
    <row r="20" spans="1:11" ht="21.75">
      <c r="A20" s="2">
        <v>37753</v>
      </c>
      <c r="B20" s="3">
        <v>8.3</v>
      </c>
      <c r="C20" s="4">
        <v>-0.1</v>
      </c>
      <c r="D20">
        <f t="shared" si="0"/>
        <v>-0.011904761904761904</v>
      </c>
      <c r="I20">
        <v>-0.044642857142857144</v>
      </c>
      <c r="J20" s="12">
        <f t="shared" si="1"/>
        <v>-0.044132289569875444</v>
      </c>
      <c r="K20">
        <f t="shared" si="2"/>
        <v>0.044132289569875444</v>
      </c>
    </row>
    <row r="21" spans="1:11" ht="21.75">
      <c r="A21" s="5">
        <v>37750</v>
      </c>
      <c r="B21" s="6">
        <v>8.4</v>
      </c>
      <c r="C21" s="8">
        <v>0.1</v>
      </c>
      <c r="D21">
        <f t="shared" si="0"/>
        <v>0.012048192771084336</v>
      </c>
      <c r="I21">
        <v>-0.044642857142857144</v>
      </c>
      <c r="J21" s="12">
        <f t="shared" si="1"/>
        <v>-0.044132289569875444</v>
      </c>
      <c r="K21">
        <f t="shared" si="2"/>
        <v>0.044132289569875444</v>
      </c>
    </row>
    <row r="22" spans="1:11" ht="21.75">
      <c r="A22" s="2">
        <v>37749</v>
      </c>
      <c r="B22" s="3">
        <v>8.3</v>
      </c>
      <c r="C22" s="4">
        <v>-0.05</v>
      </c>
      <c r="D22">
        <f t="shared" si="0"/>
        <v>-0.005988023952095809</v>
      </c>
      <c r="I22">
        <v>-0.04310344827586207</v>
      </c>
      <c r="J22" s="12">
        <f t="shared" si="1"/>
        <v>-0.04259288070288037</v>
      </c>
      <c r="K22">
        <f t="shared" si="2"/>
        <v>0.04259288070288037</v>
      </c>
    </row>
    <row r="23" spans="1:11" ht="21.75">
      <c r="A23" s="5">
        <v>37748</v>
      </c>
      <c r="B23" s="6">
        <v>8.35</v>
      </c>
      <c r="C23" s="7">
        <v>-0.1</v>
      </c>
      <c r="D23">
        <f t="shared" si="0"/>
        <v>-0.01183431952662722</v>
      </c>
      <c r="I23">
        <v>-0.042735042735042736</v>
      </c>
      <c r="J23" s="12">
        <f t="shared" si="1"/>
        <v>-0.042224475162061036</v>
      </c>
      <c r="K23">
        <f t="shared" si="2"/>
        <v>0.042224475162061036</v>
      </c>
    </row>
    <row r="24" spans="1:11" ht="21.75">
      <c r="A24" s="2">
        <v>37747</v>
      </c>
      <c r="B24" s="3">
        <v>8.45</v>
      </c>
      <c r="C24" s="10">
        <v>0.05</v>
      </c>
      <c r="D24">
        <f t="shared" si="0"/>
        <v>0.005952380952380952</v>
      </c>
      <c r="I24">
        <v>-0.04201680672268907</v>
      </c>
      <c r="J24" s="12">
        <f t="shared" si="1"/>
        <v>-0.04150623914970737</v>
      </c>
      <c r="K24">
        <f t="shared" si="2"/>
        <v>0.04150623914970737</v>
      </c>
    </row>
    <row r="25" spans="1:11" ht="21.75">
      <c r="A25" s="5">
        <v>37743</v>
      </c>
      <c r="B25" s="6">
        <v>8.4</v>
      </c>
      <c r="C25" s="7">
        <v>-0.05</v>
      </c>
      <c r="D25">
        <f t="shared" si="0"/>
        <v>-0.00591715976331361</v>
      </c>
      <c r="I25">
        <v>-0.041176470588235294</v>
      </c>
      <c r="J25" s="12">
        <f t="shared" si="1"/>
        <v>-0.04066590301525359</v>
      </c>
      <c r="K25">
        <f t="shared" si="2"/>
        <v>0.04066590301525359</v>
      </c>
    </row>
    <row r="26" spans="1:11" ht="21.75">
      <c r="A26" s="2">
        <v>37741</v>
      </c>
      <c r="B26" s="3">
        <v>8.45</v>
      </c>
      <c r="C26" s="10">
        <v>0.25</v>
      </c>
      <c r="D26">
        <f t="shared" si="0"/>
        <v>0.030487804878048783</v>
      </c>
      <c r="I26">
        <v>-0.04</v>
      </c>
      <c r="J26" s="12">
        <f t="shared" si="1"/>
        <v>-0.0394894324270183</v>
      </c>
      <c r="K26">
        <f t="shared" si="2"/>
        <v>0.0394894324270183</v>
      </c>
    </row>
    <row r="27" spans="1:11" ht="21.75">
      <c r="A27" s="5">
        <v>37740</v>
      </c>
      <c r="B27" s="6">
        <v>8.2</v>
      </c>
      <c r="C27" s="8">
        <v>0.15</v>
      </c>
      <c r="D27">
        <f t="shared" si="0"/>
        <v>0.018633540372670804</v>
      </c>
      <c r="I27">
        <v>-0.039603960396039604</v>
      </c>
      <c r="J27" s="12">
        <f t="shared" si="1"/>
        <v>-0.039093392823057904</v>
      </c>
      <c r="K27">
        <f t="shared" si="2"/>
        <v>0.039093392823057904</v>
      </c>
    </row>
    <row r="28" spans="1:11" ht="21.75">
      <c r="A28" s="2">
        <v>37739</v>
      </c>
      <c r="B28" s="3">
        <v>8.05</v>
      </c>
      <c r="C28" s="9">
        <v>0</v>
      </c>
      <c r="D28">
        <f t="shared" si="0"/>
        <v>0</v>
      </c>
      <c r="I28">
        <v>-0.0380952380952381</v>
      </c>
      <c r="J28" s="12">
        <f t="shared" si="1"/>
        <v>-0.0375846705222564</v>
      </c>
      <c r="K28">
        <f t="shared" si="2"/>
        <v>0.0375846705222564</v>
      </c>
    </row>
    <row r="29" spans="1:11" ht="21.75">
      <c r="A29" s="5">
        <v>37736</v>
      </c>
      <c r="B29" s="6">
        <v>8.05</v>
      </c>
      <c r="C29" s="7">
        <v>-0.1</v>
      </c>
      <c r="D29">
        <f t="shared" si="0"/>
        <v>-0.012269938650306749</v>
      </c>
      <c r="I29">
        <v>-0.03804347826086957</v>
      </c>
      <c r="J29" s="12">
        <f t="shared" si="1"/>
        <v>-0.03753291068788787</v>
      </c>
      <c r="K29">
        <f t="shared" si="2"/>
        <v>0.03753291068788787</v>
      </c>
    </row>
    <row r="30" spans="1:11" ht="21.75">
      <c r="A30" s="2">
        <v>37735</v>
      </c>
      <c r="B30" s="3">
        <v>8.15</v>
      </c>
      <c r="C30" s="4">
        <v>-0.35</v>
      </c>
      <c r="D30">
        <f t="shared" si="0"/>
        <v>-0.041176470588235294</v>
      </c>
      <c r="I30">
        <v>-0.03783783783783783</v>
      </c>
      <c r="J30" s="12">
        <f t="shared" si="1"/>
        <v>-0.03732727026485613</v>
      </c>
      <c r="K30">
        <f t="shared" si="2"/>
        <v>0.03732727026485613</v>
      </c>
    </row>
    <row r="31" spans="1:11" ht="21.75">
      <c r="A31" s="5">
        <v>37734</v>
      </c>
      <c r="B31" s="6">
        <v>8.5</v>
      </c>
      <c r="C31" s="7">
        <v>-0.05</v>
      </c>
      <c r="D31">
        <f t="shared" si="0"/>
        <v>-0.005847953216374269</v>
      </c>
      <c r="I31">
        <v>-0.03723404255319149</v>
      </c>
      <c r="J31" s="12">
        <f t="shared" si="1"/>
        <v>-0.03672347498020979</v>
      </c>
      <c r="K31">
        <f t="shared" si="2"/>
        <v>0.03672347498020979</v>
      </c>
    </row>
    <row r="32" spans="1:11" ht="21.75">
      <c r="A32" s="2">
        <v>37733</v>
      </c>
      <c r="B32" s="3">
        <v>8.55</v>
      </c>
      <c r="C32" s="4">
        <v>-0.25</v>
      </c>
      <c r="D32">
        <f t="shared" si="0"/>
        <v>-0.028409090909090908</v>
      </c>
      <c r="I32">
        <v>-0.037037037037037035</v>
      </c>
      <c r="J32" s="12">
        <f t="shared" si="1"/>
        <v>-0.036526469464055335</v>
      </c>
      <c r="K32">
        <f t="shared" si="2"/>
        <v>0.036526469464055335</v>
      </c>
    </row>
    <row r="33" spans="1:11" ht="21.75">
      <c r="A33" s="5">
        <v>37732</v>
      </c>
      <c r="B33" s="6">
        <v>8.8</v>
      </c>
      <c r="C33" s="11">
        <v>0</v>
      </c>
      <c r="D33">
        <f t="shared" si="0"/>
        <v>0</v>
      </c>
      <c r="I33">
        <v>-0.037037037037037035</v>
      </c>
      <c r="J33" s="12">
        <f t="shared" si="1"/>
        <v>-0.036526469464055335</v>
      </c>
      <c r="K33">
        <f t="shared" si="2"/>
        <v>0.036526469464055335</v>
      </c>
    </row>
    <row r="34" spans="1:11" ht="21.75">
      <c r="A34" s="2">
        <v>37729</v>
      </c>
      <c r="B34" s="3">
        <v>8.8</v>
      </c>
      <c r="C34" s="4">
        <v>-0.15</v>
      </c>
      <c r="D34">
        <f t="shared" si="0"/>
        <v>-0.01675977653631285</v>
      </c>
      <c r="I34">
        <v>-0.035897435897435895</v>
      </c>
      <c r="J34" s="12">
        <f t="shared" si="1"/>
        <v>-0.035386868324454195</v>
      </c>
      <c r="K34">
        <f t="shared" si="2"/>
        <v>0.035386868324454195</v>
      </c>
    </row>
    <row r="35" spans="1:11" ht="21.75">
      <c r="A35" s="5">
        <v>37728</v>
      </c>
      <c r="B35" s="6">
        <v>8.95</v>
      </c>
      <c r="C35" s="8">
        <v>0.5</v>
      </c>
      <c r="D35">
        <f t="shared" si="0"/>
        <v>0.0591715976331361</v>
      </c>
      <c r="I35">
        <v>-0.035398230088495575</v>
      </c>
      <c r="J35" s="12">
        <f t="shared" si="1"/>
        <v>-0.034887662515513874</v>
      </c>
      <c r="K35">
        <f t="shared" si="2"/>
        <v>0.034887662515513874</v>
      </c>
    </row>
    <row r="36" spans="1:11" ht="21.75">
      <c r="A36" s="2">
        <v>37727</v>
      </c>
      <c r="B36" s="3">
        <v>8.45</v>
      </c>
      <c r="C36" s="10">
        <v>0.25</v>
      </c>
      <c r="D36">
        <f t="shared" si="0"/>
        <v>0.030487804878048783</v>
      </c>
      <c r="I36">
        <v>-0.034482758620689655</v>
      </c>
      <c r="J36" s="12">
        <f t="shared" si="1"/>
        <v>-0.033972191047707954</v>
      </c>
      <c r="K36">
        <f t="shared" si="2"/>
        <v>0.033972191047707954</v>
      </c>
    </row>
    <row r="37" spans="1:11" ht="21.75">
      <c r="A37" s="5">
        <v>37722</v>
      </c>
      <c r="B37" s="6">
        <v>8.2</v>
      </c>
      <c r="C37" s="8">
        <v>0.2</v>
      </c>
      <c r="D37">
        <f t="shared" si="0"/>
        <v>0.025</v>
      </c>
      <c r="I37">
        <v>-0.03355704697986577</v>
      </c>
      <c r="J37" s="12">
        <f t="shared" si="1"/>
        <v>-0.03304647940688407</v>
      </c>
      <c r="K37">
        <f t="shared" si="2"/>
        <v>0.03304647940688407</v>
      </c>
    </row>
    <row r="38" spans="1:11" ht="21.75">
      <c r="A38" s="2">
        <v>37721</v>
      </c>
      <c r="B38" s="3">
        <v>8</v>
      </c>
      <c r="C38" s="9">
        <v>0</v>
      </c>
      <c r="D38">
        <f t="shared" si="0"/>
        <v>0</v>
      </c>
      <c r="I38">
        <v>-0.03333333333333333</v>
      </c>
      <c r="J38" s="12">
        <f t="shared" si="1"/>
        <v>-0.03282276576035163</v>
      </c>
      <c r="K38">
        <f t="shared" si="2"/>
        <v>0.03282276576035163</v>
      </c>
    </row>
    <row r="39" spans="1:11" ht="21.75">
      <c r="A39" s="5">
        <v>37720</v>
      </c>
      <c r="B39" s="6">
        <v>8</v>
      </c>
      <c r="C39" s="7">
        <v>-0.2</v>
      </c>
      <c r="D39">
        <f t="shared" si="0"/>
        <v>-0.02439024390243903</v>
      </c>
      <c r="I39">
        <v>-0.03296703296703297</v>
      </c>
      <c r="J39" s="12">
        <f t="shared" si="1"/>
        <v>-0.03245646539405127</v>
      </c>
      <c r="K39">
        <f t="shared" si="2"/>
        <v>0.03245646539405127</v>
      </c>
    </row>
    <row r="40" spans="1:11" ht="21.75">
      <c r="A40" s="2">
        <v>37719</v>
      </c>
      <c r="B40" s="3">
        <v>8.2</v>
      </c>
      <c r="C40" s="9">
        <v>0</v>
      </c>
      <c r="D40">
        <f t="shared" si="0"/>
        <v>0</v>
      </c>
      <c r="I40">
        <v>-0.032467532467532464</v>
      </c>
      <c r="J40" s="12">
        <f t="shared" si="1"/>
        <v>-0.031956964894550764</v>
      </c>
      <c r="K40">
        <f t="shared" si="2"/>
        <v>0.031956964894550764</v>
      </c>
    </row>
    <row r="41" spans="1:11" ht="21.75">
      <c r="A41" s="5">
        <v>37715</v>
      </c>
      <c r="B41" s="6">
        <v>8.2</v>
      </c>
      <c r="C41" s="8">
        <v>0.25</v>
      </c>
      <c r="D41">
        <f t="shared" si="0"/>
        <v>0.031446540880503145</v>
      </c>
      <c r="I41">
        <v>-0.03067484662576687</v>
      </c>
      <c r="J41" s="12">
        <f t="shared" si="1"/>
        <v>-0.030164279052785167</v>
      </c>
      <c r="K41">
        <f t="shared" si="2"/>
        <v>0.030164279052785167</v>
      </c>
    </row>
    <row r="42" spans="1:11" ht="21.75">
      <c r="A42" s="2">
        <v>37714</v>
      </c>
      <c r="B42" s="3">
        <v>7.95</v>
      </c>
      <c r="C42" s="4">
        <v>-0.1</v>
      </c>
      <c r="D42">
        <f t="shared" si="0"/>
        <v>-0.012422360248447204</v>
      </c>
      <c r="I42">
        <v>-0.03067484662576687</v>
      </c>
      <c r="J42" s="12">
        <f t="shared" si="1"/>
        <v>-0.030164279052785167</v>
      </c>
      <c r="K42">
        <f t="shared" si="2"/>
        <v>0.030164279052785167</v>
      </c>
    </row>
    <row r="43" spans="1:11" ht="21.75">
      <c r="A43" s="5">
        <v>37713</v>
      </c>
      <c r="B43" s="6">
        <v>8.05</v>
      </c>
      <c r="C43" s="8">
        <v>0.1</v>
      </c>
      <c r="D43">
        <f t="shared" si="0"/>
        <v>0.012578616352201259</v>
      </c>
      <c r="I43">
        <v>-0.029411764705882353</v>
      </c>
      <c r="J43" s="12">
        <f t="shared" si="1"/>
        <v>-0.028901197132900652</v>
      </c>
      <c r="K43">
        <f t="shared" si="2"/>
        <v>0.028901197132900652</v>
      </c>
    </row>
    <row r="44" spans="1:11" ht="21.75">
      <c r="A44" s="2">
        <v>37712</v>
      </c>
      <c r="B44" s="3">
        <v>7.95</v>
      </c>
      <c r="C44" s="10">
        <v>0.05</v>
      </c>
      <c r="D44">
        <f t="shared" si="0"/>
        <v>0.006329113924050633</v>
      </c>
      <c r="I44">
        <v>-0.029069767441860465</v>
      </c>
      <c r="J44" s="12">
        <f t="shared" si="1"/>
        <v>-0.02855919986887876</v>
      </c>
      <c r="K44">
        <f t="shared" si="2"/>
        <v>0.02855919986887876</v>
      </c>
    </row>
    <row r="45" spans="1:11" ht="21.75">
      <c r="A45" s="5">
        <v>37711</v>
      </c>
      <c r="B45" s="6">
        <v>7.9</v>
      </c>
      <c r="C45" s="7">
        <v>-0.25</v>
      </c>
      <c r="D45">
        <f t="shared" si="0"/>
        <v>-0.03067484662576687</v>
      </c>
      <c r="I45">
        <v>-0.02857142857142857</v>
      </c>
      <c r="J45" s="12">
        <f t="shared" si="1"/>
        <v>-0.028060860998446867</v>
      </c>
      <c r="K45">
        <f t="shared" si="2"/>
        <v>0.028060860998446867</v>
      </c>
    </row>
    <row r="46" spans="1:11" ht="21.75">
      <c r="A46" s="2">
        <v>37708</v>
      </c>
      <c r="B46" s="3">
        <v>8.15</v>
      </c>
      <c r="C46" s="10">
        <v>0.05</v>
      </c>
      <c r="D46">
        <f t="shared" si="0"/>
        <v>0.00617283950617284</v>
      </c>
      <c r="I46">
        <v>-0.028409090909090908</v>
      </c>
      <c r="J46" s="12">
        <f t="shared" si="1"/>
        <v>-0.027898523336109204</v>
      </c>
      <c r="K46">
        <f t="shared" si="2"/>
        <v>0.027898523336109204</v>
      </c>
    </row>
    <row r="47" spans="1:11" ht="21.75">
      <c r="A47" s="5">
        <v>37707</v>
      </c>
      <c r="B47" s="6">
        <v>8.1</v>
      </c>
      <c r="C47" s="8">
        <v>0.35</v>
      </c>
      <c r="D47">
        <f t="shared" si="0"/>
        <v>0.04516129032258064</v>
      </c>
      <c r="I47">
        <v>-0.027522935779816512</v>
      </c>
      <c r="J47" s="12">
        <f t="shared" si="1"/>
        <v>-0.027012368206834808</v>
      </c>
      <c r="K47">
        <f t="shared" si="2"/>
        <v>0.027012368206834808</v>
      </c>
    </row>
    <row r="48" spans="1:11" ht="21.75">
      <c r="A48" s="2">
        <v>37706</v>
      </c>
      <c r="B48" s="3">
        <v>7.75</v>
      </c>
      <c r="C48" s="10">
        <v>0.3</v>
      </c>
      <c r="D48">
        <f t="shared" si="0"/>
        <v>0.040268456375838924</v>
      </c>
      <c r="I48">
        <v>-0.02702702702702703</v>
      </c>
      <c r="J48" s="12">
        <f t="shared" si="1"/>
        <v>-0.02651645945404533</v>
      </c>
      <c r="K48">
        <f t="shared" si="2"/>
        <v>0.02651645945404533</v>
      </c>
    </row>
    <row r="49" spans="1:11" ht="21.75">
      <c r="A49" s="5">
        <v>37705</v>
      </c>
      <c r="B49" s="6">
        <v>7.45</v>
      </c>
      <c r="C49" s="8">
        <v>0.05</v>
      </c>
      <c r="D49">
        <f t="shared" si="0"/>
        <v>0.006756756756756757</v>
      </c>
      <c r="I49">
        <v>-0.02702702702702703</v>
      </c>
      <c r="J49" s="12">
        <f t="shared" si="1"/>
        <v>-0.02651645945404533</v>
      </c>
      <c r="K49">
        <f t="shared" si="2"/>
        <v>0.02651645945404533</v>
      </c>
    </row>
    <row r="50" spans="1:11" ht="21.75">
      <c r="A50" s="2">
        <v>37704</v>
      </c>
      <c r="B50" s="3">
        <v>7.4</v>
      </c>
      <c r="C50" s="4">
        <v>-0.45</v>
      </c>
      <c r="D50">
        <f t="shared" si="0"/>
        <v>-0.05732484076433121</v>
      </c>
      <c r="I50">
        <v>-0.026845637583892617</v>
      </c>
      <c r="J50" s="12">
        <f t="shared" si="1"/>
        <v>-0.026335070010910913</v>
      </c>
      <c r="K50">
        <f t="shared" si="2"/>
        <v>0.026335070010910913</v>
      </c>
    </row>
    <row r="51" spans="1:11" ht="21.75">
      <c r="A51" s="5">
        <v>37701</v>
      </c>
      <c r="B51" s="6">
        <v>7.85</v>
      </c>
      <c r="C51" s="7">
        <v>-0.05</v>
      </c>
      <c r="D51">
        <f t="shared" si="0"/>
        <v>-0.006329113924050633</v>
      </c>
      <c r="I51">
        <v>-0.026785714285714288</v>
      </c>
      <c r="J51" s="12">
        <f t="shared" si="1"/>
        <v>-0.026275146712732587</v>
      </c>
      <c r="K51">
        <f t="shared" si="2"/>
        <v>0.026275146712732587</v>
      </c>
    </row>
    <row r="52" spans="1:11" ht="21.75">
      <c r="A52" s="2">
        <v>37700</v>
      </c>
      <c r="B52" s="3">
        <v>7.9</v>
      </c>
      <c r="C52" s="10">
        <v>0.25</v>
      </c>
      <c r="D52">
        <f t="shared" si="0"/>
        <v>0.032679738562091505</v>
      </c>
      <c r="I52">
        <v>-0.026455026455026457</v>
      </c>
      <c r="J52" s="12">
        <f t="shared" si="1"/>
        <v>-0.025944458882044753</v>
      </c>
      <c r="K52">
        <f t="shared" si="2"/>
        <v>0.025944458882044753</v>
      </c>
    </row>
    <row r="53" spans="1:11" ht="21.75">
      <c r="A53" s="5">
        <v>37699</v>
      </c>
      <c r="B53" s="6">
        <v>7.65</v>
      </c>
      <c r="C53" s="8">
        <v>0.25</v>
      </c>
      <c r="D53">
        <f t="shared" si="0"/>
        <v>0.03378378378378378</v>
      </c>
      <c r="I53">
        <v>-0.026178010471204185</v>
      </c>
      <c r="J53" s="12">
        <f t="shared" si="1"/>
        <v>-0.02566744289822248</v>
      </c>
      <c r="K53">
        <f t="shared" si="2"/>
        <v>0.02566744289822248</v>
      </c>
    </row>
    <row r="54" spans="1:11" ht="21.75">
      <c r="A54" s="2">
        <v>37698</v>
      </c>
      <c r="B54" s="3">
        <v>7.4</v>
      </c>
      <c r="C54" s="10">
        <v>0.35</v>
      </c>
      <c r="D54">
        <f t="shared" si="0"/>
        <v>0.04964539007092198</v>
      </c>
      <c r="I54">
        <v>-0.02542372881355932</v>
      </c>
      <c r="J54" s="12">
        <f t="shared" si="1"/>
        <v>-0.024913161240577616</v>
      </c>
      <c r="K54">
        <f t="shared" si="2"/>
        <v>0.024913161240577616</v>
      </c>
    </row>
    <row r="55" spans="1:11" ht="21.75">
      <c r="A55" s="5">
        <v>37697</v>
      </c>
      <c r="B55" s="6">
        <v>7.05</v>
      </c>
      <c r="C55" s="7">
        <v>-0.05</v>
      </c>
      <c r="D55">
        <f t="shared" si="0"/>
        <v>-0.007042253521126762</v>
      </c>
      <c r="I55">
        <v>-0.02542372881355932</v>
      </c>
      <c r="J55" s="12">
        <f t="shared" si="1"/>
        <v>-0.024913161240577616</v>
      </c>
      <c r="K55">
        <f t="shared" si="2"/>
        <v>0.024913161240577616</v>
      </c>
    </row>
    <row r="56" spans="1:11" ht="21.75">
      <c r="A56" s="2">
        <v>37694</v>
      </c>
      <c r="B56" s="3">
        <v>7.1</v>
      </c>
      <c r="C56" s="10">
        <v>0.05</v>
      </c>
      <c r="D56">
        <f t="shared" si="0"/>
        <v>0.007092198581560284</v>
      </c>
      <c r="I56">
        <v>-0.02531645569620253</v>
      </c>
      <c r="J56" s="12">
        <f t="shared" si="1"/>
        <v>-0.024805888123220828</v>
      </c>
      <c r="K56">
        <f t="shared" si="2"/>
        <v>0.024805888123220828</v>
      </c>
    </row>
    <row r="57" spans="1:11" ht="21.75">
      <c r="A57" s="5">
        <v>37693</v>
      </c>
      <c r="B57" s="6">
        <v>7.05</v>
      </c>
      <c r="C57" s="7">
        <v>-0.15</v>
      </c>
      <c r="D57">
        <f t="shared" si="0"/>
        <v>-0.020833333333333332</v>
      </c>
      <c r="I57">
        <v>-0.025</v>
      </c>
      <c r="J57" s="12">
        <f t="shared" si="1"/>
        <v>-0.0244894324270183</v>
      </c>
      <c r="K57">
        <f t="shared" si="2"/>
        <v>0.0244894324270183</v>
      </c>
    </row>
    <row r="58" spans="1:11" ht="21.75">
      <c r="A58" s="2">
        <v>37692</v>
      </c>
      <c r="B58" s="3">
        <v>7.2</v>
      </c>
      <c r="C58" s="9">
        <v>0</v>
      </c>
      <c r="D58">
        <f t="shared" si="0"/>
        <v>0</v>
      </c>
      <c r="I58">
        <v>-0.02459016393442623</v>
      </c>
      <c r="J58" s="12">
        <f t="shared" si="1"/>
        <v>-0.02407959636144453</v>
      </c>
      <c r="K58">
        <f t="shared" si="2"/>
        <v>0.02407959636144453</v>
      </c>
    </row>
    <row r="59" spans="1:11" ht="21.75">
      <c r="A59" s="5">
        <v>37691</v>
      </c>
      <c r="B59" s="6">
        <v>7.2</v>
      </c>
      <c r="C59" s="7">
        <v>-0.25</v>
      </c>
      <c r="D59">
        <f t="shared" si="0"/>
        <v>-0.03355704697986577</v>
      </c>
      <c r="I59">
        <v>-0.02450980392156863</v>
      </c>
      <c r="J59" s="12">
        <f t="shared" si="1"/>
        <v>-0.02399923634858693</v>
      </c>
      <c r="K59">
        <f t="shared" si="2"/>
        <v>0.02399923634858693</v>
      </c>
    </row>
    <row r="60" spans="1:11" ht="21.75">
      <c r="A60" s="2">
        <v>37690</v>
      </c>
      <c r="B60" s="3">
        <v>7.45</v>
      </c>
      <c r="C60" s="9">
        <v>0</v>
      </c>
      <c r="D60">
        <f t="shared" si="0"/>
        <v>0</v>
      </c>
      <c r="I60">
        <v>-0.02439024390243903</v>
      </c>
      <c r="J60" s="12">
        <f t="shared" si="1"/>
        <v>-0.023879676329457325</v>
      </c>
      <c r="K60">
        <f t="shared" si="2"/>
        <v>0.023879676329457325</v>
      </c>
    </row>
    <row r="61" spans="1:11" ht="21.75">
      <c r="A61" s="5">
        <v>37687</v>
      </c>
      <c r="B61" s="6">
        <v>7.45</v>
      </c>
      <c r="C61" s="8">
        <v>0.05</v>
      </c>
      <c r="D61">
        <f t="shared" si="0"/>
        <v>0.006756756756756757</v>
      </c>
      <c r="I61">
        <v>-0.024242424242424242</v>
      </c>
      <c r="J61" s="12">
        <f t="shared" si="1"/>
        <v>-0.02373185666944254</v>
      </c>
      <c r="K61">
        <f t="shared" si="2"/>
        <v>0.02373185666944254</v>
      </c>
    </row>
    <row r="62" spans="1:11" ht="21.75">
      <c r="A62" s="2">
        <v>37686</v>
      </c>
      <c r="B62" s="3">
        <v>7.4</v>
      </c>
      <c r="C62" s="4">
        <v>-0.15</v>
      </c>
      <c r="D62">
        <f t="shared" si="0"/>
        <v>-0.019867549668874173</v>
      </c>
      <c r="I62">
        <v>-0.02247191011235955</v>
      </c>
      <c r="J62" s="12">
        <f t="shared" si="1"/>
        <v>-0.02196134253937785</v>
      </c>
      <c r="K62">
        <f t="shared" si="2"/>
        <v>0.02196134253937785</v>
      </c>
    </row>
    <row r="63" spans="1:11" ht="21.75">
      <c r="A63" s="5">
        <v>37685</v>
      </c>
      <c r="B63" s="6">
        <v>7.55</v>
      </c>
      <c r="C63" s="7">
        <v>-0.05</v>
      </c>
      <c r="D63">
        <f t="shared" si="0"/>
        <v>-0.006578947368421053</v>
      </c>
      <c r="I63">
        <v>-0.02197802197802198</v>
      </c>
      <c r="J63" s="12">
        <f t="shared" si="1"/>
        <v>-0.021467454405040276</v>
      </c>
      <c r="K63">
        <f t="shared" si="2"/>
        <v>0.021467454405040276</v>
      </c>
    </row>
    <row r="64" spans="1:11" ht="21.75">
      <c r="A64" s="2">
        <v>37684</v>
      </c>
      <c r="B64" s="3">
        <v>7.6</v>
      </c>
      <c r="C64" s="10">
        <v>0.1</v>
      </c>
      <c r="D64">
        <f t="shared" si="0"/>
        <v>0.013333333333333334</v>
      </c>
      <c r="I64">
        <v>-0.02197802197802198</v>
      </c>
      <c r="J64" s="12">
        <f t="shared" si="1"/>
        <v>-0.021467454405040276</v>
      </c>
      <c r="K64">
        <f t="shared" si="2"/>
        <v>0.021467454405040276</v>
      </c>
    </row>
    <row r="65" spans="1:11" ht="21.75">
      <c r="A65" s="5">
        <v>37683</v>
      </c>
      <c r="B65" s="6">
        <v>7.5</v>
      </c>
      <c r="C65" s="8">
        <v>0.2</v>
      </c>
      <c r="D65">
        <f t="shared" si="0"/>
        <v>0.027397260273972605</v>
      </c>
      <c r="I65">
        <v>-0.02150537634408602</v>
      </c>
      <c r="J65" s="12">
        <f t="shared" si="1"/>
        <v>-0.020994808771104316</v>
      </c>
      <c r="K65">
        <f t="shared" si="2"/>
        <v>0.020994808771104316</v>
      </c>
    </row>
    <row r="66" spans="1:11" ht="21.75">
      <c r="A66" s="2">
        <v>37680</v>
      </c>
      <c r="B66" s="3">
        <v>7.3</v>
      </c>
      <c r="C66" s="10">
        <v>0.05</v>
      </c>
      <c r="D66">
        <f t="shared" si="0"/>
        <v>0.006896551724137932</v>
      </c>
      <c r="I66">
        <v>-0.02150537634408602</v>
      </c>
      <c r="J66" s="12">
        <f t="shared" si="1"/>
        <v>-0.020994808771104316</v>
      </c>
      <c r="K66">
        <f t="shared" si="2"/>
        <v>0.020994808771104316</v>
      </c>
    </row>
    <row r="67" spans="1:11" ht="21.75">
      <c r="A67" s="5">
        <v>37679</v>
      </c>
      <c r="B67" s="6">
        <v>7.25</v>
      </c>
      <c r="C67" s="7">
        <v>-0.2</v>
      </c>
      <c r="D67">
        <f aca="true" t="shared" si="3" ref="D67:D130">C67/B68</f>
        <v>-0.026845637583892617</v>
      </c>
      <c r="I67">
        <v>-0.02150537634408602</v>
      </c>
      <c r="J67" s="12">
        <f aca="true" t="shared" si="4" ref="J67:J130">I67-$F$3</f>
        <v>-0.020994808771104316</v>
      </c>
      <c r="K67">
        <f aca="true" t="shared" si="5" ref="K67:K130">ABS(J67)</f>
        <v>0.020994808771104316</v>
      </c>
    </row>
    <row r="68" spans="1:11" ht="21.75">
      <c r="A68" s="2">
        <v>37678</v>
      </c>
      <c r="B68" s="3">
        <v>7.45</v>
      </c>
      <c r="C68" s="4">
        <v>-0.25</v>
      </c>
      <c r="D68">
        <f t="shared" si="3"/>
        <v>-0.032467532467532464</v>
      </c>
      <c r="I68">
        <v>-0.021052631578947368</v>
      </c>
      <c r="J68" s="12">
        <f t="shared" si="4"/>
        <v>-0.020542064005965664</v>
      </c>
      <c r="K68">
        <f t="shared" si="5"/>
        <v>0.020542064005965664</v>
      </c>
    </row>
    <row r="69" spans="1:11" ht="21.75">
      <c r="A69" s="5">
        <v>37677</v>
      </c>
      <c r="B69" s="6">
        <v>7.7</v>
      </c>
      <c r="C69" s="7">
        <v>-0.05</v>
      </c>
      <c r="D69">
        <f t="shared" si="3"/>
        <v>-0.0064516129032258064</v>
      </c>
      <c r="I69">
        <v>-0.020833333333333332</v>
      </c>
      <c r="J69" s="12">
        <f t="shared" si="4"/>
        <v>-0.02032276576035163</v>
      </c>
      <c r="K69">
        <f t="shared" si="5"/>
        <v>0.02032276576035163</v>
      </c>
    </row>
    <row r="70" spans="1:11" ht="21.75">
      <c r="A70" s="2">
        <v>37676</v>
      </c>
      <c r="B70" s="3">
        <v>7.75</v>
      </c>
      <c r="C70" s="10">
        <v>0.05</v>
      </c>
      <c r="D70">
        <f t="shared" si="3"/>
        <v>0.006493506493506494</v>
      </c>
      <c r="I70">
        <v>-0.020304568527918784</v>
      </c>
      <c r="J70" s="12">
        <f t="shared" si="4"/>
        <v>-0.01979400095493708</v>
      </c>
      <c r="K70">
        <f t="shared" si="5"/>
        <v>0.01979400095493708</v>
      </c>
    </row>
    <row r="71" spans="1:11" ht="21.75">
      <c r="A71" s="5">
        <v>37673</v>
      </c>
      <c r="B71" s="6">
        <v>7.7</v>
      </c>
      <c r="C71" s="7">
        <v>-0.2</v>
      </c>
      <c r="D71">
        <f t="shared" si="3"/>
        <v>-0.02531645569620253</v>
      </c>
      <c r="I71">
        <v>-0.019867549668874173</v>
      </c>
      <c r="J71" s="12">
        <f t="shared" si="4"/>
        <v>-0.01935698209589247</v>
      </c>
      <c r="K71">
        <f t="shared" si="5"/>
        <v>0.01935698209589247</v>
      </c>
    </row>
    <row r="72" spans="1:11" ht="21.75">
      <c r="A72" s="2">
        <v>37672</v>
      </c>
      <c r="B72" s="3">
        <v>7.9</v>
      </c>
      <c r="C72" s="4">
        <v>-0.25</v>
      </c>
      <c r="D72">
        <f t="shared" si="3"/>
        <v>-0.03067484662576687</v>
      </c>
      <c r="I72">
        <v>-0.019801980198019802</v>
      </c>
      <c r="J72" s="12">
        <f t="shared" si="4"/>
        <v>-0.0192914126250381</v>
      </c>
      <c r="K72">
        <f t="shared" si="5"/>
        <v>0.0192914126250381</v>
      </c>
    </row>
    <row r="73" spans="1:11" ht="21.75">
      <c r="A73" s="5">
        <v>37671</v>
      </c>
      <c r="B73" s="6">
        <v>8.15</v>
      </c>
      <c r="C73" s="8">
        <v>0.05</v>
      </c>
      <c r="D73">
        <f t="shared" si="3"/>
        <v>0.00617283950617284</v>
      </c>
      <c r="I73">
        <v>-0.019417475728155338</v>
      </c>
      <c r="J73" s="12">
        <f t="shared" si="4"/>
        <v>-0.018906908155173638</v>
      </c>
      <c r="K73">
        <f t="shared" si="5"/>
        <v>0.018906908155173638</v>
      </c>
    </row>
    <row r="74" spans="1:11" ht="21.75">
      <c r="A74" s="2">
        <v>37670</v>
      </c>
      <c r="B74" s="3">
        <v>8.1</v>
      </c>
      <c r="C74" s="10">
        <v>0.05</v>
      </c>
      <c r="D74">
        <f t="shared" si="3"/>
        <v>0.006211180124223602</v>
      </c>
      <c r="I74">
        <v>-0.017699115044247787</v>
      </c>
      <c r="J74" s="12">
        <f t="shared" si="4"/>
        <v>-0.017188547471266087</v>
      </c>
      <c r="K74">
        <f t="shared" si="5"/>
        <v>0.017188547471266087</v>
      </c>
    </row>
    <row r="75" spans="1:11" ht="21.75">
      <c r="A75" s="5">
        <v>37666</v>
      </c>
      <c r="B75" s="6">
        <v>8.05</v>
      </c>
      <c r="C75" s="7">
        <v>-0.2</v>
      </c>
      <c r="D75">
        <f t="shared" si="3"/>
        <v>-0.024242424242424242</v>
      </c>
      <c r="I75">
        <v>-0.017543859649122806</v>
      </c>
      <c r="J75" s="12">
        <f t="shared" si="4"/>
        <v>-0.017033292076141106</v>
      </c>
      <c r="K75">
        <f t="shared" si="5"/>
        <v>0.017033292076141106</v>
      </c>
    </row>
    <row r="76" spans="1:11" ht="21.75">
      <c r="A76" s="2">
        <v>37665</v>
      </c>
      <c r="B76" s="3">
        <v>8.25</v>
      </c>
      <c r="C76" s="4">
        <v>-0.25</v>
      </c>
      <c r="D76">
        <f t="shared" si="3"/>
        <v>-0.029411764705882353</v>
      </c>
      <c r="I76">
        <v>-0.017391304347826087</v>
      </c>
      <c r="J76" s="12">
        <f t="shared" si="4"/>
        <v>-0.016880736774844383</v>
      </c>
      <c r="K76">
        <f t="shared" si="5"/>
        <v>0.016880736774844383</v>
      </c>
    </row>
    <row r="77" spans="1:11" ht="21.75">
      <c r="A77" s="5">
        <v>37664</v>
      </c>
      <c r="B77" s="6">
        <v>8.5</v>
      </c>
      <c r="C77" s="8">
        <v>0.05</v>
      </c>
      <c r="D77">
        <f t="shared" si="3"/>
        <v>0.00591715976331361</v>
      </c>
      <c r="I77">
        <v>-0.01694915254237288</v>
      </c>
      <c r="J77" s="12">
        <f t="shared" si="4"/>
        <v>-0.016438584969391178</v>
      </c>
      <c r="K77">
        <f t="shared" si="5"/>
        <v>0.016438584969391178</v>
      </c>
    </row>
    <row r="78" spans="1:11" ht="21.75">
      <c r="A78" s="2">
        <v>37663</v>
      </c>
      <c r="B78" s="3">
        <v>8.45</v>
      </c>
      <c r="C78" s="10">
        <v>0.1</v>
      </c>
      <c r="D78">
        <f t="shared" si="3"/>
        <v>0.011976047904191617</v>
      </c>
      <c r="I78">
        <v>-0.01694915254237288</v>
      </c>
      <c r="J78" s="12">
        <f t="shared" si="4"/>
        <v>-0.016438584969391178</v>
      </c>
      <c r="K78">
        <f t="shared" si="5"/>
        <v>0.016438584969391178</v>
      </c>
    </row>
    <row r="79" spans="1:11" ht="21.75">
      <c r="A79" s="5">
        <v>37662</v>
      </c>
      <c r="B79" s="6">
        <v>8.35</v>
      </c>
      <c r="C79" s="7">
        <v>-0.25</v>
      </c>
      <c r="D79">
        <f t="shared" si="3"/>
        <v>-0.029069767441860465</v>
      </c>
      <c r="I79">
        <v>-0.01694915254237288</v>
      </c>
      <c r="J79" s="12">
        <f t="shared" si="4"/>
        <v>-0.016438584969391178</v>
      </c>
      <c r="K79">
        <f t="shared" si="5"/>
        <v>0.016438584969391178</v>
      </c>
    </row>
    <row r="80" spans="1:11" ht="21.75">
      <c r="A80" s="2">
        <v>37659</v>
      </c>
      <c r="B80" s="3">
        <v>8.6</v>
      </c>
      <c r="C80" s="4">
        <v>-0.1</v>
      </c>
      <c r="D80">
        <f t="shared" si="3"/>
        <v>-0.01149425287356322</v>
      </c>
      <c r="I80">
        <v>-0.016853932584269662</v>
      </c>
      <c r="J80" s="12">
        <f t="shared" si="4"/>
        <v>-0.016343365011287962</v>
      </c>
      <c r="K80">
        <f t="shared" si="5"/>
        <v>0.016343365011287962</v>
      </c>
    </row>
    <row r="81" spans="1:11" ht="21.75">
      <c r="A81" s="5">
        <v>37658</v>
      </c>
      <c r="B81" s="6">
        <v>8.7</v>
      </c>
      <c r="C81" s="7">
        <v>-0.05</v>
      </c>
      <c r="D81">
        <f t="shared" si="3"/>
        <v>-0.005714285714285714</v>
      </c>
      <c r="I81">
        <v>-0.01675977653631285</v>
      </c>
      <c r="J81" s="12">
        <f t="shared" si="4"/>
        <v>-0.016249208963331145</v>
      </c>
      <c r="K81">
        <f t="shared" si="5"/>
        <v>0.016249208963331145</v>
      </c>
    </row>
    <row r="82" spans="1:11" ht="21.75">
      <c r="A82" s="2">
        <v>37657</v>
      </c>
      <c r="B82" s="3">
        <v>8.75</v>
      </c>
      <c r="C82" s="10">
        <v>0.3</v>
      </c>
      <c r="D82">
        <f t="shared" si="3"/>
        <v>0.03550295857988166</v>
      </c>
      <c r="I82">
        <v>-0.016666666666666666</v>
      </c>
      <c r="J82" s="12">
        <f t="shared" si="4"/>
        <v>-0.016156099093684963</v>
      </c>
      <c r="K82">
        <f t="shared" si="5"/>
        <v>0.016156099093684963</v>
      </c>
    </row>
    <row r="83" spans="1:11" ht="21.75">
      <c r="A83" s="5">
        <v>37656</v>
      </c>
      <c r="B83" s="6">
        <v>8.45</v>
      </c>
      <c r="C83" s="7">
        <v>-0.05</v>
      </c>
      <c r="D83">
        <f t="shared" si="3"/>
        <v>-0.0058823529411764705</v>
      </c>
      <c r="I83">
        <v>-0.015789473684210527</v>
      </c>
      <c r="J83" s="12">
        <f t="shared" si="4"/>
        <v>-0.015278906111228825</v>
      </c>
      <c r="K83">
        <f t="shared" si="5"/>
        <v>0.015278906111228825</v>
      </c>
    </row>
    <row r="84" spans="1:11" ht="21.75">
      <c r="A84" s="2">
        <v>37655</v>
      </c>
      <c r="B84" s="3">
        <v>8.5</v>
      </c>
      <c r="C84" s="9">
        <v>0</v>
      </c>
      <c r="D84">
        <f t="shared" si="3"/>
        <v>0</v>
      </c>
      <c r="I84">
        <v>-0.015748031496062995</v>
      </c>
      <c r="J84" s="12">
        <f t="shared" si="4"/>
        <v>-0.015237463923081293</v>
      </c>
      <c r="K84">
        <f t="shared" si="5"/>
        <v>0.015237463923081293</v>
      </c>
    </row>
    <row r="85" spans="1:11" ht="21.75">
      <c r="A85" s="5">
        <v>37652</v>
      </c>
      <c r="B85" s="6">
        <v>8.5</v>
      </c>
      <c r="C85" s="11">
        <v>0</v>
      </c>
      <c r="D85">
        <f t="shared" si="3"/>
        <v>0</v>
      </c>
      <c r="I85">
        <v>-0.015625</v>
      </c>
      <c r="J85" s="12">
        <f t="shared" si="4"/>
        <v>-0.015114432427018298</v>
      </c>
      <c r="K85">
        <f t="shared" si="5"/>
        <v>0.015114432427018298</v>
      </c>
    </row>
    <row r="86" spans="1:11" ht="21.75">
      <c r="A86" s="2">
        <v>37651</v>
      </c>
      <c r="B86" s="3">
        <v>8.5</v>
      </c>
      <c r="C86" s="10">
        <v>0.1</v>
      </c>
      <c r="D86">
        <f t="shared" si="3"/>
        <v>0.011904761904761904</v>
      </c>
      <c r="I86">
        <v>-0.015544041450777202</v>
      </c>
      <c r="J86" s="12">
        <f t="shared" si="4"/>
        <v>-0.0150334738777955</v>
      </c>
      <c r="K86">
        <f t="shared" si="5"/>
        <v>0.0150334738777955</v>
      </c>
    </row>
    <row r="87" spans="1:11" ht="21.75">
      <c r="A87" s="5">
        <v>37650</v>
      </c>
      <c r="B87" s="6">
        <v>8.4</v>
      </c>
      <c r="C87" s="7">
        <v>-0.5</v>
      </c>
      <c r="D87">
        <f t="shared" si="3"/>
        <v>-0.056179775280898875</v>
      </c>
      <c r="I87">
        <v>-0.015503875968992248</v>
      </c>
      <c r="J87" s="12">
        <f t="shared" si="4"/>
        <v>-0.014993308396010546</v>
      </c>
      <c r="K87">
        <f t="shared" si="5"/>
        <v>0.014993308396010546</v>
      </c>
    </row>
    <row r="88" spans="1:11" ht="21.75">
      <c r="A88" s="2">
        <v>37649</v>
      </c>
      <c r="B88" s="3">
        <v>8.9</v>
      </c>
      <c r="C88" s="10">
        <v>0.2</v>
      </c>
      <c r="D88">
        <f t="shared" si="3"/>
        <v>0.02298850574712644</v>
      </c>
      <c r="I88">
        <v>-0.01515151515151515</v>
      </c>
      <c r="J88" s="12">
        <f t="shared" si="4"/>
        <v>-0.014640947578533448</v>
      </c>
      <c r="K88">
        <f t="shared" si="5"/>
        <v>0.014640947578533448</v>
      </c>
    </row>
    <row r="89" spans="1:11" ht="21.75">
      <c r="A89" s="5">
        <v>37648</v>
      </c>
      <c r="B89" s="6">
        <v>8.7</v>
      </c>
      <c r="C89" s="7">
        <v>-0.3</v>
      </c>
      <c r="D89">
        <f t="shared" si="3"/>
        <v>-0.03333333333333333</v>
      </c>
      <c r="I89">
        <v>-0.015</v>
      </c>
      <c r="J89" s="12">
        <f t="shared" si="4"/>
        <v>-0.014489432427018297</v>
      </c>
      <c r="K89">
        <f t="shared" si="5"/>
        <v>0.014489432427018297</v>
      </c>
    </row>
    <row r="90" spans="1:11" ht="21.75">
      <c r="A90" s="2">
        <v>37645</v>
      </c>
      <c r="B90" s="3">
        <v>9</v>
      </c>
      <c r="C90" s="4">
        <v>-0.05</v>
      </c>
      <c r="D90">
        <f t="shared" si="3"/>
        <v>-0.0055248618784530384</v>
      </c>
      <c r="I90">
        <v>-0.012422360248447204</v>
      </c>
      <c r="J90" s="12">
        <f t="shared" si="4"/>
        <v>-0.011911792675465502</v>
      </c>
      <c r="K90">
        <f t="shared" si="5"/>
        <v>0.011911792675465502</v>
      </c>
    </row>
    <row r="91" spans="1:11" ht="21.75">
      <c r="A91" s="5">
        <v>37644</v>
      </c>
      <c r="B91" s="6">
        <v>9.05</v>
      </c>
      <c r="C91" s="11">
        <v>0</v>
      </c>
      <c r="D91">
        <f t="shared" si="3"/>
        <v>0</v>
      </c>
      <c r="I91">
        <v>-0.012269938650306749</v>
      </c>
      <c r="J91" s="12">
        <f t="shared" si="4"/>
        <v>-0.011759371077325047</v>
      </c>
      <c r="K91">
        <f t="shared" si="5"/>
        <v>0.011759371077325047</v>
      </c>
    </row>
    <row r="92" spans="1:11" ht="21.75">
      <c r="A92" s="2">
        <v>37643</v>
      </c>
      <c r="B92" s="3">
        <v>9.05</v>
      </c>
      <c r="C92" s="4">
        <v>-0.35</v>
      </c>
      <c r="D92">
        <f t="shared" si="3"/>
        <v>-0.03723404255319149</v>
      </c>
      <c r="I92">
        <v>-0.011904761904761904</v>
      </c>
      <c r="J92" s="12">
        <f t="shared" si="4"/>
        <v>-0.011394194331780202</v>
      </c>
      <c r="K92">
        <f t="shared" si="5"/>
        <v>0.011394194331780202</v>
      </c>
    </row>
    <row r="93" spans="1:11" ht="21.75">
      <c r="A93" s="5">
        <v>37642</v>
      </c>
      <c r="B93" s="6">
        <v>9.4</v>
      </c>
      <c r="C93" s="8">
        <v>0.1</v>
      </c>
      <c r="D93">
        <f t="shared" si="3"/>
        <v>0.01075268817204301</v>
      </c>
      <c r="I93">
        <v>-0.01183431952662722</v>
      </c>
      <c r="J93" s="12">
        <f t="shared" si="4"/>
        <v>-0.011323751953645518</v>
      </c>
      <c r="K93">
        <f t="shared" si="5"/>
        <v>0.011323751953645518</v>
      </c>
    </row>
    <row r="94" spans="1:11" ht="21.75">
      <c r="A94" s="2">
        <v>37641</v>
      </c>
      <c r="B94" s="3">
        <v>9.3</v>
      </c>
      <c r="C94" s="9">
        <v>0</v>
      </c>
      <c r="D94">
        <f t="shared" si="3"/>
        <v>0</v>
      </c>
      <c r="I94">
        <v>-0.01149425287356322</v>
      </c>
      <c r="J94" s="12">
        <f t="shared" si="4"/>
        <v>-0.010983685300581518</v>
      </c>
      <c r="K94">
        <f t="shared" si="5"/>
        <v>0.010983685300581518</v>
      </c>
    </row>
    <row r="95" spans="1:11" ht="21.75">
      <c r="A95" s="5">
        <v>37638</v>
      </c>
      <c r="B95" s="6">
        <v>9.3</v>
      </c>
      <c r="C95" s="7">
        <v>-0.1</v>
      </c>
      <c r="D95">
        <f t="shared" si="3"/>
        <v>-0.010638297872340425</v>
      </c>
      <c r="I95">
        <v>-0.01098901098901099</v>
      </c>
      <c r="J95" s="12">
        <f t="shared" si="4"/>
        <v>-0.010478443416029288</v>
      </c>
      <c r="K95">
        <f t="shared" si="5"/>
        <v>0.010478443416029288</v>
      </c>
    </row>
    <row r="96" spans="1:11" ht="21.75">
      <c r="A96" s="2">
        <v>37637</v>
      </c>
      <c r="B96" s="3">
        <v>9.4</v>
      </c>
      <c r="C96" s="4">
        <v>-0.35</v>
      </c>
      <c r="D96">
        <f t="shared" si="3"/>
        <v>-0.035897435897435895</v>
      </c>
      <c r="I96">
        <v>-0.01075268817204301</v>
      </c>
      <c r="J96" s="12">
        <f t="shared" si="4"/>
        <v>-0.010242120599061308</v>
      </c>
      <c r="K96">
        <f t="shared" si="5"/>
        <v>0.010242120599061308</v>
      </c>
    </row>
    <row r="97" spans="1:11" ht="21.75">
      <c r="A97" s="5">
        <v>37636</v>
      </c>
      <c r="B97" s="6">
        <v>9.75</v>
      </c>
      <c r="C97" s="8">
        <v>0.2</v>
      </c>
      <c r="D97">
        <f t="shared" si="3"/>
        <v>0.020942408376963352</v>
      </c>
      <c r="I97">
        <v>-0.01075268817204301</v>
      </c>
      <c r="J97" s="12">
        <f t="shared" si="4"/>
        <v>-0.010242120599061308</v>
      </c>
      <c r="K97">
        <f t="shared" si="5"/>
        <v>0.010242120599061308</v>
      </c>
    </row>
    <row r="98" spans="1:11" ht="21.75">
      <c r="A98" s="2">
        <v>37635</v>
      </c>
      <c r="B98" s="3">
        <v>9.55</v>
      </c>
      <c r="C98" s="10">
        <v>0.45</v>
      </c>
      <c r="D98">
        <f t="shared" si="3"/>
        <v>0.049450549450549455</v>
      </c>
      <c r="I98">
        <v>-0.010695187165775402</v>
      </c>
      <c r="J98" s="12">
        <f t="shared" si="4"/>
        <v>-0.0101846195927937</v>
      </c>
      <c r="K98">
        <f t="shared" si="5"/>
        <v>0.0101846195927937</v>
      </c>
    </row>
    <row r="99" spans="1:11" ht="21.75">
      <c r="A99" s="5">
        <v>37634</v>
      </c>
      <c r="B99" s="6">
        <v>9.1</v>
      </c>
      <c r="C99" s="11">
        <v>0</v>
      </c>
      <c r="D99">
        <f t="shared" si="3"/>
        <v>0</v>
      </c>
      <c r="I99">
        <v>-0.010638297872340425</v>
      </c>
      <c r="J99" s="12">
        <f t="shared" si="4"/>
        <v>-0.010127730299358723</v>
      </c>
      <c r="K99">
        <f t="shared" si="5"/>
        <v>0.010127730299358723</v>
      </c>
    </row>
    <row r="100" spans="1:11" ht="21.75">
      <c r="A100" s="2">
        <v>37631</v>
      </c>
      <c r="B100" s="3">
        <v>9.1</v>
      </c>
      <c r="C100" s="4">
        <v>-0.05</v>
      </c>
      <c r="D100">
        <f t="shared" si="3"/>
        <v>-0.00546448087431694</v>
      </c>
      <c r="I100">
        <v>-0.010638297872340425</v>
      </c>
      <c r="J100" s="12">
        <f t="shared" si="4"/>
        <v>-0.010127730299358723</v>
      </c>
      <c r="K100">
        <f t="shared" si="5"/>
        <v>0.010127730299358723</v>
      </c>
    </row>
    <row r="101" spans="1:11" ht="21.75">
      <c r="A101" s="5">
        <v>37630</v>
      </c>
      <c r="B101" s="6">
        <v>9.15</v>
      </c>
      <c r="C101" s="7">
        <v>-0.05</v>
      </c>
      <c r="D101">
        <f t="shared" si="3"/>
        <v>-0.005434782608695653</v>
      </c>
      <c r="I101">
        <v>-0.010471204188481676</v>
      </c>
      <c r="J101" s="12">
        <f t="shared" si="4"/>
        <v>-0.009960636615499974</v>
      </c>
      <c r="K101">
        <f t="shared" si="5"/>
        <v>0.009960636615499974</v>
      </c>
    </row>
    <row r="102" spans="1:11" ht="21.75">
      <c r="A102" s="2">
        <v>37629</v>
      </c>
      <c r="B102" s="3">
        <v>9.2</v>
      </c>
      <c r="C102" s="4">
        <v>-0.25</v>
      </c>
      <c r="D102">
        <f t="shared" si="3"/>
        <v>-0.026455026455026457</v>
      </c>
      <c r="I102">
        <v>-0.009900990099009901</v>
      </c>
      <c r="J102" s="12">
        <f t="shared" si="4"/>
        <v>-0.009390422526028199</v>
      </c>
      <c r="K102">
        <f t="shared" si="5"/>
        <v>0.009390422526028199</v>
      </c>
    </row>
    <row r="103" spans="1:11" ht="21.75">
      <c r="A103" s="5">
        <v>37628</v>
      </c>
      <c r="B103" s="6">
        <v>9.45</v>
      </c>
      <c r="C103" s="7">
        <v>-0.1</v>
      </c>
      <c r="D103">
        <f t="shared" si="3"/>
        <v>-0.010471204188481676</v>
      </c>
      <c r="I103">
        <v>-0.009803921568627453</v>
      </c>
      <c r="J103" s="12">
        <f t="shared" si="4"/>
        <v>-0.00929335399564575</v>
      </c>
      <c r="K103">
        <f t="shared" si="5"/>
        <v>0.00929335399564575</v>
      </c>
    </row>
    <row r="104" spans="1:11" ht="21.75">
      <c r="A104" s="2">
        <v>37627</v>
      </c>
      <c r="B104" s="3">
        <v>9.55</v>
      </c>
      <c r="C104" s="10">
        <v>0.4</v>
      </c>
      <c r="D104">
        <f t="shared" si="3"/>
        <v>0.04371584699453552</v>
      </c>
      <c r="I104">
        <v>-0.009433962264150945</v>
      </c>
      <c r="J104" s="12">
        <f t="shared" si="4"/>
        <v>-0.008923394691169243</v>
      </c>
      <c r="K104">
        <f t="shared" si="5"/>
        <v>0.008923394691169243</v>
      </c>
    </row>
    <row r="105" spans="1:11" ht="21.75">
      <c r="A105" s="5">
        <v>37624</v>
      </c>
      <c r="B105" s="6">
        <v>9.15</v>
      </c>
      <c r="C105" s="8">
        <v>0.05</v>
      </c>
      <c r="D105">
        <f t="shared" si="3"/>
        <v>0.005494505494505495</v>
      </c>
      <c r="I105">
        <v>-0.008849557522123894</v>
      </c>
      <c r="J105" s="12">
        <f t="shared" si="4"/>
        <v>-0.008338989949142192</v>
      </c>
      <c r="K105">
        <f t="shared" si="5"/>
        <v>0.008338989949142192</v>
      </c>
    </row>
    <row r="106" spans="1:11" ht="21.75">
      <c r="A106" s="2">
        <v>37623</v>
      </c>
      <c r="B106" s="3">
        <v>9.1</v>
      </c>
      <c r="C106" s="4">
        <v>-0.2</v>
      </c>
      <c r="D106">
        <f t="shared" si="3"/>
        <v>-0.02150537634408602</v>
      </c>
      <c r="I106">
        <v>-0.008620689655172414</v>
      </c>
      <c r="J106" s="12">
        <f t="shared" si="4"/>
        <v>-0.008110122082190712</v>
      </c>
      <c r="K106">
        <f t="shared" si="5"/>
        <v>0.008110122082190712</v>
      </c>
    </row>
    <row r="107" spans="1:11" ht="21.75">
      <c r="A107" s="5">
        <v>37617</v>
      </c>
      <c r="B107" s="6">
        <v>9.3</v>
      </c>
      <c r="C107" s="7">
        <v>-0.1</v>
      </c>
      <c r="D107">
        <f t="shared" si="3"/>
        <v>-0.010638297872340425</v>
      </c>
      <c r="I107">
        <v>-0.008547008547008548</v>
      </c>
      <c r="J107" s="12">
        <f t="shared" si="4"/>
        <v>-0.008036440974026846</v>
      </c>
      <c r="K107">
        <f t="shared" si="5"/>
        <v>0.008036440974026846</v>
      </c>
    </row>
    <row r="108" spans="1:11" ht="21.75">
      <c r="A108" s="2">
        <v>37616</v>
      </c>
      <c r="B108" s="3">
        <v>9.4</v>
      </c>
      <c r="C108" s="10">
        <v>0.05</v>
      </c>
      <c r="D108">
        <f t="shared" si="3"/>
        <v>0.005347593582887701</v>
      </c>
      <c r="I108">
        <v>-0.008403361344537815</v>
      </c>
      <c r="J108" s="12">
        <f t="shared" si="4"/>
        <v>-0.007892793771556113</v>
      </c>
      <c r="K108">
        <f t="shared" si="5"/>
        <v>0.007892793771556113</v>
      </c>
    </row>
    <row r="109" spans="1:11" ht="21.75">
      <c r="A109" s="5">
        <v>37615</v>
      </c>
      <c r="B109" s="6">
        <v>9.35</v>
      </c>
      <c r="C109" s="8">
        <v>0.05</v>
      </c>
      <c r="D109">
        <f t="shared" si="3"/>
        <v>0.005376344086021505</v>
      </c>
      <c r="I109">
        <v>-0.008333333333333333</v>
      </c>
      <c r="J109" s="12">
        <f t="shared" si="4"/>
        <v>-0.007822765760351631</v>
      </c>
      <c r="K109">
        <f t="shared" si="5"/>
        <v>0.007822765760351631</v>
      </c>
    </row>
    <row r="110" spans="1:11" ht="21.75">
      <c r="A110" s="2">
        <v>37614</v>
      </c>
      <c r="B110" s="3">
        <v>9.3</v>
      </c>
      <c r="C110" s="4">
        <v>-0.05</v>
      </c>
      <c r="D110">
        <f t="shared" si="3"/>
        <v>-0.005347593582887701</v>
      </c>
      <c r="I110">
        <v>-0.008333333333333333</v>
      </c>
      <c r="J110" s="12">
        <f t="shared" si="4"/>
        <v>-0.007822765760351631</v>
      </c>
      <c r="K110">
        <f t="shared" si="5"/>
        <v>0.007822765760351631</v>
      </c>
    </row>
    <row r="111" spans="1:11" ht="21.75">
      <c r="A111" s="5">
        <v>37613</v>
      </c>
      <c r="B111" s="6">
        <v>9.35</v>
      </c>
      <c r="C111" s="8">
        <v>0.25</v>
      </c>
      <c r="D111">
        <f t="shared" si="3"/>
        <v>0.027472527472527472</v>
      </c>
      <c r="I111">
        <v>-0.008264462809917356</v>
      </c>
      <c r="J111" s="12">
        <f t="shared" si="4"/>
        <v>-0.007753895236935654</v>
      </c>
      <c r="K111">
        <f t="shared" si="5"/>
        <v>0.007753895236935654</v>
      </c>
    </row>
    <row r="112" spans="1:11" ht="21.75">
      <c r="A112" s="2">
        <v>37610</v>
      </c>
      <c r="B112" s="3">
        <v>9.1</v>
      </c>
      <c r="C112" s="10">
        <v>0.1</v>
      </c>
      <c r="D112">
        <f t="shared" si="3"/>
        <v>0.011111111111111112</v>
      </c>
      <c r="I112">
        <v>-0.007042253521126762</v>
      </c>
      <c r="J112" s="12">
        <f t="shared" si="4"/>
        <v>-0.00653168594814506</v>
      </c>
      <c r="K112">
        <f t="shared" si="5"/>
        <v>0.00653168594814506</v>
      </c>
    </row>
    <row r="113" spans="1:11" ht="21.75">
      <c r="A113" s="5">
        <v>37609</v>
      </c>
      <c r="B113" s="6">
        <v>9</v>
      </c>
      <c r="C113" s="8">
        <v>0.25</v>
      </c>
      <c r="D113">
        <f t="shared" si="3"/>
        <v>0.02857142857142857</v>
      </c>
      <c r="I113">
        <v>-0.006578947368421053</v>
      </c>
      <c r="J113" s="12">
        <f t="shared" si="4"/>
        <v>-0.006068379795439351</v>
      </c>
      <c r="K113">
        <f t="shared" si="5"/>
        <v>0.006068379795439351</v>
      </c>
    </row>
    <row r="114" spans="1:11" ht="21.75">
      <c r="A114" s="2">
        <v>37608</v>
      </c>
      <c r="B114" s="3">
        <v>8.75</v>
      </c>
      <c r="C114" s="4">
        <v>-0.15</v>
      </c>
      <c r="D114">
        <f t="shared" si="3"/>
        <v>-0.016853932584269662</v>
      </c>
      <c r="I114">
        <v>-0.0064516129032258064</v>
      </c>
      <c r="J114" s="12">
        <f t="shared" si="4"/>
        <v>-0.0059410453302441045</v>
      </c>
      <c r="K114">
        <f t="shared" si="5"/>
        <v>0.0059410453302441045</v>
      </c>
    </row>
    <row r="115" spans="1:11" ht="21.75">
      <c r="A115" s="5">
        <v>37607</v>
      </c>
      <c r="B115" s="6">
        <v>8.9</v>
      </c>
      <c r="C115" s="7">
        <v>-0.35</v>
      </c>
      <c r="D115">
        <f t="shared" si="3"/>
        <v>-0.03783783783783783</v>
      </c>
      <c r="I115">
        <v>-0.006329113924050633</v>
      </c>
      <c r="J115" s="12">
        <f t="shared" si="4"/>
        <v>-0.005818546351068931</v>
      </c>
      <c r="K115">
        <f t="shared" si="5"/>
        <v>0.005818546351068931</v>
      </c>
    </row>
    <row r="116" spans="1:11" ht="21.75">
      <c r="A116" s="2">
        <v>37606</v>
      </c>
      <c r="B116" s="3">
        <v>9.25</v>
      </c>
      <c r="C116" s="4">
        <v>-0.1</v>
      </c>
      <c r="D116">
        <f t="shared" si="3"/>
        <v>-0.010695187165775402</v>
      </c>
      <c r="I116">
        <v>-0.005988023952095809</v>
      </c>
      <c r="J116" s="12">
        <f t="shared" si="4"/>
        <v>-0.005477456379114107</v>
      </c>
      <c r="K116">
        <f t="shared" si="5"/>
        <v>0.005477456379114107</v>
      </c>
    </row>
    <row r="117" spans="1:11" ht="21.75">
      <c r="A117" s="5">
        <v>37603</v>
      </c>
      <c r="B117" s="6">
        <v>9.35</v>
      </c>
      <c r="C117" s="7">
        <v>-0.15</v>
      </c>
      <c r="D117">
        <f t="shared" si="3"/>
        <v>-0.015789473684210527</v>
      </c>
      <c r="I117">
        <v>-0.00591715976331361</v>
      </c>
      <c r="J117" s="12">
        <f t="shared" si="4"/>
        <v>-0.005406592190331908</v>
      </c>
      <c r="K117">
        <f t="shared" si="5"/>
        <v>0.005406592190331908</v>
      </c>
    </row>
    <row r="118" spans="1:11" ht="21.75">
      <c r="A118" s="2">
        <v>37602</v>
      </c>
      <c r="B118" s="3">
        <v>9.5</v>
      </c>
      <c r="C118" s="4">
        <v>-0.15</v>
      </c>
      <c r="D118">
        <f t="shared" si="3"/>
        <v>-0.015544041450777202</v>
      </c>
      <c r="I118">
        <v>-0.0058823529411764705</v>
      </c>
      <c r="J118" s="12">
        <f t="shared" si="4"/>
        <v>-0.0053717853681947685</v>
      </c>
      <c r="K118">
        <f t="shared" si="5"/>
        <v>0.0053717853681947685</v>
      </c>
    </row>
    <row r="119" spans="1:11" ht="21.75">
      <c r="A119" s="5">
        <v>37601</v>
      </c>
      <c r="B119" s="6">
        <v>9.65</v>
      </c>
      <c r="C119" s="7">
        <v>-0.2</v>
      </c>
      <c r="D119">
        <f t="shared" si="3"/>
        <v>-0.020304568527918784</v>
      </c>
      <c r="I119">
        <v>-0.005847953216374269</v>
      </c>
      <c r="J119" s="12">
        <f t="shared" si="4"/>
        <v>-0.005337385643392567</v>
      </c>
      <c r="K119">
        <f t="shared" si="5"/>
        <v>0.005337385643392567</v>
      </c>
    </row>
    <row r="120" spans="1:11" ht="21.75">
      <c r="A120" s="2">
        <v>37599</v>
      </c>
      <c r="B120" s="3">
        <v>9.85</v>
      </c>
      <c r="C120" s="4">
        <v>-0.15</v>
      </c>
      <c r="D120">
        <f t="shared" si="3"/>
        <v>-0.015</v>
      </c>
      <c r="I120">
        <v>-0.005714285714285714</v>
      </c>
      <c r="J120" s="12">
        <f t="shared" si="4"/>
        <v>-0.005203718141304012</v>
      </c>
      <c r="K120">
        <f t="shared" si="5"/>
        <v>0.005203718141304012</v>
      </c>
    </row>
    <row r="121" spans="1:11" ht="21.75">
      <c r="A121" s="5">
        <v>37596</v>
      </c>
      <c r="B121" s="6">
        <v>10</v>
      </c>
      <c r="C121" s="7">
        <v>-0.5</v>
      </c>
      <c r="D121">
        <f t="shared" si="3"/>
        <v>-0.047619047619047616</v>
      </c>
      <c r="I121">
        <v>-0.0055248618784530384</v>
      </c>
      <c r="J121" s="12">
        <f t="shared" si="4"/>
        <v>-0.0050142943054713365</v>
      </c>
      <c r="K121">
        <f t="shared" si="5"/>
        <v>0.0050142943054713365</v>
      </c>
    </row>
    <row r="122" spans="1:11" ht="21.75">
      <c r="A122" s="2">
        <v>37594</v>
      </c>
      <c r="B122" s="3">
        <v>10.5</v>
      </c>
      <c r="C122" s="10">
        <v>1.05</v>
      </c>
      <c r="D122">
        <f t="shared" si="3"/>
        <v>0.11111111111111112</v>
      </c>
      <c r="I122">
        <v>-0.00546448087431694</v>
      </c>
      <c r="J122" s="12">
        <f t="shared" si="4"/>
        <v>-0.004953913301335238</v>
      </c>
      <c r="K122">
        <f t="shared" si="5"/>
        <v>0.004953913301335238</v>
      </c>
    </row>
    <row r="123" spans="1:11" ht="21.75">
      <c r="A123" s="5">
        <v>37593</v>
      </c>
      <c r="B123" s="6">
        <v>9.45</v>
      </c>
      <c r="C123" s="7">
        <v>-1.75</v>
      </c>
      <c r="D123">
        <f t="shared" si="3"/>
        <v>-0.15625</v>
      </c>
      <c r="I123">
        <v>-0.005434782608695653</v>
      </c>
      <c r="J123" s="12">
        <f t="shared" si="4"/>
        <v>-0.004924215035713951</v>
      </c>
      <c r="K123">
        <f t="shared" si="5"/>
        <v>0.004924215035713951</v>
      </c>
    </row>
    <row r="124" spans="1:11" ht="21.75">
      <c r="A124" s="2">
        <v>37592</v>
      </c>
      <c r="B124" s="3">
        <v>11.2</v>
      </c>
      <c r="C124" s="4">
        <v>-0.1</v>
      </c>
      <c r="D124">
        <f t="shared" si="3"/>
        <v>-0.008849557522123894</v>
      </c>
      <c r="I124">
        <v>-0.005347593582887701</v>
      </c>
      <c r="J124" s="12">
        <f t="shared" si="4"/>
        <v>-0.004837026009905999</v>
      </c>
      <c r="K124">
        <f t="shared" si="5"/>
        <v>0.004837026009905999</v>
      </c>
    </row>
    <row r="125" spans="1:11" ht="21.75">
      <c r="A125" s="5">
        <v>37589</v>
      </c>
      <c r="B125" s="6">
        <v>11.3</v>
      </c>
      <c r="C125" s="7">
        <v>-0.2</v>
      </c>
      <c r="D125">
        <f t="shared" si="3"/>
        <v>-0.017391304347826087</v>
      </c>
      <c r="I125">
        <v>-0.005208333333333334</v>
      </c>
      <c r="J125" s="12">
        <f t="shared" si="4"/>
        <v>-0.004697765760351632</v>
      </c>
      <c r="K125">
        <f t="shared" si="5"/>
        <v>0.004697765760351632</v>
      </c>
    </row>
    <row r="126" spans="1:11" ht="21.75">
      <c r="A126" s="2">
        <v>37588</v>
      </c>
      <c r="B126" s="3">
        <v>11.5</v>
      </c>
      <c r="C126" s="4">
        <v>-0.1</v>
      </c>
      <c r="D126">
        <f t="shared" si="3"/>
        <v>-0.008620689655172414</v>
      </c>
      <c r="I126">
        <v>0</v>
      </c>
      <c r="J126" s="12">
        <f t="shared" si="4"/>
        <v>0.000510567572981702</v>
      </c>
      <c r="K126">
        <f t="shared" si="5"/>
        <v>0.000510567572981702</v>
      </c>
    </row>
    <row r="127" spans="1:11" ht="21.75">
      <c r="A127" s="5">
        <v>37587</v>
      </c>
      <c r="B127" s="6">
        <v>11.6</v>
      </c>
      <c r="C127" s="11">
        <v>0</v>
      </c>
      <c r="D127">
        <f t="shared" si="3"/>
        <v>0</v>
      </c>
      <c r="I127">
        <v>0</v>
      </c>
      <c r="J127" s="12">
        <f t="shared" si="4"/>
        <v>0.000510567572981702</v>
      </c>
      <c r="K127">
        <f t="shared" si="5"/>
        <v>0.000510567572981702</v>
      </c>
    </row>
    <row r="128" spans="1:11" ht="21.75">
      <c r="A128" s="2">
        <v>37586</v>
      </c>
      <c r="B128" s="3">
        <v>11.6</v>
      </c>
      <c r="C128" s="4">
        <v>-0.1</v>
      </c>
      <c r="D128">
        <f t="shared" si="3"/>
        <v>-0.008547008547008548</v>
      </c>
      <c r="I128">
        <v>0</v>
      </c>
      <c r="J128" s="12">
        <f t="shared" si="4"/>
        <v>0.000510567572981702</v>
      </c>
      <c r="K128">
        <f t="shared" si="5"/>
        <v>0.000510567572981702</v>
      </c>
    </row>
    <row r="129" spans="1:11" ht="21.75">
      <c r="A129" s="5">
        <v>37585</v>
      </c>
      <c r="B129" s="6">
        <v>11.7</v>
      </c>
      <c r="C129" s="8">
        <v>0.1</v>
      </c>
      <c r="D129">
        <f t="shared" si="3"/>
        <v>0.008620689655172414</v>
      </c>
      <c r="I129">
        <v>0</v>
      </c>
      <c r="J129" s="12">
        <f t="shared" si="4"/>
        <v>0.000510567572981702</v>
      </c>
      <c r="K129">
        <f t="shared" si="5"/>
        <v>0.000510567572981702</v>
      </c>
    </row>
    <row r="130" spans="1:11" ht="21.75">
      <c r="A130" s="2">
        <v>37582</v>
      </c>
      <c r="B130" s="3">
        <v>11.6</v>
      </c>
      <c r="C130" s="4">
        <v>-0.2</v>
      </c>
      <c r="D130">
        <f t="shared" si="3"/>
        <v>-0.01694915254237288</v>
      </c>
      <c r="I130">
        <v>0</v>
      </c>
      <c r="J130" s="12">
        <f t="shared" si="4"/>
        <v>0.000510567572981702</v>
      </c>
      <c r="K130">
        <f t="shared" si="5"/>
        <v>0.000510567572981702</v>
      </c>
    </row>
    <row r="131" spans="1:11" ht="21.75">
      <c r="A131" s="5">
        <v>37581</v>
      </c>
      <c r="B131" s="6">
        <v>11.8</v>
      </c>
      <c r="C131" s="8">
        <v>0.2</v>
      </c>
      <c r="D131">
        <f aca="true" t="shared" si="6" ref="D131:D194">C131/B132</f>
        <v>0.017241379310344827</v>
      </c>
      <c r="I131">
        <v>0</v>
      </c>
      <c r="J131" s="12">
        <f aca="true" t="shared" si="7" ref="J131:J194">I131-$F$3</f>
        <v>0.000510567572981702</v>
      </c>
      <c r="K131">
        <f aca="true" t="shared" si="8" ref="K131:K194">ABS(J131)</f>
        <v>0.000510567572981702</v>
      </c>
    </row>
    <row r="132" spans="1:11" ht="21.75">
      <c r="A132" s="2">
        <v>37580</v>
      </c>
      <c r="B132" s="3">
        <v>11.6</v>
      </c>
      <c r="C132" s="9">
        <v>0</v>
      </c>
      <c r="D132">
        <f t="shared" si="6"/>
        <v>0</v>
      </c>
      <c r="I132">
        <v>0</v>
      </c>
      <c r="J132" s="12">
        <f t="shared" si="7"/>
        <v>0.000510567572981702</v>
      </c>
      <c r="K132">
        <f t="shared" si="8"/>
        <v>0.000510567572981702</v>
      </c>
    </row>
    <row r="133" spans="1:11" ht="21.75">
      <c r="A133" s="5">
        <v>37579</v>
      </c>
      <c r="B133" s="6">
        <v>11.6</v>
      </c>
      <c r="C133" s="7">
        <v>-0.6</v>
      </c>
      <c r="D133">
        <f t="shared" si="6"/>
        <v>-0.04918032786885246</v>
      </c>
      <c r="I133">
        <v>0</v>
      </c>
      <c r="J133" s="12">
        <f t="shared" si="7"/>
        <v>0.000510567572981702</v>
      </c>
      <c r="K133">
        <f t="shared" si="8"/>
        <v>0.000510567572981702</v>
      </c>
    </row>
    <row r="134" spans="1:11" ht="21.75">
      <c r="A134" s="2">
        <v>37578</v>
      </c>
      <c r="B134" s="3">
        <v>12.2</v>
      </c>
      <c r="C134" s="10">
        <v>0.3</v>
      </c>
      <c r="D134">
        <f t="shared" si="6"/>
        <v>0.025210084033613443</v>
      </c>
      <c r="I134">
        <v>0</v>
      </c>
      <c r="J134" s="12">
        <f t="shared" si="7"/>
        <v>0.000510567572981702</v>
      </c>
      <c r="K134">
        <f t="shared" si="8"/>
        <v>0.000510567572981702</v>
      </c>
    </row>
    <row r="135" spans="1:11" ht="21.75">
      <c r="A135" s="5">
        <v>37575</v>
      </c>
      <c r="B135" s="6">
        <v>11.9</v>
      </c>
      <c r="C135" s="8">
        <v>0.6</v>
      </c>
      <c r="D135">
        <f t="shared" si="6"/>
        <v>0.053097345132743355</v>
      </c>
      <c r="I135">
        <v>0</v>
      </c>
      <c r="J135" s="12">
        <f t="shared" si="7"/>
        <v>0.000510567572981702</v>
      </c>
      <c r="K135">
        <f t="shared" si="8"/>
        <v>0.000510567572981702</v>
      </c>
    </row>
    <row r="136" spans="1:11" ht="21.75">
      <c r="A136" s="2">
        <v>37574</v>
      </c>
      <c r="B136" s="3">
        <v>11.3</v>
      </c>
      <c r="C136" s="10">
        <v>0.4</v>
      </c>
      <c r="D136">
        <f t="shared" si="6"/>
        <v>0.03669724770642202</v>
      </c>
      <c r="I136">
        <v>0</v>
      </c>
      <c r="J136" s="12">
        <f t="shared" si="7"/>
        <v>0.000510567572981702</v>
      </c>
      <c r="K136">
        <f t="shared" si="8"/>
        <v>0.000510567572981702</v>
      </c>
    </row>
    <row r="137" spans="1:11" ht="21.75">
      <c r="A137" s="5">
        <v>37573</v>
      </c>
      <c r="B137" s="6">
        <v>10.9</v>
      </c>
      <c r="C137" s="7">
        <v>-0.4</v>
      </c>
      <c r="D137">
        <f t="shared" si="6"/>
        <v>-0.035398230088495575</v>
      </c>
      <c r="I137">
        <v>0</v>
      </c>
      <c r="J137" s="12">
        <f t="shared" si="7"/>
        <v>0.000510567572981702</v>
      </c>
      <c r="K137">
        <f t="shared" si="8"/>
        <v>0.000510567572981702</v>
      </c>
    </row>
    <row r="138" spans="1:11" ht="21.75">
      <c r="A138" s="2">
        <v>37572</v>
      </c>
      <c r="B138" s="3">
        <v>11.3</v>
      </c>
      <c r="C138" s="10">
        <v>0.1</v>
      </c>
      <c r="D138">
        <f t="shared" si="6"/>
        <v>0.00892857142857143</v>
      </c>
      <c r="I138">
        <v>0</v>
      </c>
      <c r="J138" s="12">
        <f t="shared" si="7"/>
        <v>0.000510567572981702</v>
      </c>
      <c r="K138">
        <f t="shared" si="8"/>
        <v>0.000510567572981702</v>
      </c>
    </row>
    <row r="139" spans="1:11" ht="21.75">
      <c r="A139" s="5">
        <v>37571</v>
      </c>
      <c r="B139" s="6">
        <v>11.2</v>
      </c>
      <c r="C139" s="11">
        <v>0</v>
      </c>
      <c r="D139">
        <f t="shared" si="6"/>
        <v>0</v>
      </c>
      <c r="I139">
        <v>0</v>
      </c>
      <c r="J139" s="12">
        <f t="shared" si="7"/>
        <v>0.000510567572981702</v>
      </c>
      <c r="K139">
        <f t="shared" si="8"/>
        <v>0.000510567572981702</v>
      </c>
    </row>
    <row r="140" spans="1:11" ht="21.75">
      <c r="A140" s="2">
        <v>37568</v>
      </c>
      <c r="B140" s="3">
        <v>11.2</v>
      </c>
      <c r="C140" s="9">
        <v>0</v>
      </c>
      <c r="D140">
        <f t="shared" si="6"/>
        <v>0</v>
      </c>
      <c r="I140">
        <v>0</v>
      </c>
      <c r="J140" s="12">
        <f t="shared" si="7"/>
        <v>0.000510567572981702</v>
      </c>
      <c r="K140">
        <f t="shared" si="8"/>
        <v>0.000510567572981702</v>
      </c>
    </row>
    <row r="141" spans="1:11" ht="21.75">
      <c r="A141" s="5">
        <v>37567</v>
      </c>
      <c r="B141" s="6">
        <v>11.2</v>
      </c>
      <c r="C141" s="8">
        <v>0.2</v>
      </c>
      <c r="D141">
        <f t="shared" si="6"/>
        <v>0.018181818181818184</v>
      </c>
      <c r="I141">
        <v>0</v>
      </c>
      <c r="J141" s="12">
        <f t="shared" si="7"/>
        <v>0.000510567572981702</v>
      </c>
      <c r="K141">
        <f t="shared" si="8"/>
        <v>0.000510567572981702</v>
      </c>
    </row>
    <row r="142" spans="1:11" ht="21.75">
      <c r="A142" s="2">
        <v>37566</v>
      </c>
      <c r="B142" s="3">
        <v>11</v>
      </c>
      <c r="C142" s="10">
        <v>0.3</v>
      </c>
      <c r="D142">
        <f t="shared" si="6"/>
        <v>0.028037383177570093</v>
      </c>
      <c r="I142">
        <v>0</v>
      </c>
      <c r="J142" s="12">
        <f t="shared" si="7"/>
        <v>0.000510567572981702</v>
      </c>
      <c r="K142">
        <f t="shared" si="8"/>
        <v>0.000510567572981702</v>
      </c>
    </row>
    <row r="143" spans="1:11" ht="21.75">
      <c r="A143" s="5">
        <v>37565</v>
      </c>
      <c r="B143" s="6">
        <v>10.7</v>
      </c>
      <c r="C143" s="7">
        <v>-0.8</v>
      </c>
      <c r="D143">
        <f t="shared" si="6"/>
        <v>-0.06956521739130435</v>
      </c>
      <c r="I143">
        <v>0</v>
      </c>
      <c r="J143" s="12">
        <f t="shared" si="7"/>
        <v>0.000510567572981702</v>
      </c>
      <c r="K143">
        <f t="shared" si="8"/>
        <v>0.000510567572981702</v>
      </c>
    </row>
    <row r="144" spans="1:11" ht="21.75">
      <c r="A144" s="2">
        <v>37564</v>
      </c>
      <c r="B144" s="3">
        <v>11.5</v>
      </c>
      <c r="C144" s="10">
        <v>0.7</v>
      </c>
      <c r="D144">
        <f t="shared" si="6"/>
        <v>0.06481481481481481</v>
      </c>
      <c r="I144">
        <v>0</v>
      </c>
      <c r="J144" s="12">
        <f t="shared" si="7"/>
        <v>0.000510567572981702</v>
      </c>
      <c r="K144">
        <f t="shared" si="8"/>
        <v>0.000510567572981702</v>
      </c>
    </row>
    <row r="145" spans="1:11" ht="21.75">
      <c r="A145" s="5">
        <v>37561</v>
      </c>
      <c r="B145" s="6">
        <v>10.8</v>
      </c>
      <c r="C145" s="7">
        <v>-0.3</v>
      </c>
      <c r="D145">
        <f t="shared" si="6"/>
        <v>-0.02702702702702703</v>
      </c>
      <c r="I145">
        <v>0</v>
      </c>
      <c r="J145" s="12">
        <f t="shared" si="7"/>
        <v>0.000510567572981702</v>
      </c>
      <c r="K145">
        <f t="shared" si="8"/>
        <v>0.000510567572981702</v>
      </c>
    </row>
    <row r="146" spans="1:11" ht="21.75">
      <c r="A146" s="2">
        <v>37560</v>
      </c>
      <c r="B146" s="3">
        <v>11.1</v>
      </c>
      <c r="C146" s="10">
        <v>0.3</v>
      </c>
      <c r="D146">
        <f t="shared" si="6"/>
        <v>0.027777777777777776</v>
      </c>
      <c r="I146">
        <v>0</v>
      </c>
      <c r="J146" s="12">
        <f t="shared" si="7"/>
        <v>0.000510567572981702</v>
      </c>
      <c r="K146">
        <f t="shared" si="8"/>
        <v>0.000510567572981702</v>
      </c>
    </row>
    <row r="147" spans="1:11" ht="21.75">
      <c r="A147" s="5">
        <v>37559</v>
      </c>
      <c r="B147" s="6">
        <v>10.8</v>
      </c>
      <c r="C147" s="7">
        <v>-0.3</v>
      </c>
      <c r="D147">
        <f t="shared" si="6"/>
        <v>-0.02702702702702703</v>
      </c>
      <c r="I147">
        <v>0</v>
      </c>
      <c r="J147" s="12">
        <f t="shared" si="7"/>
        <v>0.000510567572981702</v>
      </c>
      <c r="K147">
        <f t="shared" si="8"/>
        <v>0.000510567572981702</v>
      </c>
    </row>
    <row r="148" spans="1:11" ht="21.75">
      <c r="A148" s="2">
        <v>37558</v>
      </c>
      <c r="B148" s="3">
        <v>11.1</v>
      </c>
      <c r="C148" s="4">
        <v>-0.5</v>
      </c>
      <c r="D148">
        <f t="shared" si="6"/>
        <v>-0.04310344827586207</v>
      </c>
      <c r="I148">
        <v>0</v>
      </c>
      <c r="J148" s="12">
        <f t="shared" si="7"/>
        <v>0.000510567572981702</v>
      </c>
      <c r="K148">
        <f t="shared" si="8"/>
        <v>0.000510567572981702</v>
      </c>
    </row>
    <row r="149" spans="1:11" ht="21.75">
      <c r="A149" s="5">
        <v>37557</v>
      </c>
      <c r="B149" s="6">
        <v>11.6</v>
      </c>
      <c r="C149" s="8">
        <v>0.5</v>
      </c>
      <c r="D149">
        <f t="shared" si="6"/>
        <v>0.04504504504504505</v>
      </c>
      <c r="I149">
        <v>0</v>
      </c>
      <c r="J149" s="12">
        <f t="shared" si="7"/>
        <v>0.000510567572981702</v>
      </c>
      <c r="K149">
        <f t="shared" si="8"/>
        <v>0.000510567572981702</v>
      </c>
    </row>
    <row r="150" spans="1:11" ht="21.75">
      <c r="A150" s="2">
        <v>37554</v>
      </c>
      <c r="B150" s="3">
        <v>11.1</v>
      </c>
      <c r="C150" s="10">
        <v>1.1</v>
      </c>
      <c r="D150">
        <f t="shared" si="6"/>
        <v>0.11000000000000001</v>
      </c>
      <c r="I150">
        <v>0.005291005291005292</v>
      </c>
      <c r="J150" s="12">
        <f t="shared" si="7"/>
        <v>0.0058015728639869936</v>
      </c>
      <c r="K150">
        <f t="shared" si="8"/>
        <v>0.0058015728639869936</v>
      </c>
    </row>
    <row r="151" spans="1:11" ht="21.75">
      <c r="A151" s="5">
        <v>37553</v>
      </c>
      <c r="B151" s="6">
        <v>10</v>
      </c>
      <c r="C151" s="7">
        <v>-0.1</v>
      </c>
      <c r="D151">
        <f t="shared" si="6"/>
        <v>-0.009900990099009901</v>
      </c>
      <c r="I151">
        <v>0.005347593582887701</v>
      </c>
      <c r="J151" s="12">
        <f t="shared" si="7"/>
        <v>0.005858161155869403</v>
      </c>
      <c r="K151">
        <f t="shared" si="8"/>
        <v>0.005858161155869403</v>
      </c>
    </row>
    <row r="152" spans="1:11" ht="21.75">
      <c r="A152" s="2">
        <v>37551</v>
      </c>
      <c r="B152" s="3">
        <v>10.1</v>
      </c>
      <c r="C152" s="4">
        <v>-0.2</v>
      </c>
      <c r="D152">
        <f t="shared" si="6"/>
        <v>-0.019417475728155338</v>
      </c>
      <c r="I152">
        <v>0.005376344086021505</v>
      </c>
      <c r="J152" s="12">
        <f t="shared" si="7"/>
        <v>0.005886911659003207</v>
      </c>
      <c r="K152">
        <f t="shared" si="8"/>
        <v>0.005886911659003207</v>
      </c>
    </row>
    <row r="153" spans="1:11" ht="21.75">
      <c r="A153" s="5">
        <v>37550</v>
      </c>
      <c r="B153" s="6">
        <v>10.3</v>
      </c>
      <c r="C153" s="8">
        <v>0.3</v>
      </c>
      <c r="D153">
        <f t="shared" si="6"/>
        <v>0.03</v>
      </c>
      <c r="I153">
        <v>0.005494505494505495</v>
      </c>
      <c r="J153" s="12">
        <f t="shared" si="7"/>
        <v>0.006005073067487197</v>
      </c>
      <c r="K153">
        <f t="shared" si="8"/>
        <v>0.006005073067487197</v>
      </c>
    </row>
    <row r="154" spans="1:11" ht="21.75">
      <c r="A154" s="2">
        <v>37547</v>
      </c>
      <c r="B154" s="3">
        <v>10</v>
      </c>
      <c r="C154" s="10">
        <v>0.9</v>
      </c>
      <c r="D154">
        <f t="shared" si="6"/>
        <v>0.09890109890109891</v>
      </c>
      <c r="I154">
        <v>0.005649717514124295</v>
      </c>
      <c r="J154" s="12">
        <f t="shared" si="7"/>
        <v>0.006160285087105997</v>
      </c>
      <c r="K154">
        <f t="shared" si="8"/>
        <v>0.006160285087105997</v>
      </c>
    </row>
    <row r="155" spans="1:11" ht="21.75">
      <c r="A155" s="5">
        <v>37546</v>
      </c>
      <c r="B155" s="6">
        <v>9.1</v>
      </c>
      <c r="C155" s="8">
        <v>0.35</v>
      </c>
      <c r="D155">
        <f t="shared" si="6"/>
        <v>0.04</v>
      </c>
      <c r="I155">
        <v>0.00591715976331361</v>
      </c>
      <c r="J155" s="12">
        <f t="shared" si="7"/>
        <v>0.006427727336295312</v>
      </c>
      <c r="K155">
        <f t="shared" si="8"/>
        <v>0.006427727336295312</v>
      </c>
    </row>
    <row r="156" spans="1:11" ht="21.75">
      <c r="A156" s="2">
        <v>37545</v>
      </c>
      <c r="B156" s="3">
        <v>8.75</v>
      </c>
      <c r="C156" s="10">
        <v>0.35</v>
      </c>
      <c r="D156">
        <f t="shared" si="6"/>
        <v>0.041666666666666664</v>
      </c>
      <c r="I156">
        <v>0.005952380952380952</v>
      </c>
      <c r="J156" s="12">
        <f t="shared" si="7"/>
        <v>0.006462948525362654</v>
      </c>
      <c r="K156">
        <f t="shared" si="8"/>
        <v>0.006462948525362654</v>
      </c>
    </row>
    <row r="157" spans="1:11" ht="21.75">
      <c r="A157" s="5">
        <v>37544</v>
      </c>
      <c r="B157" s="6">
        <v>8.4</v>
      </c>
      <c r="C157" s="8">
        <v>0.25</v>
      </c>
      <c r="D157">
        <f t="shared" si="6"/>
        <v>0.03067484662576687</v>
      </c>
      <c r="I157">
        <v>0.00617283950617284</v>
      </c>
      <c r="J157" s="12">
        <f t="shared" si="7"/>
        <v>0.006683407079154542</v>
      </c>
      <c r="K157">
        <f t="shared" si="8"/>
        <v>0.006683407079154542</v>
      </c>
    </row>
    <row r="158" spans="1:11" ht="21.75">
      <c r="A158" s="2">
        <v>37543</v>
      </c>
      <c r="B158" s="3">
        <v>8.15</v>
      </c>
      <c r="C158" s="4">
        <v>-0.65</v>
      </c>
      <c r="D158">
        <f t="shared" si="6"/>
        <v>-0.07386363636363635</v>
      </c>
      <c r="I158">
        <v>0.00617283950617284</v>
      </c>
      <c r="J158" s="12">
        <f t="shared" si="7"/>
        <v>0.006683407079154542</v>
      </c>
      <c r="K158">
        <f t="shared" si="8"/>
        <v>0.006683407079154542</v>
      </c>
    </row>
    <row r="159" spans="1:11" ht="21.75">
      <c r="A159" s="5">
        <v>37540</v>
      </c>
      <c r="B159" s="6">
        <v>8.8</v>
      </c>
      <c r="C159" s="7">
        <v>-0.3</v>
      </c>
      <c r="D159">
        <f t="shared" si="6"/>
        <v>-0.03296703296703297</v>
      </c>
      <c r="I159">
        <v>0.006211180124223602</v>
      </c>
      <c r="J159" s="12">
        <f t="shared" si="7"/>
        <v>0.006721747697205304</v>
      </c>
      <c r="K159">
        <f t="shared" si="8"/>
        <v>0.006721747697205304</v>
      </c>
    </row>
    <row r="160" spans="1:11" ht="21.75">
      <c r="A160" s="2">
        <v>37539</v>
      </c>
      <c r="B160" s="3">
        <v>9.1</v>
      </c>
      <c r="C160" s="4">
        <v>-0.2</v>
      </c>
      <c r="D160">
        <f t="shared" si="6"/>
        <v>-0.02150537634408602</v>
      </c>
      <c r="I160">
        <v>0.006329113924050633</v>
      </c>
      <c r="J160" s="12">
        <f t="shared" si="7"/>
        <v>0.006839681497032335</v>
      </c>
      <c r="K160">
        <f t="shared" si="8"/>
        <v>0.006839681497032335</v>
      </c>
    </row>
    <row r="161" spans="1:11" ht="21.75">
      <c r="A161" s="5">
        <v>37538</v>
      </c>
      <c r="B161" s="6">
        <v>9.3</v>
      </c>
      <c r="C161" s="8">
        <v>0.1</v>
      </c>
      <c r="D161">
        <f t="shared" si="6"/>
        <v>0.010869565217391306</v>
      </c>
      <c r="I161">
        <v>0.006493506493506494</v>
      </c>
      <c r="J161" s="12">
        <f t="shared" si="7"/>
        <v>0.007004074066488196</v>
      </c>
      <c r="K161">
        <f t="shared" si="8"/>
        <v>0.007004074066488196</v>
      </c>
    </row>
    <row r="162" spans="1:11" ht="21.75">
      <c r="A162" s="2">
        <v>37537</v>
      </c>
      <c r="B162" s="3">
        <v>9.2</v>
      </c>
      <c r="C162" s="4">
        <v>-0.1</v>
      </c>
      <c r="D162">
        <f t="shared" si="6"/>
        <v>-0.01075268817204301</v>
      </c>
      <c r="I162">
        <v>0.006756756756756757</v>
      </c>
      <c r="J162" s="12">
        <f t="shared" si="7"/>
        <v>0.007267324329738459</v>
      </c>
      <c r="K162">
        <f t="shared" si="8"/>
        <v>0.007267324329738459</v>
      </c>
    </row>
    <row r="163" spans="1:11" ht="21.75">
      <c r="A163" s="5">
        <v>37536</v>
      </c>
      <c r="B163" s="6">
        <v>9.3</v>
      </c>
      <c r="C163" s="7">
        <v>-0.25</v>
      </c>
      <c r="D163">
        <f t="shared" si="6"/>
        <v>-0.026178010471204185</v>
      </c>
      <c r="I163">
        <v>0.006756756756756757</v>
      </c>
      <c r="J163" s="12">
        <f t="shared" si="7"/>
        <v>0.007267324329738459</v>
      </c>
      <c r="K163">
        <f t="shared" si="8"/>
        <v>0.007267324329738459</v>
      </c>
    </row>
    <row r="164" spans="1:11" ht="21.75">
      <c r="A164" s="2">
        <v>37533</v>
      </c>
      <c r="B164" s="3">
        <v>9.55</v>
      </c>
      <c r="C164" s="10">
        <v>0.45</v>
      </c>
      <c r="D164">
        <f t="shared" si="6"/>
        <v>0.049450549450549455</v>
      </c>
      <c r="I164">
        <v>0.006896551724137932</v>
      </c>
      <c r="J164" s="12">
        <f t="shared" si="7"/>
        <v>0.007407119297119634</v>
      </c>
      <c r="K164">
        <f t="shared" si="8"/>
        <v>0.007407119297119634</v>
      </c>
    </row>
    <row r="165" spans="1:11" ht="21.75">
      <c r="A165" s="5">
        <v>37532</v>
      </c>
      <c r="B165" s="6">
        <v>9.1</v>
      </c>
      <c r="C165" s="8">
        <v>0.1</v>
      </c>
      <c r="D165">
        <f t="shared" si="6"/>
        <v>0.011111111111111112</v>
      </c>
      <c r="I165">
        <v>0.007092198581560284</v>
      </c>
      <c r="J165" s="12">
        <f t="shared" si="7"/>
        <v>0.007602766154541986</v>
      </c>
      <c r="K165">
        <f t="shared" si="8"/>
        <v>0.007602766154541986</v>
      </c>
    </row>
    <row r="166" spans="1:11" ht="21.75">
      <c r="A166" s="2">
        <v>37531</v>
      </c>
      <c r="B166" s="3">
        <v>9</v>
      </c>
      <c r="C166" s="9">
        <v>0</v>
      </c>
      <c r="D166">
        <f t="shared" si="6"/>
        <v>0</v>
      </c>
      <c r="I166">
        <v>0.008620689655172414</v>
      </c>
      <c r="J166" s="12">
        <f t="shared" si="7"/>
        <v>0.009131257228154116</v>
      </c>
      <c r="K166">
        <f t="shared" si="8"/>
        <v>0.009131257228154116</v>
      </c>
    </row>
    <row r="167" spans="1:11" ht="21.75">
      <c r="A167" s="5">
        <v>37530</v>
      </c>
      <c r="B167" s="6">
        <v>9</v>
      </c>
      <c r="C167" s="8">
        <v>0.3</v>
      </c>
      <c r="D167">
        <f t="shared" si="6"/>
        <v>0.034482758620689655</v>
      </c>
      <c r="I167">
        <v>0.008695652173913044</v>
      </c>
      <c r="J167" s="12">
        <f t="shared" si="7"/>
        <v>0.009206219746894746</v>
      </c>
      <c r="K167">
        <f t="shared" si="8"/>
        <v>0.009206219746894746</v>
      </c>
    </row>
    <row r="168" spans="1:11" ht="21.75">
      <c r="A168" s="2">
        <v>37529</v>
      </c>
      <c r="B168" s="3">
        <v>8.7</v>
      </c>
      <c r="C168" s="4">
        <v>-0.2</v>
      </c>
      <c r="D168">
        <f t="shared" si="6"/>
        <v>-0.02247191011235955</v>
      </c>
      <c r="I168">
        <v>0.00892857142857143</v>
      </c>
      <c r="J168" s="12">
        <f t="shared" si="7"/>
        <v>0.009439139001553132</v>
      </c>
      <c r="K168">
        <f t="shared" si="8"/>
        <v>0.009439139001553132</v>
      </c>
    </row>
    <row r="169" spans="1:11" ht="21.75">
      <c r="A169" s="5">
        <v>37526</v>
      </c>
      <c r="B169" s="6">
        <v>8.9</v>
      </c>
      <c r="C169" s="8">
        <v>0.05</v>
      </c>
      <c r="D169">
        <f t="shared" si="6"/>
        <v>0.005649717514124295</v>
      </c>
      <c r="I169">
        <v>0.009900990099009901</v>
      </c>
      <c r="J169" s="12">
        <f t="shared" si="7"/>
        <v>0.010411557671991603</v>
      </c>
      <c r="K169">
        <f t="shared" si="8"/>
        <v>0.010411557671991603</v>
      </c>
    </row>
    <row r="170" spans="1:11" ht="21.75">
      <c r="A170" s="2">
        <v>37525</v>
      </c>
      <c r="B170" s="3">
        <v>8.85</v>
      </c>
      <c r="C170" s="4">
        <v>-0.35</v>
      </c>
      <c r="D170">
        <f t="shared" si="6"/>
        <v>-0.03804347826086957</v>
      </c>
      <c r="I170">
        <v>0.01075268817204301</v>
      </c>
      <c r="J170" s="12">
        <f t="shared" si="7"/>
        <v>0.011263255745024712</v>
      </c>
      <c r="K170">
        <f t="shared" si="8"/>
        <v>0.011263255745024712</v>
      </c>
    </row>
    <row r="171" spans="1:11" ht="21.75">
      <c r="A171" s="5">
        <v>37524</v>
      </c>
      <c r="B171" s="6">
        <v>9.2</v>
      </c>
      <c r="C171" s="7">
        <v>-0.1</v>
      </c>
      <c r="D171">
        <f t="shared" si="6"/>
        <v>-0.01075268817204301</v>
      </c>
      <c r="I171">
        <v>0.010869565217391306</v>
      </c>
      <c r="J171" s="12">
        <f t="shared" si="7"/>
        <v>0.011380132790373008</v>
      </c>
      <c r="K171">
        <f t="shared" si="8"/>
        <v>0.011380132790373008</v>
      </c>
    </row>
    <row r="172" spans="1:11" ht="21.75">
      <c r="A172" s="2">
        <v>37523</v>
      </c>
      <c r="B172" s="3">
        <v>9.3</v>
      </c>
      <c r="C172" s="4">
        <v>-0.45</v>
      </c>
      <c r="D172">
        <f t="shared" si="6"/>
        <v>-0.046153846153846156</v>
      </c>
      <c r="I172">
        <v>0.011111111111111112</v>
      </c>
      <c r="J172" s="12">
        <f t="shared" si="7"/>
        <v>0.011621678684092814</v>
      </c>
      <c r="K172">
        <f t="shared" si="8"/>
        <v>0.011621678684092814</v>
      </c>
    </row>
    <row r="173" spans="1:11" ht="21.75">
      <c r="A173" s="5">
        <v>37522</v>
      </c>
      <c r="B173" s="6">
        <v>9.75</v>
      </c>
      <c r="C173" s="7">
        <v>-0.15</v>
      </c>
      <c r="D173">
        <f t="shared" si="6"/>
        <v>-0.01515151515151515</v>
      </c>
      <c r="I173">
        <v>0.011111111111111112</v>
      </c>
      <c r="J173" s="12">
        <f t="shared" si="7"/>
        <v>0.011621678684092814</v>
      </c>
      <c r="K173">
        <f t="shared" si="8"/>
        <v>0.011621678684092814</v>
      </c>
    </row>
    <row r="174" spans="1:11" ht="21.75">
      <c r="A174" s="2">
        <v>37519</v>
      </c>
      <c r="B174" s="3">
        <v>9.9</v>
      </c>
      <c r="C174" s="4">
        <v>-0.2</v>
      </c>
      <c r="D174">
        <f t="shared" si="6"/>
        <v>-0.019801980198019802</v>
      </c>
      <c r="I174">
        <v>0.011235955056179775</v>
      </c>
      <c r="J174" s="12">
        <f t="shared" si="7"/>
        <v>0.011746522629161477</v>
      </c>
      <c r="K174">
        <f t="shared" si="8"/>
        <v>0.011746522629161477</v>
      </c>
    </row>
    <row r="175" spans="1:11" ht="21.75">
      <c r="A175" s="5">
        <v>37518</v>
      </c>
      <c r="B175" s="6">
        <v>10.1</v>
      </c>
      <c r="C175" s="11">
        <v>0</v>
      </c>
      <c r="D175">
        <f t="shared" si="6"/>
        <v>0</v>
      </c>
      <c r="I175">
        <v>0.011904761904761904</v>
      </c>
      <c r="J175" s="12">
        <f t="shared" si="7"/>
        <v>0.012415329477743606</v>
      </c>
      <c r="K175">
        <f t="shared" si="8"/>
        <v>0.012415329477743606</v>
      </c>
    </row>
    <row r="176" spans="1:11" ht="21.75">
      <c r="A176" s="2">
        <v>37517</v>
      </c>
      <c r="B176" s="3">
        <v>10.1</v>
      </c>
      <c r="C176" s="4">
        <v>-0.5</v>
      </c>
      <c r="D176">
        <f t="shared" si="6"/>
        <v>-0.04716981132075472</v>
      </c>
      <c r="I176">
        <v>0.011976047904191617</v>
      </c>
      <c r="J176" s="12">
        <f t="shared" si="7"/>
        <v>0.01248661547717332</v>
      </c>
      <c r="K176">
        <f t="shared" si="8"/>
        <v>0.01248661547717332</v>
      </c>
    </row>
    <row r="177" spans="1:11" ht="21.75">
      <c r="A177" s="5">
        <v>37516</v>
      </c>
      <c r="B177" s="6">
        <v>10.6</v>
      </c>
      <c r="C177" s="8">
        <v>0.65</v>
      </c>
      <c r="D177">
        <f t="shared" si="6"/>
        <v>0.06532663316582915</v>
      </c>
      <c r="I177">
        <v>0.012048192771084336</v>
      </c>
      <c r="J177" s="12">
        <f t="shared" si="7"/>
        <v>0.012558760344066038</v>
      </c>
      <c r="K177">
        <f t="shared" si="8"/>
        <v>0.012558760344066038</v>
      </c>
    </row>
    <row r="178" spans="1:11" ht="21.75">
      <c r="A178" s="2">
        <v>37515</v>
      </c>
      <c r="B178" s="3">
        <v>9.95</v>
      </c>
      <c r="C178" s="4">
        <v>-0.25</v>
      </c>
      <c r="D178">
        <f t="shared" si="6"/>
        <v>-0.02450980392156863</v>
      </c>
      <c r="I178">
        <v>0.012578616352201259</v>
      </c>
      <c r="J178" s="12">
        <f t="shared" si="7"/>
        <v>0.01308918392518296</v>
      </c>
      <c r="K178">
        <f t="shared" si="8"/>
        <v>0.01308918392518296</v>
      </c>
    </row>
    <row r="179" spans="1:11" ht="21.75">
      <c r="A179" s="5">
        <v>37512</v>
      </c>
      <c r="B179" s="6">
        <v>10.2</v>
      </c>
      <c r="C179" s="7">
        <v>-0.3</v>
      </c>
      <c r="D179">
        <f t="shared" si="6"/>
        <v>-0.02857142857142857</v>
      </c>
      <c r="I179">
        <v>0.013333333333333334</v>
      </c>
      <c r="J179" s="12">
        <f t="shared" si="7"/>
        <v>0.013843900906315036</v>
      </c>
      <c r="K179">
        <f t="shared" si="8"/>
        <v>0.013843900906315036</v>
      </c>
    </row>
    <row r="180" spans="1:11" ht="21.75">
      <c r="A180" s="2">
        <v>37511</v>
      </c>
      <c r="B180" s="3">
        <v>10.5</v>
      </c>
      <c r="C180" s="9">
        <v>0</v>
      </c>
      <c r="D180">
        <f t="shared" si="6"/>
        <v>0</v>
      </c>
      <c r="I180">
        <v>0.015075376884422112</v>
      </c>
      <c r="J180" s="12">
        <f t="shared" si="7"/>
        <v>0.015585944457403814</v>
      </c>
      <c r="K180">
        <f t="shared" si="8"/>
        <v>0.015585944457403814</v>
      </c>
    </row>
    <row r="181" spans="1:11" ht="21.75">
      <c r="A181" s="5">
        <v>37510</v>
      </c>
      <c r="B181" s="6">
        <v>10.5</v>
      </c>
      <c r="C181" s="8">
        <v>0.2</v>
      </c>
      <c r="D181">
        <f t="shared" si="6"/>
        <v>0.019417475728155338</v>
      </c>
      <c r="I181">
        <v>0.015706806282722512</v>
      </c>
      <c r="J181" s="12">
        <f t="shared" si="7"/>
        <v>0.016217373855704216</v>
      </c>
      <c r="K181">
        <f t="shared" si="8"/>
        <v>0.016217373855704216</v>
      </c>
    </row>
    <row r="182" spans="1:11" ht="21.75">
      <c r="A182" s="2">
        <v>37509</v>
      </c>
      <c r="B182" s="3">
        <v>10.3</v>
      </c>
      <c r="C182" s="10">
        <v>0.6</v>
      </c>
      <c r="D182">
        <f t="shared" si="6"/>
        <v>0.061855670103092786</v>
      </c>
      <c r="I182">
        <v>0.015748031496062995</v>
      </c>
      <c r="J182" s="12">
        <f t="shared" si="7"/>
        <v>0.0162585990690447</v>
      </c>
      <c r="K182">
        <f t="shared" si="8"/>
        <v>0.0162585990690447</v>
      </c>
    </row>
    <row r="183" spans="1:11" ht="21.75">
      <c r="A183" s="5">
        <v>37508</v>
      </c>
      <c r="B183" s="6">
        <v>9.7</v>
      </c>
      <c r="C183" s="7">
        <v>-0.4</v>
      </c>
      <c r="D183">
        <f t="shared" si="6"/>
        <v>-0.039603960396039604</v>
      </c>
      <c r="I183">
        <v>0.016</v>
      </c>
      <c r="J183" s="12">
        <f t="shared" si="7"/>
        <v>0.0165105675729817</v>
      </c>
      <c r="K183">
        <f t="shared" si="8"/>
        <v>0.0165105675729817</v>
      </c>
    </row>
    <row r="184" spans="1:11" ht="21.75">
      <c r="A184" s="2">
        <v>37505</v>
      </c>
      <c r="B184" s="3">
        <v>10.1</v>
      </c>
      <c r="C184" s="10">
        <v>0.5</v>
      </c>
      <c r="D184">
        <f t="shared" si="6"/>
        <v>0.052083333333333336</v>
      </c>
      <c r="I184">
        <v>0.016260162601626015</v>
      </c>
      <c r="J184" s="12">
        <f t="shared" si="7"/>
        <v>0.016770730174607715</v>
      </c>
      <c r="K184">
        <f t="shared" si="8"/>
        <v>0.016770730174607715</v>
      </c>
    </row>
    <row r="185" spans="1:11" ht="21.75">
      <c r="A185" s="5">
        <v>37504</v>
      </c>
      <c r="B185" s="6">
        <v>9.6</v>
      </c>
      <c r="C185" s="7">
        <v>-0.5</v>
      </c>
      <c r="D185">
        <f t="shared" si="6"/>
        <v>-0.04950495049504951</v>
      </c>
      <c r="I185">
        <v>0.016853932584269662</v>
      </c>
      <c r="J185" s="12">
        <f t="shared" si="7"/>
        <v>0.017364500157251363</v>
      </c>
      <c r="K185">
        <f t="shared" si="8"/>
        <v>0.017364500157251363</v>
      </c>
    </row>
    <row r="186" spans="1:11" ht="21.75">
      <c r="A186" s="2">
        <v>37503</v>
      </c>
      <c r="B186" s="3">
        <v>10.1</v>
      </c>
      <c r="C186" s="4">
        <v>-0.1</v>
      </c>
      <c r="D186">
        <f t="shared" si="6"/>
        <v>-0.009803921568627453</v>
      </c>
      <c r="I186">
        <v>0.017241379310344827</v>
      </c>
      <c r="J186" s="12">
        <f t="shared" si="7"/>
        <v>0.017751946883326528</v>
      </c>
      <c r="K186">
        <f t="shared" si="8"/>
        <v>0.017751946883326528</v>
      </c>
    </row>
    <row r="187" spans="1:11" ht="21.75">
      <c r="A187" s="5">
        <v>37502</v>
      </c>
      <c r="B187" s="6">
        <v>10.2</v>
      </c>
      <c r="C187" s="8">
        <v>0.1</v>
      </c>
      <c r="D187">
        <f t="shared" si="6"/>
        <v>0.009900990099009901</v>
      </c>
      <c r="I187">
        <v>0.018018018018018018</v>
      </c>
      <c r="J187" s="12">
        <f t="shared" si="7"/>
        <v>0.01852858559099972</v>
      </c>
      <c r="K187">
        <f t="shared" si="8"/>
        <v>0.01852858559099972</v>
      </c>
    </row>
    <row r="188" spans="1:11" ht="21.75">
      <c r="A188" s="2">
        <v>37501</v>
      </c>
      <c r="B188" s="3">
        <v>10.1</v>
      </c>
      <c r="C188" s="4">
        <v>-0.4</v>
      </c>
      <c r="D188">
        <f t="shared" si="6"/>
        <v>-0.0380952380952381</v>
      </c>
      <c r="I188">
        <v>0.018181818181818184</v>
      </c>
      <c r="J188" s="12">
        <f t="shared" si="7"/>
        <v>0.018692385754799888</v>
      </c>
      <c r="K188">
        <f t="shared" si="8"/>
        <v>0.018692385754799888</v>
      </c>
    </row>
    <row r="189" spans="1:11" ht="21.75">
      <c r="A189" s="5">
        <v>37498</v>
      </c>
      <c r="B189" s="6">
        <v>10.5</v>
      </c>
      <c r="C189" s="7">
        <v>-0.1</v>
      </c>
      <c r="D189">
        <f t="shared" si="6"/>
        <v>-0.009433962264150945</v>
      </c>
      <c r="I189">
        <v>0.018633540372670804</v>
      </c>
      <c r="J189" s="12">
        <f t="shared" si="7"/>
        <v>0.019144107945652508</v>
      </c>
      <c r="K189">
        <f t="shared" si="8"/>
        <v>0.019144107945652508</v>
      </c>
    </row>
    <row r="190" spans="1:11" ht="21.75">
      <c r="A190" s="2">
        <v>37497</v>
      </c>
      <c r="B190" s="3">
        <v>10.6</v>
      </c>
      <c r="C190" s="4">
        <v>-0.3</v>
      </c>
      <c r="D190">
        <f t="shared" si="6"/>
        <v>-0.027522935779816512</v>
      </c>
      <c r="I190">
        <v>0.019417475728155338</v>
      </c>
      <c r="J190" s="12">
        <f t="shared" si="7"/>
        <v>0.01992804330113704</v>
      </c>
      <c r="K190">
        <f t="shared" si="8"/>
        <v>0.01992804330113704</v>
      </c>
    </row>
    <row r="191" spans="1:11" ht="21.75">
      <c r="A191" s="5">
        <v>37496</v>
      </c>
      <c r="B191" s="6">
        <v>10.9</v>
      </c>
      <c r="C191" s="7">
        <v>-0.3</v>
      </c>
      <c r="D191">
        <f t="shared" si="6"/>
        <v>-0.026785714285714288</v>
      </c>
      <c r="I191">
        <v>0.020942408376963352</v>
      </c>
      <c r="J191" s="12">
        <f t="shared" si="7"/>
        <v>0.021452975949945052</v>
      </c>
      <c r="K191">
        <f t="shared" si="8"/>
        <v>0.021452975949945052</v>
      </c>
    </row>
    <row r="192" spans="1:11" ht="21.75">
      <c r="A192" s="2">
        <v>37495</v>
      </c>
      <c r="B192" s="3">
        <v>11.2</v>
      </c>
      <c r="C192" s="4">
        <v>-0.2</v>
      </c>
      <c r="D192">
        <f t="shared" si="6"/>
        <v>-0.017543859649122806</v>
      </c>
      <c r="I192">
        <v>0.02298850574712644</v>
      </c>
      <c r="J192" s="12">
        <f t="shared" si="7"/>
        <v>0.023499073320108144</v>
      </c>
      <c r="K192">
        <f t="shared" si="8"/>
        <v>0.023499073320108144</v>
      </c>
    </row>
    <row r="193" spans="1:11" ht="21.75">
      <c r="A193" s="5">
        <v>37494</v>
      </c>
      <c r="B193" s="6">
        <v>11.4</v>
      </c>
      <c r="C193" s="11">
        <v>0</v>
      </c>
      <c r="D193">
        <f t="shared" si="6"/>
        <v>0</v>
      </c>
      <c r="I193">
        <v>0.023121387283236993</v>
      </c>
      <c r="J193" s="12">
        <f t="shared" si="7"/>
        <v>0.023631954856218697</v>
      </c>
      <c r="K193">
        <f t="shared" si="8"/>
        <v>0.023631954856218697</v>
      </c>
    </row>
    <row r="194" spans="1:11" ht="21.75">
      <c r="A194" s="2">
        <v>37491</v>
      </c>
      <c r="B194" s="3">
        <v>11.4</v>
      </c>
      <c r="C194" s="4">
        <v>-0.5</v>
      </c>
      <c r="D194">
        <f t="shared" si="6"/>
        <v>-0.04201680672268907</v>
      </c>
      <c r="I194">
        <v>0.025</v>
      </c>
      <c r="J194" s="12">
        <f t="shared" si="7"/>
        <v>0.0255105675729817</v>
      </c>
      <c r="K194">
        <f t="shared" si="8"/>
        <v>0.0255105675729817</v>
      </c>
    </row>
    <row r="195" spans="1:11" ht="21.75">
      <c r="A195" s="5">
        <v>37490</v>
      </c>
      <c r="B195" s="6">
        <v>11.9</v>
      </c>
      <c r="C195" s="7">
        <v>-0.1</v>
      </c>
      <c r="D195">
        <f aca="true" t="shared" si="9" ref="D195:D248">C195/B196</f>
        <v>-0.008333333333333333</v>
      </c>
      <c r="I195">
        <v>0.025210084033613443</v>
      </c>
      <c r="J195" s="12">
        <f aca="true" t="shared" si="10" ref="J195:J247">I195-$F$3</f>
        <v>0.025720651606595146</v>
      </c>
      <c r="K195">
        <f aca="true" t="shared" si="11" ref="K195:K247">ABS(J195)</f>
        <v>0.025720651606595146</v>
      </c>
    </row>
    <row r="196" spans="1:11" ht="21.75">
      <c r="A196" s="2">
        <v>37489</v>
      </c>
      <c r="B196" s="3">
        <v>12</v>
      </c>
      <c r="C196" s="4">
        <v>-0.1</v>
      </c>
      <c r="D196">
        <f t="shared" si="9"/>
        <v>-0.008264462809917356</v>
      </c>
      <c r="I196">
        <v>0.02542372881355932</v>
      </c>
      <c r="J196" s="12">
        <f t="shared" si="10"/>
        <v>0.025934296386541024</v>
      </c>
      <c r="K196">
        <f t="shared" si="11"/>
        <v>0.025934296386541024</v>
      </c>
    </row>
    <row r="197" spans="1:11" ht="21.75">
      <c r="A197" s="5">
        <v>37488</v>
      </c>
      <c r="B197" s="6">
        <v>12.1</v>
      </c>
      <c r="C197" s="8">
        <v>0.5</v>
      </c>
      <c r="D197">
        <f t="shared" si="9"/>
        <v>0.04310344827586207</v>
      </c>
      <c r="I197">
        <v>0.02564102564102564</v>
      </c>
      <c r="J197" s="12">
        <f t="shared" si="10"/>
        <v>0.02615159321400734</v>
      </c>
      <c r="K197">
        <f t="shared" si="11"/>
        <v>0.02615159321400734</v>
      </c>
    </row>
    <row r="198" spans="1:11" ht="21.75">
      <c r="A198" s="2">
        <v>37487</v>
      </c>
      <c r="B198" s="3">
        <v>11.6</v>
      </c>
      <c r="C198" s="4">
        <v>-0.2</v>
      </c>
      <c r="D198">
        <f t="shared" si="9"/>
        <v>-0.01694915254237288</v>
      </c>
      <c r="I198">
        <v>0.02608695652173913</v>
      </c>
      <c r="J198" s="12">
        <f t="shared" si="10"/>
        <v>0.026597524094720833</v>
      </c>
      <c r="K198">
        <f t="shared" si="11"/>
        <v>0.026597524094720833</v>
      </c>
    </row>
    <row r="199" spans="1:11" ht="21.75">
      <c r="A199" s="5">
        <v>37484</v>
      </c>
      <c r="B199" s="6">
        <v>11.8</v>
      </c>
      <c r="C199" s="8">
        <v>0.3</v>
      </c>
      <c r="D199">
        <f t="shared" si="9"/>
        <v>0.02608695652173913</v>
      </c>
      <c r="I199">
        <v>0.02702702702702703</v>
      </c>
      <c r="J199" s="12">
        <f t="shared" si="10"/>
        <v>0.02753759460000873</v>
      </c>
      <c r="K199">
        <f t="shared" si="11"/>
        <v>0.02753759460000873</v>
      </c>
    </row>
    <row r="200" spans="1:11" ht="21.75">
      <c r="A200" s="2">
        <v>37483</v>
      </c>
      <c r="B200" s="3">
        <v>11.5</v>
      </c>
      <c r="C200" s="4">
        <v>-0.3</v>
      </c>
      <c r="D200">
        <f t="shared" si="9"/>
        <v>-0.02542372881355932</v>
      </c>
      <c r="I200">
        <v>0.027397260273972605</v>
      </c>
      <c r="J200" s="12">
        <f t="shared" si="10"/>
        <v>0.02790782784695431</v>
      </c>
      <c r="K200">
        <f t="shared" si="11"/>
        <v>0.02790782784695431</v>
      </c>
    </row>
    <row r="201" spans="1:11" ht="21.75">
      <c r="A201" s="5">
        <v>37482</v>
      </c>
      <c r="B201" s="6">
        <v>11.8</v>
      </c>
      <c r="C201" s="8">
        <v>0.4</v>
      </c>
      <c r="D201">
        <f t="shared" si="9"/>
        <v>0.03508771929824561</v>
      </c>
      <c r="I201">
        <v>0.027472527472527472</v>
      </c>
      <c r="J201" s="12">
        <f t="shared" si="10"/>
        <v>0.027983095045509172</v>
      </c>
      <c r="K201">
        <f t="shared" si="11"/>
        <v>0.027983095045509172</v>
      </c>
    </row>
    <row r="202" spans="1:11" ht="21.75">
      <c r="A202" s="2">
        <v>37481</v>
      </c>
      <c r="B202" s="3">
        <v>11.4</v>
      </c>
      <c r="C202" s="9">
        <v>0</v>
      </c>
      <c r="D202">
        <f t="shared" si="9"/>
        <v>0</v>
      </c>
      <c r="I202">
        <v>0.027777777777777776</v>
      </c>
      <c r="J202" s="12">
        <f t="shared" si="10"/>
        <v>0.028288345350759476</v>
      </c>
      <c r="K202">
        <f t="shared" si="11"/>
        <v>0.028288345350759476</v>
      </c>
    </row>
    <row r="203" spans="1:11" ht="21.75">
      <c r="A203" s="5">
        <v>37477</v>
      </c>
      <c r="B203" s="6">
        <v>11.4</v>
      </c>
      <c r="C203" s="8">
        <v>0.3</v>
      </c>
      <c r="D203">
        <f t="shared" si="9"/>
        <v>0.02702702702702703</v>
      </c>
      <c r="I203">
        <v>0.028037383177570093</v>
      </c>
      <c r="J203" s="12">
        <f t="shared" si="10"/>
        <v>0.028547950750551797</v>
      </c>
      <c r="K203">
        <f t="shared" si="11"/>
        <v>0.028547950750551797</v>
      </c>
    </row>
    <row r="204" spans="1:11" ht="21.75">
      <c r="A204" s="2">
        <v>37476</v>
      </c>
      <c r="B204" s="3">
        <v>11.1</v>
      </c>
      <c r="C204" s="4">
        <v>-0.2</v>
      </c>
      <c r="D204">
        <f t="shared" si="9"/>
        <v>-0.017699115044247787</v>
      </c>
      <c r="I204">
        <v>0.02824858757062147</v>
      </c>
      <c r="J204" s="12">
        <f t="shared" si="10"/>
        <v>0.028759155143603173</v>
      </c>
      <c r="K204">
        <f t="shared" si="11"/>
        <v>0.028759155143603173</v>
      </c>
    </row>
    <row r="205" spans="1:11" ht="21.75">
      <c r="A205" s="5">
        <v>37475</v>
      </c>
      <c r="B205" s="6">
        <v>11.3</v>
      </c>
      <c r="C205" s="8">
        <v>0.2</v>
      </c>
      <c r="D205">
        <f t="shared" si="9"/>
        <v>0.018018018018018018</v>
      </c>
      <c r="I205">
        <v>0.02857142857142857</v>
      </c>
      <c r="J205" s="12">
        <f t="shared" si="10"/>
        <v>0.029081996144410274</v>
      </c>
      <c r="K205">
        <f t="shared" si="11"/>
        <v>0.029081996144410274</v>
      </c>
    </row>
    <row r="206" spans="1:11" ht="21.75">
      <c r="A206" s="2">
        <v>37474</v>
      </c>
      <c r="B206" s="3">
        <v>11.1</v>
      </c>
      <c r="C206" s="10">
        <v>0.4</v>
      </c>
      <c r="D206">
        <f t="shared" si="9"/>
        <v>0.03738317757009346</v>
      </c>
      <c r="I206">
        <v>0.03</v>
      </c>
      <c r="J206" s="12">
        <f t="shared" si="10"/>
        <v>0.0305105675729817</v>
      </c>
      <c r="K206">
        <f t="shared" si="11"/>
        <v>0.0305105675729817</v>
      </c>
    </row>
    <row r="207" spans="1:11" ht="21.75">
      <c r="A207" s="5">
        <v>37473</v>
      </c>
      <c r="B207" s="6">
        <v>10.7</v>
      </c>
      <c r="C207" s="7">
        <v>-0.5</v>
      </c>
      <c r="D207">
        <f t="shared" si="9"/>
        <v>-0.044642857142857144</v>
      </c>
      <c r="I207">
        <v>0.030487804878048783</v>
      </c>
      <c r="J207" s="12">
        <f t="shared" si="10"/>
        <v>0.030998372451030487</v>
      </c>
      <c r="K207">
        <f t="shared" si="11"/>
        <v>0.030998372451030487</v>
      </c>
    </row>
    <row r="208" spans="1:11" ht="21.75">
      <c r="A208" s="2">
        <v>37470</v>
      </c>
      <c r="B208" s="3">
        <v>11.2</v>
      </c>
      <c r="C208" s="4">
        <v>-0.5</v>
      </c>
      <c r="D208">
        <f t="shared" si="9"/>
        <v>-0.042735042735042736</v>
      </c>
      <c r="I208">
        <v>0.030487804878048783</v>
      </c>
      <c r="J208" s="12">
        <f t="shared" si="10"/>
        <v>0.030998372451030487</v>
      </c>
      <c r="K208">
        <f t="shared" si="11"/>
        <v>0.030998372451030487</v>
      </c>
    </row>
    <row r="209" spans="1:11" ht="21.75">
      <c r="A209" s="5">
        <v>37469</v>
      </c>
      <c r="B209" s="6">
        <v>11.7</v>
      </c>
      <c r="C209" s="8">
        <v>1.5</v>
      </c>
      <c r="D209">
        <f t="shared" si="9"/>
        <v>0.14705882352941177</v>
      </c>
      <c r="I209">
        <v>0.03067484662576687</v>
      </c>
      <c r="J209" s="12">
        <f t="shared" si="10"/>
        <v>0.031185414198748575</v>
      </c>
      <c r="K209">
        <f t="shared" si="11"/>
        <v>0.031185414198748575</v>
      </c>
    </row>
    <row r="210" spans="1:11" ht="21.75">
      <c r="A210" s="2">
        <v>37468</v>
      </c>
      <c r="B210" s="3">
        <v>10.2</v>
      </c>
      <c r="C210" s="10">
        <v>0.5</v>
      </c>
      <c r="D210">
        <f t="shared" si="9"/>
        <v>0.051546391752577324</v>
      </c>
      <c r="I210">
        <v>0.031446540880503145</v>
      </c>
      <c r="J210" s="12">
        <f t="shared" si="10"/>
        <v>0.031957108453484845</v>
      </c>
      <c r="K210">
        <f t="shared" si="11"/>
        <v>0.031957108453484845</v>
      </c>
    </row>
    <row r="211" spans="1:11" ht="21.75">
      <c r="A211" s="5">
        <v>37467</v>
      </c>
      <c r="B211" s="6">
        <v>9.7</v>
      </c>
      <c r="C211" s="8">
        <v>0.15</v>
      </c>
      <c r="D211">
        <f t="shared" si="9"/>
        <v>0.015706806282722512</v>
      </c>
      <c r="I211">
        <v>0.032679738562091505</v>
      </c>
      <c r="J211" s="12">
        <f t="shared" si="10"/>
        <v>0.033190306135073205</v>
      </c>
      <c r="K211">
        <f t="shared" si="11"/>
        <v>0.033190306135073205</v>
      </c>
    </row>
    <row r="212" spans="1:11" ht="21.75">
      <c r="A212" s="2">
        <v>37466</v>
      </c>
      <c r="B212" s="3">
        <v>9.55</v>
      </c>
      <c r="C212" s="4">
        <v>-0.05</v>
      </c>
      <c r="D212">
        <f t="shared" si="9"/>
        <v>-0.005208333333333334</v>
      </c>
      <c r="I212">
        <v>0.03378378378378378</v>
      </c>
      <c r="J212" s="12">
        <f t="shared" si="10"/>
        <v>0.03429435135676548</v>
      </c>
      <c r="K212">
        <f t="shared" si="11"/>
        <v>0.03429435135676548</v>
      </c>
    </row>
    <row r="213" spans="1:11" ht="21.75">
      <c r="A213" s="5">
        <v>37463</v>
      </c>
      <c r="B213" s="6">
        <v>9.6</v>
      </c>
      <c r="C213" s="11">
        <v>0</v>
      </c>
      <c r="D213">
        <f t="shared" si="9"/>
        <v>0</v>
      </c>
      <c r="I213">
        <v>0.034482758620689655</v>
      </c>
      <c r="J213" s="12">
        <f t="shared" si="10"/>
        <v>0.034993326193671355</v>
      </c>
      <c r="K213">
        <f t="shared" si="11"/>
        <v>0.034993326193671355</v>
      </c>
    </row>
    <row r="214" spans="1:11" ht="21.75">
      <c r="A214" s="2">
        <v>37461</v>
      </c>
      <c r="B214" s="3">
        <v>9.6</v>
      </c>
      <c r="C214" s="4">
        <v>-0.5</v>
      </c>
      <c r="D214">
        <f t="shared" si="9"/>
        <v>-0.04950495049504951</v>
      </c>
      <c r="I214">
        <v>0.03508771929824561</v>
      </c>
      <c r="J214" s="12">
        <f t="shared" si="10"/>
        <v>0.03559828687122731</v>
      </c>
      <c r="K214">
        <f t="shared" si="11"/>
        <v>0.03559828687122731</v>
      </c>
    </row>
    <row r="215" spans="1:11" ht="21.75">
      <c r="A215" s="5">
        <v>37460</v>
      </c>
      <c r="B215" s="6">
        <v>10.1</v>
      </c>
      <c r="C215" s="8">
        <v>0.15</v>
      </c>
      <c r="D215">
        <f t="shared" si="9"/>
        <v>0.015075376884422112</v>
      </c>
      <c r="I215">
        <v>0.03550295857988166</v>
      </c>
      <c r="J215" s="12">
        <f t="shared" si="10"/>
        <v>0.03601352615286336</v>
      </c>
      <c r="K215">
        <f t="shared" si="11"/>
        <v>0.03601352615286336</v>
      </c>
    </row>
    <row r="216" spans="1:11" ht="21.75">
      <c r="A216" s="2">
        <v>37459</v>
      </c>
      <c r="B216" s="3">
        <v>9.95</v>
      </c>
      <c r="C216" s="4">
        <v>-0.75</v>
      </c>
      <c r="D216">
        <f t="shared" si="9"/>
        <v>-0.07009345794392524</v>
      </c>
      <c r="I216">
        <v>0.03669724770642202</v>
      </c>
      <c r="J216" s="12">
        <f t="shared" si="10"/>
        <v>0.03720781527940372</v>
      </c>
      <c r="K216">
        <f t="shared" si="11"/>
        <v>0.03720781527940372</v>
      </c>
    </row>
    <row r="217" spans="1:11" ht="21.75">
      <c r="A217" s="5">
        <v>37456</v>
      </c>
      <c r="B217" s="6">
        <v>10.7</v>
      </c>
      <c r="C217" s="7">
        <v>-0.5</v>
      </c>
      <c r="D217">
        <f t="shared" si="9"/>
        <v>-0.044642857142857144</v>
      </c>
      <c r="I217">
        <v>0.03738317757009346</v>
      </c>
      <c r="J217" s="12">
        <f t="shared" si="10"/>
        <v>0.03789374514307516</v>
      </c>
      <c r="K217">
        <f t="shared" si="11"/>
        <v>0.03789374514307516</v>
      </c>
    </row>
    <row r="218" spans="1:11" ht="21.75">
      <c r="A218" s="2">
        <v>37455</v>
      </c>
      <c r="B218" s="3">
        <v>11.2</v>
      </c>
      <c r="C218" s="10">
        <v>0.7</v>
      </c>
      <c r="D218">
        <f t="shared" si="9"/>
        <v>0.06666666666666667</v>
      </c>
      <c r="I218">
        <v>0.04</v>
      </c>
      <c r="J218" s="12">
        <f t="shared" si="10"/>
        <v>0.0405105675729817</v>
      </c>
      <c r="K218">
        <f t="shared" si="11"/>
        <v>0.0405105675729817</v>
      </c>
    </row>
    <row r="219" spans="1:11" ht="21.75">
      <c r="A219" s="5">
        <v>37454</v>
      </c>
      <c r="B219" s="6">
        <v>10.5</v>
      </c>
      <c r="C219" s="7">
        <v>-0.7</v>
      </c>
      <c r="D219">
        <f t="shared" si="9"/>
        <v>-0.0625</v>
      </c>
      <c r="I219">
        <v>0.040268456375838924</v>
      </c>
      <c r="J219" s="12">
        <f t="shared" si="10"/>
        <v>0.040779023948820624</v>
      </c>
      <c r="K219">
        <f t="shared" si="11"/>
        <v>0.040779023948820624</v>
      </c>
    </row>
    <row r="220" spans="1:11" ht="21.75">
      <c r="A220" s="2">
        <v>37453</v>
      </c>
      <c r="B220" s="3">
        <v>11.2</v>
      </c>
      <c r="C220" s="4">
        <v>-0.4</v>
      </c>
      <c r="D220">
        <f t="shared" si="9"/>
        <v>-0.034482758620689655</v>
      </c>
      <c r="I220">
        <v>0.041666666666666664</v>
      </c>
      <c r="J220" s="12">
        <f t="shared" si="10"/>
        <v>0.042177234239648365</v>
      </c>
      <c r="K220">
        <f t="shared" si="11"/>
        <v>0.042177234239648365</v>
      </c>
    </row>
    <row r="221" spans="1:11" ht="21.75">
      <c r="A221" s="5">
        <v>37452</v>
      </c>
      <c r="B221" s="6">
        <v>11.6</v>
      </c>
      <c r="C221" s="8">
        <v>0.1</v>
      </c>
      <c r="D221">
        <f t="shared" si="9"/>
        <v>0.008695652173913044</v>
      </c>
      <c r="I221">
        <v>0.04216867469879518</v>
      </c>
      <c r="J221" s="12">
        <f t="shared" si="10"/>
        <v>0.04267924227177688</v>
      </c>
      <c r="K221">
        <f t="shared" si="11"/>
        <v>0.04267924227177688</v>
      </c>
    </row>
    <row r="222" spans="1:11" ht="21.75">
      <c r="A222" s="2">
        <v>37449</v>
      </c>
      <c r="B222" s="3">
        <v>11.5</v>
      </c>
      <c r="C222" s="9">
        <v>0</v>
      </c>
      <c r="D222">
        <f t="shared" si="9"/>
        <v>0</v>
      </c>
      <c r="I222">
        <v>0.042735042735042736</v>
      </c>
      <c r="J222" s="12">
        <f t="shared" si="10"/>
        <v>0.043245610308024436</v>
      </c>
      <c r="K222">
        <f t="shared" si="11"/>
        <v>0.043245610308024436</v>
      </c>
    </row>
    <row r="223" spans="1:11" ht="21.75">
      <c r="A223" s="5">
        <v>37448</v>
      </c>
      <c r="B223" s="6">
        <v>11.5</v>
      </c>
      <c r="C223" s="7">
        <v>-0.3</v>
      </c>
      <c r="D223">
        <f t="shared" si="9"/>
        <v>-0.02542372881355932</v>
      </c>
      <c r="I223">
        <v>0.04310344827586207</v>
      </c>
      <c r="J223" s="12">
        <f t="shared" si="10"/>
        <v>0.04361401584884377</v>
      </c>
      <c r="K223">
        <f t="shared" si="11"/>
        <v>0.04361401584884377</v>
      </c>
    </row>
    <row r="224" spans="1:11" ht="21.75">
      <c r="A224" s="2">
        <v>37447</v>
      </c>
      <c r="B224" s="3">
        <v>11.8</v>
      </c>
      <c r="C224" s="4">
        <v>-0.1</v>
      </c>
      <c r="D224">
        <f t="shared" si="9"/>
        <v>-0.008403361344537815</v>
      </c>
      <c r="I224">
        <v>0.04371584699453552</v>
      </c>
      <c r="J224" s="12">
        <f t="shared" si="10"/>
        <v>0.04422641456751722</v>
      </c>
      <c r="K224">
        <f t="shared" si="11"/>
        <v>0.04422641456751722</v>
      </c>
    </row>
    <row r="225" spans="1:11" ht="21.75">
      <c r="A225" s="5">
        <v>37446</v>
      </c>
      <c r="B225" s="6">
        <v>11.9</v>
      </c>
      <c r="C225" s="7">
        <v>-0.1</v>
      </c>
      <c r="D225">
        <f t="shared" si="9"/>
        <v>-0.008333333333333333</v>
      </c>
      <c r="I225">
        <v>0.04504504504504505</v>
      </c>
      <c r="J225" s="12">
        <f t="shared" si="10"/>
        <v>0.04555561261802675</v>
      </c>
      <c r="K225">
        <f t="shared" si="11"/>
        <v>0.04555561261802675</v>
      </c>
    </row>
    <row r="226" spans="1:11" ht="21.75">
      <c r="A226" s="2">
        <v>37445</v>
      </c>
      <c r="B226" s="3">
        <v>12</v>
      </c>
      <c r="C226" s="4">
        <v>-0.5</v>
      </c>
      <c r="D226">
        <f t="shared" si="9"/>
        <v>-0.04</v>
      </c>
      <c r="I226">
        <v>0.04516129032258064</v>
      </c>
      <c r="J226" s="12">
        <f t="shared" si="10"/>
        <v>0.04567185789556234</v>
      </c>
      <c r="K226">
        <f t="shared" si="11"/>
        <v>0.04567185789556234</v>
      </c>
    </row>
    <row r="227" spans="1:11" ht="21.75">
      <c r="A227" s="5">
        <v>37442</v>
      </c>
      <c r="B227" s="6">
        <v>12.5</v>
      </c>
      <c r="C227" s="7">
        <v>-0.2</v>
      </c>
      <c r="D227">
        <f t="shared" si="9"/>
        <v>-0.015748031496062995</v>
      </c>
      <c r="I227">
        <v>0.049450549450549455</v>
      </c>
      <c r="J227" s="12">
        <f t="shared" si="10"/>
        <v>0.049961117023531156</v>
      </c>
      <c r="K227">
        <f t="shared" si="11"/>
        <v>0.049961117023531156</v>
      </c>
    </row>
    <row r="228" spans="1:11" ht="21.75">
      <c r="A228" s="2">
        <v>37441</v>
      </c>
      <c r="B228" s="3">
        <v>12.7</v>
      </c>
      <c r="C228" s="4">
        <v>-0.2</v>
      </c>
      <c r="D228">
        <f t="shared" si="9"/>
        <v>-0.015503875968992248</v>
      </c>
      <c r="I228">
        <v>0.049450549450549455</v>
      </c>
      <c r="J228" s="12">
        <f t="shared" si="10"/>
        <v>0.049961117023531156</v>
      </c>
      <c r="K228">
        <f t="shared" si="11"/>
        <v>0.049961117023531156</v>
      </c>
    </row>
    <row r="229" spans="1:11" ht="21.75">
      <c r="A229" s="5">
        <v>37440</v>
      </c>
      <c r="B229" s="6">
        <v>12.9</v>
      </c>
      <c r="C229" s="8">
        <v>0.2</v>
      </c>
      <c r="D229">
        <f t="shared" si="9"/>
        <v>0.015748031496062995</v>
      </c>
      <c r="I229">
        <v>0.049586776859504134</v>
      </c>
      <c r="J229" s="12">
        <f t="shared" si="10"/>
        <v>0.050097344432485834</v>
      </c>
      <c r="K229">
        <f t="shared" si="11"/>
        <v>0.050097344432485834</v>
      </c>
    </row>
    <row r="230" spans="1:11" ht="21.75">
      <c r="A230" s="2">
        <v>37439</v>
      </c>
      <c r="B230" s="3">
        <v>12.7</v>
      </c>
      <c r="C230" s="10">
        <v>0.6</v>
      </c>
      <c r="D230">
        <f t="shared" si="9"/>
        <v>0.049586776859504134</v>
      </c>
      <c r="I230">
        <v>0.04964539007092198</v>
      </c>
      <c r="J230" s="12">
        <f t="shared" si="10"/>
        <v>0.05015595764390368</v>
      </c>
      <c r="K230">
        <f t="shared" si="11"/>
        <v>0.05015595764390368</v>
      </c>
    </row>
    <row r="231" spans="1:11" ht="21.75">
      <c r="A231" s="5">
        <v>37435</v>
      </c>
      <c r="B231" s="6">
        <v>12.1</v>
      </c>
      <c r="C231" s="8">
        <v>0.3</v>
      </c>
      <c r="D231">
        <f t="shared" si="9"/>
        <v>0.02542372881355932</v>
      </c>
      <c r="I231">
        <v>0.05</v>
      </c>
      <c r="J231" s="12">
        <f t="shared" si="10"/>
        <v>0.0505105675729817</v>
      </c>
      <c r="K231">
        <f t="shared" si="11"/>
        <v>0.0505105675729817</v>
      </c>
    </row>
    <row r="232" spans="1:11" ht="21.75">
      <c r="A232" s="2">
        <v>37434</v>
      </c>
      <c r="B232" s="3">
        <v>11.8</v>
      </c>
      <c r="C232" s="9">
        <v>0</v>
      </c>
      <c r="D232">
        <f t="shared" si="9"/>
        <v>0</v>
      </c>
      <c r="I232">
        <v>0.050420168067226885</v>
      </c>
      <c r="J232" s="12">
        <f t="shared" si="10"/>
        <v>0.050930735640208585</v>
      </c>
      <c r="K232">
        <f t="shared" si="11"/>
        <v>0.050930735640208585</v>
      </c>
    </row>
    <row r="233" spans="1:11" ht="21.75">
      <c r="A233" s="5">
        <v>37433</v>
      </c>
      <c r="B233" s="6">
        <v>11.8</v>
      </c>
      <c r="C233" s="7">
        <v>-0.7</v>
      </c>
      <c r="D233">
        <f t="shared" si="9"/>
        <v>-0.055999999999999994</v>
      </c>
      <c r="I233">
        <v>0.051546391752577324</v>
      </c>
      <c r="J233" s="12">
        <f t="shared" si="10"/>
        <v>0.052056959325559024</v>
      </c>
      <c r="K233">
        <f t="shared" si="11"/>
        <v>0.052056959325559024</v>
      </c>
    </row>
    <row r="234" spans="1:11" ht="21.75">
      <c r="A234" s="2">
        <v>37432</v>
      </c>
      <c r="B234" s="3">
        <v>12.5</v>
      </c>
      <c r="C234" s="10">
        <v>0.6</v>
      </c>
      <c r="D234">
        <f t="shared" si="9"/>
        <v>0.050420168067226885</v>
      </c>
      <c r="I234">
        <v>0.052083333333333336</v>
      </c>
      <c r="J234" s="12">
        <f t="shared" si="10"/>
        <v>0.052593900906315036</v>
      </c>
      <c r="K234">
        <f t="shared" si="11"/>
        <v>0.052593900906315036</v>
      </c>
    </row>
    <row r="235" spans="1:11" ht="21.75">
      <c r="A235" s="5">
        <v>37431</v>
      </c>
      <c r="B235" s="6">
        <v>11.9</v>
      </c>
      <c r="C235" s="11">
        <v>0</v>
      </c>
      <c r="D235">
        <f t="shared" si="9"/>
        <v>0</v>
      </c>
      <c r="I235">
        <v>0.053097345132743355</v>
      </c>
      <c r="J235" s="12">
        <f t="shared" si="10"/>
        <v>0.053607912705725055</v>
      </c>
      <c r="K235">
        <f t="shared" si="11"/>
        <v>0.053607912705725055</v>
      </c>
    </row>
    <row r="236" spans="1:11" ht="21.75">
      <c r="A236" s="2">
        <v>37428</v>
      </c>
      <c r="B236" s="3">
        <v>11.9</v>
      </c>
      <c r="C236" s="4">
        <v>-0.3</v>
      </c>
      <c r="D236">
        <f t="shared" si="9"/>
        <v>-0.02459016393442623</v>
      </c>
      <c r="I236">
        <v>0.0591715976331361</v>
      </c>
      <c r="J236" s="12">
        <f t="shared" si="10"/>
        <v>0.0596821652061178</v>
      </c>
      <c r="K236">
        <f t="shared" si="11"/>
        <v>0.0596821652061178</v>
      </c>
    </row>
    <row r="237" spans="1:11" ht="21.75">
      <c r="A237" s="5">
        <v>37427</v>
      </c>
      <c r="B237" s="6">
        <v>12.2</v>
      </c>
      <c r="C237" s="8">
        <v>0.5</v>
      </c>
      <c r="D237">
        <f t="shared" si="9"/>
        <v>0.042735042735042736</v>
      </c>
      <c r="I237">
        <v>0.061855670103092786</v>
      </c>
      <c r="J237" s="12">
        <f t="shared" si="10"/>
        <v>0.062366237676074486</v>
      </c>
      <c r="K237">
        <f t="shared" si="11"/>
        <v>0.062366237676074486</v>
      </c>
    </row>
    <row r="238" spans="1:11" ht="21.75">
      <c r="A238" s="2">
        <v>37426</v>
      </c>
      <c r="B238" s="3">
        <v>11.7</v>
      </c>
      <c r="C238" s="4">
        <v>-1.4</v>
      </c>
      <c r="D238">
        <f t="shared" si="9"/>
        <v>-0.10687022900763359</v>
      </c>
      <c r="I238">
        <v>0.06481481481481481</v>
      </c>
      <c r="J238" s="12">
        <f t="shared" si="10"/>
        <v>0.06532538238779652</v>
      </c>
      <c r="K238">
        <f t="shared" si="11"/>
        <v>0.06532538238779652</v>
      </c>
    </row>
    <row r="239" spans="1:11" ht="21.75">
      <c r="A239" s="5">
        <v>37425</v>
      </c>
      <c r="B239" s="6">
        <v>13.1</v>
      </c>
      <c r="C239" s="8">
        <v>1.2</v>
      </c>
      <c r="D239">
        <f t="shared" si="9"/>
        <v>0.10084033613445377</v>
      </c>
      <c r="I239">
        <v>0.06532663316582915</v>
      </c>
      <c r="J239" s="12">
        <f t="shared" si="10"/>
        <v>0.06583720073881086</v>
      </c>
      <c r="K239">
        <f t="shared" si="11"/>
        <v>0.06583720073881086</v>
      </c>
    </row>
    <row r="240" spans="1:11" ht="21.75">
      <c r="A240" s="2">
        <v>37424</v>
      </c>
      <c r="B240" s="3">
        <v>11.9</v>
      </c>
      <c r="C240" s="4">
        <v>-0.8</v>
      </c>
      <c r="D240">
        <f t="shared" si="9"/>
        <v>-0.06299212598425198</v>
      </c>
      <c r="I240">
        <v>0.06666666666666667</v>
      </c>
      <c r="J240" s="12">
        <f t="shared" si="10"/>
        <v>0.06717723423964837</v>
      </c>
      <c r="K240">
        <f t="shared" si="11"/>
        <v>0.06717723423964837</v>
      </c>
    </row>
    <row r="241" spans="1:11" ht="21.75">
      <c r="A241" s="5">
        <v>37421</v>
      </c>
      <c r="B241" s="6">
        <v>12.7</v>
      </c>
      <c r="C241" s="8">
        <v>0.2</v>
      </c>
      <c r="D241">
        <f t="shared" si="9"/>
        <v>0.016</v>
      </c>
      <c r="I241">
        <v>0.09890109890109891</v>
      </c>
      <c r="J241" s="12">
        <f t="shared" si="10"/>
        <v>0.09941166647408062</v>
      </c>
      <c r="K241">
        <f t="shared" si="11"/>
        <v>0.09941166647408062</v>
      </c>
    </row>
    <row r="242" spans="1:11" ht="21.75">
      <c r="A242" s="2">
        <v>37420</v>
      </c>
      <c r="B242" s="3">
        <v>12.5</v>
      </c>
      <c r="C242" s="10">
        <v>0.2</v>
      </c>
      <c r="D242">
        <f t="shared" si="9"/>
        <v>0.016260162601626015</v>
      </c>
      <c r="I242">
        <v>0.10084033613445377</v>
      </c>
      <c r="J242" s="12">
        <f t="shared" si="10"/>
        <v>0.10135090370743548</v>
      </c>
      <c r="K242">
        <f t="shared" si="11"/>
        <v>0.10135090370743548</v>
      </c>
    </row>
    <row r="243" spans="1:11" ht="21.75">
      <c r="A243" s="5">
        <v>37419</v>
      </c>
      <c r="B243" s="6">
        <v>12.3</v>
      </c>
      <c r="C243" s="7">
        <v>-0.7</v>
      </c>
      <c r="D243">
        <f t="shared" si="9"/>
        <v>-0.05384615384615384</v>
      </c>
      <c r="I243">
        <v>0.11</v>
      </c>
      <c r="J243" s="12">
        <f t="shared" si="10"/>
        <v>0.11051056757298171</v>
      </c>
      <c r="K243">
        <f t="shared" si="11"/>
        <v>0.11051056757298171</v>
      </c>
    </row>
    <row r="244" spans="1:11" ht="21.75">
      <c r="A244" s="2">
        <v>37418</v>
      </c>
      <c r="B244" s="3">
        <v>13</v>
      </c>
      <c r="C244" s="4">
        <v>-0.5</v>
      </c>
      <c r="D244">
        <f t="shared" si="9"/>
        <v>-0.037037037037037035</v>
      </c>
      <c r="I244">
        <v>0.11111111111111112</v>
      </c>
      <c r="J244" s="12">
        <f t="shared" si="10"/>
        <v>0.11162167868409283</v>
      </c>
      <c r="K244">
        <f t="shared" si="11"/>
        <v>0.11162167868409283</v>
      </c>
    </row>
    <row r="245" spans="1:11" ht="21.75">
      <c r="A245" s="5">
        <v>37417</v>
      </c>
      <c r="B245" s="6">
        <v>13.5</v>
      </c>
      <c r="C245" s="8">
        <v>1.8</v>
      </c>
      <c r="D245">
        <f t="shared" si="9"/>
        <v>0.15384615384615385</v>
      </c>
      <c r="I245">
        <v>0.13609467455621302</v>
      </c>
      <c r="J245" s="12">
        <f t="shared" si="10"/>
        <v>0.13660524212919473</v>
      </c>
      <c r="K245">
        <f t="shared" si="11"/>
        <v>0.13660524212919473</v>
      </c>
    </row>
    <row r="246" spans="1:11" ht="21.75">
      <c r="A246" s="2">
        <v>37414</v>
      </c>
      <c r="B246" s="3">
        <v>11.7</v>
      </c>
      <c r="C246" s="4">
        <v>-0.3</v>
      </c>
      <c r="D246">
        <f t="shared" si="9"/>
        <v>-0.024999999999999998</v>
      </c>
      <c r="I246">
        <v>0.14705882352941177</v>
      </c>
      <c r="J246" s="12">
        <f t="shared" si="10"/>
        <v>0.14756939110239348</v>
      </c>
      <c r="K246">
        <f t="shared" si="11"/>
        <v>0.14756939110239348</v>
      </c>
    </row>
    <row r="247" spans="1:11" ht="21.75">
      <c r="A247" s="5">
        <v>37413</v>
      </c>
      <c r="B247" s="6">
        <v>12</v>
      </c>
      <c r="C247" s="8">
        <v>0.3</v>
      </c>
      <c r="D247">
        <f t="shared" si="9"/>
        <v>0.02564102564102564</v>
      </c>
      <c r="I247">
        <v>0.15384615384615385</v>
      </c>
      <c r="J247" s="12">
        <f t="shared" si="10"/>
        <v>0.15435672141913556</v>
      </c>
      <c r="K247">
        <f t="shared" si="11"/>
        <v>0.15435672141913556</v>
      </c>
    </row>
    <row r="248" spans="1:4" ht="21.75">
      <c r="A248" s="2">
        <v>37412</v>
      </c>
      <c r="B248" s="3">
        <v>11.7</v>
      </c>
      <c r="C248" s="10">
        <v>2.6</v>
      </c>
      <c r="D248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2003-06-06T09:11:13Z</cp:lastPrinted>
  <dcterms:created xsi:type="dcterms:W3CDTF">2003-06-06T05:56:02Z</dcterms:created>
  <dcterms:modified xsi:type="dcterms:W3CDTF">2003-06-06T19:56:16Z</dcterms:modified>
  <cp:category/>
  <cp:version/>
  <cp:contentType/>
  <cp:contentStatus/>
</cp:coreProperties>
</file>