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tabRatio="941" activeTab="7"/>
  </bookViews>
  <sheets>
    <sheet name="pre paid activities " sheetId="1" r:id="rId1"/>
    <sheet name="Prepay Sale 1" sheetId="2" r:id="rId2"/>
    <sheet name="post paid activities " sheetId="3" r:id="rId3"/>
    <sheet name="post pay sale" sheetId="4" r:id="rId4"/>
    <sheet name="billing " sheetId="5" r:id="rId5"/>
    <sheet name="ledger" sheetId="6" r:id="rId6"/>
    <sheet name="Load" sheetId="7" r:id="rId7"/>
    <sheet name="Card" sheetId="8" r:id="rId8"/>
    <sheet name="Comm Top&amp;PPC" sheetId="9" r:id="rId9"/>
    <sheet name="booked numbers" sheetId="10" r:id="rId10"/>
  </sheets>
  <definedNames/>
  <calcPr fullCalcOnLoad="1"/>
</workbook>
</file>

<file path=xl/sharedStrings.xml><?xml version="1.0" encoding="utf-8"?>
<sst xmlns="http://schemas.openxmlformats.org/spreadsheetml/2006/main" count="103" uniqueCount="25">
  <si>
    <t>Ufone 100</t>
  </si>
  <si>
    <t>Ufone 250</t>
  </si>
  <si>
    <t>Ufone 500</t>
  </si>
  <si>
    <t>Ufone 1000</t>
  </si>
  <si>
    <t>VPTCL 100</t>
  </si>
  <si>
    <t>VPTCL 300</t>
  </si>
  <si>
    <t>VPTCL 500</t>
  </si>
  <si>
    <t>VPTCL 1000</t>
  </si>
  <si>
    <t>ARD Commission</t>
  </si>
  <si>
    <t>Franchise Commission</t>
  </si>
  <si>
    <t>PTCL 50</t>
  </si>
  <si>
    <t>PTCL 100</t>
  </si>
  <si>
    <t>PTCL 250</t>
  </si>
  <si>
    <t>PTCL 500</t>
  </si>
  <si>
    <t>PTCL 1000</t>
  </si>
  <si>
    <t>Billing Card 300</t>
  </si>
  <si>
    <t>Billing Card 500</t>
  </si>
  <si>
    <t>Billing Card 1000</t>
  </si>
  <si>
    <t>Grand Total</t>
  </si>
  <si>
    <t>Israr PPC Commission</t>
  </si>
  <si>
    <t>Zafar Jalal PPC Commission</t>
  </si>
  <si>
    <t>Shahnawaz PPC Commission</t>
  </si>
  <si>
    <t>Idress PPC Commission</t>
  </si>
  <si>
    <t>Arshad PPC Commission</t>
  </si>
  <si>
    <t>Ufone 150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</si>
</sst>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%"/>
    <numFmt numFmtId="171" formatCode="0.0000%"/>
    <numFmt numFmtId="172" formatCode="0.0"/>
    <numFmt numFmtId="173" formatCode="0.0%"/>
    <numFmt numFmtId="174" formatCode="0.00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0" fontId="0" fillId="0" borderId="0" xfId="0" applyNumberFormat="1" applyBorder="1" applyAlignment="1">
      <alignment/>
    </xf>
    <xf numFmtId="171" fontId="0" fillId="0" borderId="2" xfId="0" applyNumberFormat="1" applyBorder="1" applyAlignment="1">
      <alignment/>
    </xf>
    <xf numFmtId="2" fontId="4" fillId="0" borderId="1" xfId="0" applyNumberFormat="1" applyFont="1" applyBorder="1" applyAlignment="1">
      <alignment horizontal="center"/>
    </xf>
    <xf numFmtId="43" fontId="4" fillId="0" borderId="0" xfId="15" applyFont="1" applyBorder="1" applyAlignment="1">
      <alignment/>
    </xf>
    <xf numFmtId="171" fontId="4" fillId="0" borderId="0" xfId="0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9" fontId="4" fillId="0" borderId="0" xfId="15" applyNumberFormat="1" applyFont="1" applyBorder="1" applyAlignment="1">
      <alignment/>
    </xf>
    <xf numFmtId="43" fontId="4" fillId="0" borderId="11" xfId="15" applyNumberFormat="1" applyFont="1" applyBorder="1" applyAlignment="1">
      <alignment/>
    </xf>
    <xf numFmtId="43" fontId="4" fillId="0" borderId="2" xfId="15" applyFont="1" applyBorder="1" applyAlignment="1">
      <alignment/>
    </xf>
    <xf numFmtId="169" fontId="4" fillId="0" borderId="2" xfId="15" applyNumberFormat="1" applyFont="1" applyBorder="1" applyAlignment="1">
      <alignment/>
    </xf>
    <xf numFmtId="169" fontId="4" fillId="0" borderId="2" xfId="15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2" xfId="15" applyNumberFormat="1" applyBorder="1" applyAlignment="1">
      <alignment/>
    </xf>
    <xf numFmtId="43" fontId="0" fillId="0" borderId="2" xfId="15" applyBorder="1" applyAlignment="1">
      <alignment/>
    </xf>
    <xf numFmtId="43" fontId="0" fillId="0" borderId="11" xfId="15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43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4" fillId="2" borderId="2" xfId="15" applyNumberFormat="1" applyFont="1" applyFill="1" applyBorder="1" applyAlignment="1">
      <alignment/>
    </xf>
    <xf numFmtId="0" fontId="0" fillId="2" borderId="0" xfId="0" applyFill="1" applyAlignment="1">
      <alignment/>
    </xf>
    <xf numFmtId="43" fontId="4" fillId="0" borderId="7" xfId="15" applyNumberFormat="1" applyFont="1" applyBorder="1" applyAlignment="1">
      <alignment/>
    </xf>
    <xf numFmtId="0" fontId="0" fillId="0" borderId="0" xfId="0" applyFill="1" applyBorder="1" applyAlignment="1">
      <alignment/>
    </xf>
    <xf numFmtId="169" fontId="4" fillId="0" borderId="0" xfId="15" applyNumberFormat="1" applyFont="1" applyFill="1" applyBorder="1" applyAlignment="1">
      <alignment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E32" sqref="E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C7" sqref="C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34" sqref="G34"/>
    </sheetView>
  </sheetViews>
  <sheetFormatPr defaultColWidth="9.140625" defaultRowHeight="12.75"/>
  <cols>
    <col min="3" max="3" width="11.00390625" style="0" bestFit="1" customWidth="1"/>
  </cols>
  <sheetData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42"/>
  <sheetViews>
    <sheetView showGridLines="0" defaultGridColor="0" zoomScale="85" zoomScaleNormal="85" colorId="57" workbookViewId="0" topLeftCell="A1">
      <selection activeCell="K59" sqref="K59"/>
    </sheetView>
  </sheetViews>
  <sheetFormatPr defaultColWidth="9.140625" defaultRowHeight="12.75"/>
  <cols>
    <col min="1" max="1" width="3.57421875" style="0" customWidth="1"/>
    <col min="2" max="2" width="0.9921875" style="0" customWidth="1"/>
    <col min="3" max="3" width="14.8515625" style="1" customWidth="1"/>
    <col min="4" max="4" width="4.28125" style="0" customWidth="1"/>
    <col min="5" max="5" width="7.140625" style="38" bestFit="1" customWidth="1"/>
    <col min="6" max="6" width="12.140625" style="0" customWidth="1"/>
    <col min="7" max="7" width="9.8515625" style="0" customWidth="1"/>
    <col min="8" max="8" width="12.00390625" style="0" customWidth="1"/>
    <col min="9" max="9" width="9.7109375" style="0" customWidth="1"/>
    <col min="10" max="10" width="13.28125" style="0" customWidth="1"/>
    <col min="11" max="11" width="13.00390625" style="0" customWidth="1"/>
    <col min="12" max="12" width="13.8515625" style="0" customWidth="1"/>
    <col min="13" max="13" width="0.85546875" style="0" customWidth="1"/>
    <col min="14" max="14" width="6.28125" style="0" customWidth="1"/>
    <col min="15" max="16384" width="18.28125" style="0" customWidth="1"/>
  </cols>
  <sheetData>
    <row r="2" spans="2:13" ht="4.5" customHeight="1">
      <c r="B2" s="4"/>
      <c r="C2" s="5"/>
      <c r="D2" s="6"/>
      <c r="E2" s="30"/>
      <c r="F2" s="6"/>
      <c r="G2" s="6"/>
      <c r="H2" s="6"/>
      <c r="I2" s="6"/>
      <c r="J2" s="6"/>
      <c r="K2" s="6"/>
      <c r="L2" s="6"/>
      <c r="M2" s="7"/>
    </row>
    <row r="3" spans="2:13" ht="12.75">
      <c r="B3" s="8"/>
      <c r="C3" s="42" t="s">
        <v>20</v>
      </c>
      <c r="D3" s="43"/>
      <c r="E3" s="43"/>
      <c r="F3" s="29"/>
      <c r="G3" s="29"/>
      <c r="H3" s="29"/>
      <c r="I3" s="57" t="s">
        <v>8</v>
      </c>
      <c r="J3" s="57"/>
      <c r="K3" s="57" t="s">
        <v>9</v>
      </c>
      <c r="L3" s="58"/>
      <c r="M3" s="9"/>
    </row>
    <row r="4" spans="2:15" ht="12.75">
      <c r="B4" s="8"/>
      <c r="C4" s="10" t="s">
        <v>0</v>
      </c>
      <c r="D4" s="11"/>
      <c r="E4" s="52"/>
      <c r="F4" s="24">
        <f>E4*100</f>
        <v>0</v>
      </c>
      <c r="G4" s="16">
        <v>0.025</v>
      </c>
      <c r="H4" s="24">
        <f>F4-(F4*G4)</f>
        <v>0</v>
      </c>
      <c r="I4" s="16">
        <v>0.0023</v>
      </c>
      <c r="J4" s="19">
        <f>F4*I4</f>
        <v>0</v>
      </c>
      <c r="K4" s="16">
        <v>0.0036</v>
      </c>
      <c r="L4" s="21">
        <f>F4*K4</f>
        <v>0</v>
      </c>
      <c r="M4" s="9"/>
      <c r="O4" s="44"/>
    </row>
    <row r="5" spans="2:15" ht="12.75">
      <c r="B5" s="8"/>
      <c r="C5" s="10" t="s">
        <v>24</v>
      </c>
      <c r="D5" s="11"/>
      <c r="E5" s="52"/>
      <c r="F5" s="24">
        <f>E5*150</f>
        <v>0</v>
      </c>
      <c r="G5" s="16">
        <v>0.0265</v>
      </c>
      <c r="H5" s="24">
        <f>F5-(F5*G5)</f>
        <v>0</v>
      </c>
      <c r="I5" s="16">
        <v>0.0023</v>
      </c>
      <c r="J5" s="19">
        <f>F5*I5</f>
        <v>0</v>
      </c>
      <c r="K5" s="16">
        <v>0.0036</v>
      </c>
      <c r="L5" s="21">
        <f>F5*K5</f>
        <v>0</v>
      </c>
      <c r="M5" s="9"/>
      <c r="O5" s="44"/>
    </row>
    <row r="6" spans="2:15" ht="12.75">
      <c r="B6" s="8"/>
      <c r="C6" s="10" t="s">
        <v>1</v>
      </c>
      <c r="D6" s="11"/>
      <c r="E6" s="53"/>
      <c r="F6" s="24">
        <f>E6*250</f>
        <v>0</v>
      </c>
      <c r="G6" s="16">
        <v>0.0275</v>
      </c>
      <c r="H6" s="24">
        <f>F6-(F6*G6)</f>
        <v>0</v>
      </c>
      <c r="I6" s="16">
        <v>0.0023</v>
      </c>
      <c r="J6" s="19">
        <f>F6*I6</f>
        <v>0</v>
      </c>
      <c r="K6" s="16">
        <v>0.0036</v>
      </c>
      <c r="L6" s="21">
        <f>F6*K6</f>
        <v>0</v>
      </c>
      <c r="M6" s="9"/>
      <c r="O6" s="44"/>
    </row>
    <row r="7" spans="2:13" ht="12.75">
      <c r="B7" s="8"/>
      <c r="C7" s="10" t="s">
        <v>2</v>
      </c>
      <c r="D7" s="11"/>
      <c r="E7" s="53"/>
      <c r="F7" s="24">
        <f>E7*500</f>
        <v>0</v>
      </c>
      <c r="G7" s="16">
        <v>0.0275</v>
      </c>
      <c r="H7" s="24">
        <f>F7-(F7*G7)</f>
        <v>0</v>
      </c>
      <c r="I7" s="16">
        <v>0.0023</v>
      </c>
      <c r="J7" s="19">
        <f>F7*I7</f>
        <v>0</v>
      </c>
      <c r="K7" s="16">
        <v>0.0036</v>
      </c>
      <c r="L7" s="21">
        <f>F7*K7</f>
        <v>0</v>
      </c>
      <c r="M7" s="9"/>
    </row>
    <row r="8" spans="2:13" ht="12.75">
      <c r="B8" s="8"/>
      <c r="C8" s="10" t="s">
        <v>3</v>
      </c>
      <c r="D8" s="11"/>
      <c r="E8" s="54"/>
      <c r="F8" s="51">
        <f>E8*1000</f>
        <v>0</v>
      </c>
      <c r="G8" s="16">
        <v>0.0275</v>
      </c>
      <c r="H8" s="24">
        <f>F8-(F8*G8)</f>
        <v>0</v>
      </c>
      <c r="I8" s="16">
        <v>0.0023</v>
      </c>
      <c r="J8" s="19">
        <f>F8*I8</f>
        <v>0</v>
      </c>
      <c r="K8" s="16">
        <v>0.0036</v>
      </c>
      <c r="L8" s="21">
        <f>F8*K8</f>
        <v>0</v>
      </c>
      <c r="M8" s="9"/>
    </row>
    <row r="9" spans="2:13" ht="4.5" customHeight="1">
      <c r="B9" s="8"/>
      <c r="C9" s="2"/>
      <c r="D9" s="3"/>
      <c r="E9" s="55"/>
      <c r="F9" s="27"/>
      <c r="G9" s="3"/>
      <c r="H9" s="27"/>
      <c r="I9" s="3"/>
      <c r="J9" s="26"/>
      <c r="K9" s="17"/>
      <c r="L9" s="25"/>
      <c r="M9" s="9"/>
    </row>
    <row r="10" spans="2:13" ht="12.75">
      <c r="B10" s="8"/>
      <c r="C10" s="10" t="s">
        <v>4</v>
      </c>
      <c r="D10" s="11"/>
      <c r="E10" s="52"/>
      <c r="F10" s="24">
        <f>E10*100</f>
        <v>0</v>
      </c>
      <c r="G10" s="16">
        <v>0.0375</v>
      </c>
      <c r="H10" s="24">
        <f>F10-(F10*G10)</f>
        <v>0</v>
      </c>
      <c r="I10" s="16">
        <v>0.0025</v>
      </c>
      <c r="J10" s="19">
        <f>F10*I10</f>
        <v>0</v>
      </c>
      <c r="K10" s="16">
        <v>0.005</v>
      </c>
      <c r="L10" s="21">
        <f>F10*K10</f>
        <v>0</v>
      </c>
      <c r="M10" s="9"/>
    </row>
    <row r="11" spans="2:13" ht="12.75">
      <c r="B11" s="8"/>
      <c r="C11" s="10" t="s">
        <v>5</v>
      </c>
      <c r="D11" s="11"/>
      <c r="E11" s="53"/>
      <c r="F11" s="24">
        <f>E11*300</f>
        <v>0</v>
      </c>
      <c r="G11" s="16">
        <v>0.0375</v>
      </c>
      <c r="H11" s="24">
        <f>F11-(F11*G11)</f>
        <v>0</v>
      </c>
      <c r="I11" s="16">
        <v>0.0025</v>
      </c>
      <c r="J11" s="19">
        <f>F11*I11</f>
        <v>0</v>
      </c>
      <c r="K11" s="16">
        <v>0.005</v>
      </c>
      <c r="L11" s="21">
        <f>F11*K11</f>
        <v>0</v>
      </c>
      <c r="M11" s="9"/>
    </row>
    <row r="12" spans="2:13" ht="12.75">
      <c r="B12" s="8"/>
      <c r="C12" s="10" t="s">
        <v>6</v>
      </c>
      <c r="D12" s="11"/>
      <c r="E12" s="53"/>
      <c r="F12" s="24">
        <f>E12*500</f>
        <v>0</v>
      </c>
      <c r="G12" s="16">
        <v>0.0375</v>
      </c>
      <c r="H12" s="24">
        <f>F12-(F12*G12)</f>
        <v>0</v>
      </c>
      <c r="I12" s="16">
        <v>0.0025</v>
      </c>
      <c r="J12" s="19">
        <f>F12*I12</f>
        <v>0</v>
      </c>
      <c r="K12" s="16">
        <v>0.005</v>
      </c>
      <c r="L12" s="21">
        <f>F12*K12</f>
        <v>0</v>
      </c>
      <c r="M12" s="9"/>
    </row>
    <row r="13" spans="2:13" ht="12.75">
      <c r="B13" s="8"/>
      <c r="C13" s="10" t="s">
        <v>7</v>
      </c>
      <c r="D13" s="11"/>
      <c r="E13" s="54"/>
      <c r="F13" s="24">
        <f>E13*1000</f>
        <v>0</v>
      </c>
      <c r="G13" s="16">
        <v>0.0375</v>
      </c>
      <c r="H13" s="24">
        <f>F13-(F13*G13)</f>
        <v>0</v>
      </c>
      <c r="I13" s="16">
        <v>0.0025</v>
      </c>
      <c r="J13" s="19">
        <f>F13*I13</f>
        <v>0</v>
      </c>
      <c r="K13" s="16">
        <v>0.005</v>
      </c>
      <c r="L13" s="21">
        <f>F13*K13</f>
        <v>0</v>
      </c>
      <c r="M13" s="9"/>
    </row>
    <row r="14" spans="2:13" ht="4.5" customHeight="1">
      <c r="B14" s="8"/>
      <c r="C14" s="2"/>
      <c r="D14" s="3"/>
      <c r="E14" s="56"/>
      <c r="F14" s="27"/>
      <c r="G14" s="3"/>
      <c r="H14" s="27"/>
      <c r="I14" s="3"/>
      <c r="J14" s="26"/>
      <c r="K14" s="17"/>
      <c r="L14" s="25"/>
      <c r="M14" s="9"/>
    </row>
    <row r="15" spans="2:13" ht="12.75">
      <c r="B15" s="8"/>
      <c r="C15" s="10" t="s">
        <v>10</v>
      </c>
      <c r="D15" s="11"/>
      <c r="E15" s="52"/>
      <c r="F15" s="24">
        <f>E15*50</f>
        <v>0</v>
      </c>
      <c r="G15" s="16">
        <v>0.05</v>
      </c>
      <c r="H15" s="24">
        <f>F15-(F15*G15)</f>
        <v>0</v>
      </c>
      <c r="I15" s="16">
        <v>0.01</v>
      </c>
      <c r="J15" s="19">
        <f>F15*I15</f>
        <v>0</v>
      </c>
      <c r="K15" s="16">
        <v>0.01</v>
      </c>
      <c r="L15" s="21">
        <f>F15*K15</f>
        <v>0</v>
      </c>
      <c r="M15" s="9"/>
    </row>
    <row r="16" spans="2:13" ht="12.75">
      <c r="B16" s="8"/>
      <c r="C16" s="10" t="s">
        <v>11</v>
      </c>
      <c r="D16" s="11"/>
      <c r="E16" s="53"/>
      <c r="F16" s="24">
        <f>E16*100</f>
        <v>0</v>
      </c>
      <c r="G16" s="16">
        <v>0.05</v>
      </c>
      <c r="H16" s="24">
        <f>F16-(F16*G16)</f>
        <v>0</v>
      </c>
      <c r="I16" s="16">
        <v>0.01</v>
      </c>
      <c r="J16" s="19">
        <f>F16*I16</f>
        <v>0</v>
      </c>
      <c r="K16" s="16">
        <v>0.01</v>
      </c>
      <c r="L16" s="21">
        <f>F16*K16</f>
        <v>0</v>
      </c>
      <c r="M16" s="9"/>
    </row>
    <row r="17" spans="2:13" ht="12.75">
      <c r="B17" s="8"/>
      <c r="C17" s="10" t="s">
        <v>12</v>
      </c>
      <c r="D17" s="11"/>
      <c r="E17" s="53"/>
      <c r="F17" s="24">
        <f>E17*250</f>
        <v>0</v>
      </c>
      <c r="G17" s="16">
        <v>0.05</v>
      </c>
      <c r="H17" s="24">
        <f>F17-(F17*G17)</f>
        <v>0</v>
      </c>
      <c r="I17" s="16">
        <v>0.01</v>
      </c>
      <c r="J17" s="19">
        <f>F17*I17</f>
        <v>0</v>
      </c>
      <c r="K17" s="16">
        <v>0.01</v>
      </c>
      <c r="L17" s="21">
        <f>F17*K17</f>
        <v>0</v>
      </c>
      <c r="M17" s="9"/>
    </row>
    <row r="18" spans="2:13" ht="12.75">
      <c r="B18" s="8"/>
      <c r="C18" s="10" t="s">
        <v>13</v>
      </c>
      <c r="D18" s="11"/>
      <c r="E18" s="53"/>
      <c r="F18" s="24">
        <f>E18*500</f>
        <v>0</v>
      </c>
      <c r="G18" s="16">
        <v>0.05</v>
      </c>
      <c r="H18" s="24">
        <f>F18-(F18*G18)</f>
        <v>0</v>
      </c>
      <c r="I18" s="16">
        <v>0.01</v>
      </c>
      <c r="J18" s="19">
        <f>F18*I18</f>
        <v>0</v>
      </c>
      <c r="K18" s="16">
        <v>0.01</v>
      </c>
      <c r="L18" s="21">
        <f>F18*K18</f>
        <v>0</v>
      </c>
      <c r="M18" s="9"/>
    </row>
    <row r="19" spans="2:13" ht="12.75">
      <c r="B19" s="8"/>
      <c r="C19" s="10" t="s">
        <v>14</v>
      </c>
      <c r="D19" s="11"/>
      <c r="E19" s="53"/>
      <c r="F19" s="24">
        <f>E19*1000</f>
        <v>0</v>
      </c>
      <c r="G19" s="16">
        <v>0.05</v>
      </c>
      <c r="H19" s="24">
        <f>F19-(F19*G19)</f>
        <v>0</v>
      </c>
      <c r="I19" s="16">
        <v>0.01</v>
      </c>
      <c r="J19" s="19">
        <f>F19*I19</f>
        <v>0</v>
      </c>
      <c r="K19" s="16">
        <v>0.01</v>
      </c>
      <c r="L19" s="21">
        <f>F19*K19</f>
        <v>0</v>
      </c>
      <c r="M19" s="9"/>
    </row>
    <row r="20" spans="2:13" ht="3" customHeight="1">
      <c r="B20" s="8"/>
      <c r="C20" s="2"/>
      <c r="D20" s="3"/>
      <c r="E20" s="56"/>
      <c r="F20" s="27"/>
      <c r="G20" s="3"/>
      <c r="H20" s="27"/>
      <c r="I20" s="3"/>
      <c r="J20" s="26"/>
      <c r="K20" s="17"/>
      <c r="L20" s="25"/>
      <c r="M20" s="9"/>
    </row>
    <row r="21" spans="2:13" ht="12.75">
      <c r="B21" s="8"/>
      <c r="C21" s="10" t="s">
        <v>15</v>
      </c>
      <c r="D21" s="11"/>
      <c r="E21" s="53"/>
      <c r="F21" s="24">
        <f>E21*300</f>
        <v>0</v>
      </c>
      <c r="G21" s="16">
        <v>0.025</v>
      </c>
      <c r="H21" s="24">
        <f>F21-(F21*G21)</f>
        <v>0</v>
      </c>
      <c r="I21" s="16">
        <v>0.0025</v>
      </c>
      <c r="J21" s="19">
        <f>F21*I21</f>
        <v>0</v>
      </c>
      <c r="K21" s="16">
        <v>0.0025</v>
      </c>
      <c r="L21" s="21">
        <f>F21*K21</f>
        <v>0</v>
      </c>
      <c r="M21" s="9"/>
    </row>
    <row r="22" spans="2:13" ht="12.75">
      <c r="B22" s="8"/>
      <c r="C22" s="10" t="s">
        <v>16</v>
      </c>
      <c r="D22" s="11"/>
      <c r="E22" s="53"/>
      <c r="F22" s="24">
        <f>E22*500</f>
        <v>0</v>
      </c>
      <c r="G22" s="16">
        <v>0.025</v>
      </c>
      <c r="H22" s="24">
        <f>F22-(F22*G22)</f>
        <v>0</v>
      </c>
      <c r="I22" s="16">
        <v>0.0025</v>
      </c>
      <c r="J22" s="19">
        <f>F22*I22</f>
        <v>0</v>
      </c>
      <c r="K22" s="16">
        <v>0.0025</v>
      </c>
      <c r="L22" s="21">
        <f>F22*K22</f>
        <v>0</v>
      </c>
      <c r="M22" s="9"/>
    </row>
    <row r="23" spans="2:13" ht="12.75">
      <c r="B23" s="8"/>
      <c r="C23" s="10" t="s">
        <v>17</v>
      </c>
      <c r="D23" s="11"/>
      <c r="E23" s="54"/>
      <c r="F23" s="24">
        <f>E23*1000</f>
        <v>0</v>
      </c>
      <c r="G23" s="16">
        <v>0.025</v>
      </c>
      <c r="H23" s="24">
        <f>F23-(F23*G23)</f>
        <v>0</v>
      </c>
      <c r="I23" s="16">
        <v>0.0025</v>
      </c>
      <c r="J23" s="19">
        <f>F23*I23</f>
        <v>0</v>
      </c>
      <c r="K23" s="16">
        <v>0.0025</v>
      </c>
      <c r="L23" s="21">
        <f>F23*K23</f>
        <v>0</v>
      </c>
      <c r="M23" s="9"/>
    </row>
    <row r="24" spans="2:13" ht="2.25" customHeight="1">
      <c r="B24" s="8"/>
      <c r="C24" s="2"/>
      <c r="D24" s="3"/>
      <c r="E24" s="32"/>
      <c r="F24" s="33"/>
      <c r="G24" s="33"/>
      <c r="H24" s="33"/>
      <c r="I24" s="3"/>
      <c r="J24" s="34"/>
      <c r="K24" s="17"/>
      <c r="L24" s="35"/>
      <c r="M24" s="9"/>
    </row>
    <row r="25" spans="2:13" s="1" customFormat="1" ht="17.25" customHeight="1">
      <c r="B25" s="22"/>
      <c r="C25" s="10"/>
      <c r="D25" s="10"/>
      <c r="E25" s="36"/>
      <c r="F25" s="24"/>
      <c r="G25" s="24"/>
      <c r="H25" s="24">
        <f>SUM(H4:H23)</f>
        <v>0</v>
      </c>
      <c r="I25" s="10"/>
      <c r="J25" s="19">
        <f>SUM(J4:J24)</f>
        <v>0</v>
      </c>
      <c r="K25" s="20"/>
      <c r="L25" s="21">
        <f>SUM(L4:L24)</f>
        <v>0</v>
      </c>
      <c r="M25" s="23"/>
    </row>
    <row r="26" spans="2:13" ht="13.5" customHeight="1">
      <c r="B26" s="8"/>
      <c r="C26" s="10"/>
      <c r="D26" s="11"/>
      <c r="E26" s="37"/>
      <c r="F26" s="11"/>
      <c r="G26" s="11"/>
      <c r="H26" s="11"/>
      <c r="I26" s="11"/>
      <c r="J26" s="18" t="s">
        <v>18</v>
      </c>
      <c r="K26" s="28">
        <f>J25+L25</f>
        <v>0</v>
      </c>
      <c r="L26" s="35"/>
      <c r="M26" s="9"/>
    </row>
    <row r="27" spans="2:13" ht="5.25" customHeight="1">
      <c r="B27" s="12"/>
      <c r="C27" s="13"/>
      <c r="D27" s="14"/>
      <c r="E27" s="31"/>
      <c r="F27" s="14"/>
      <c r="G27" s="14"/>
      <c r="H27" s="14"/>
      <c r="I27" s="14"/>
      <c r="J27" s="14"/>
      <c r="K27" s="14"/>
      <c r="L27" s="14"/>
      <c r="M27" s="15"/>
    </row>
    <row r="29" spans="2:13" ht="3.75" customHeight="1">
      <c r="B29" s="4"/>
      <c r="C29" s="5"/>
      <c r="D29" s="6"/>
      <c r="E29" s="30"/>
      <c r="F29" s="6"/>
      <c r="G29" s="6"/>
      <c r="H29" s="6"/>
      <c r="I29" s="6"/>
      <c r="J29" s="6"/>
      <c r="K29" s="6"/>
      <c r="L29" s="6"/>
      <c r="M29" s="7"/>
    </row>
    <row r="30" spans="2:20" ht="12.75">
      <c r="B30" s="8"/>
      <c r="C30" s="59" t="s">
        <v>23</v>
      </c>
      <c r="D30" s="57"/>
      <c r="E30" s="60"/>
      <c r="F30" s="29"/>
      <c r="G30" s="29"/>
      <c r="H30" s="29"/>
      <c r="I30" s="57" t="s">
        <v>8</v>
      </c>
      <c r="J30" s="57"/>
      <c r="K30" s="57" t="s">
        <v>9</v>
      </c>
      <c r="L30" s="58"/>
      <c r="M30" s="9"/>
      <c r="T30" s="48"/>
    </row>
    <row r="31" spans="2:13" ht="12.75">
      <c r="B31" s="8"/>
      <c r="C31" s="10" t="s">
        <v>0</v>
      </c>
      <c r="D31" s="11"/>
      <c r="E31" s="52"/>
      <c r="F31" s="24">
        <f>E31*100</f>
        <v>0</v>
      </c>
      <c r="G31" s="16">
        <v>0.025</v>
      </c>
      <c r="H31" s="24">
        <f>F31-(F31*G31)</f>
        <v>0</v>
      </c>
      <c r="I31" s="16">
        <v>0.0023</v>
      </c>
      <c r="J31" s="19">
        <f>F31*I31</f>
        <v>0</v>
      </c>
      <c r="K31" s="16">
        <v>0.0036</v>
      </c>
      <c r="L31" s="21">
        <f>F31*K31</f>
        <v>0</v>
      </c>
      <c r="M31" s="9"/>
    </row>
    <row r="32" spans="2:13" ht="12.75">
      <c r="B32" s="8"/>
      <c r="C32" s="10" t="s">
        <v>24</v>
      </c>
      <c r="D32" s="11"/>
      <c r="E32" s="52"/>
      <c r="F32" s="24">
        <f>E32*150</f>
        <v>0</v>
      </c>
      <c r="G32" s="16">
        <v>0.0265</v>
      </c>
      <c r="H32" s="24">
        <f>F32-(F32*G32)</f>
        <v>0</v>
      </c>
      <c r="I32" s="16">
        <v>0.0023</v>
      </c>
      <c r="J32" s="19">
        <f>F32*I32</f>
        <v>0</v>
      </c>
      <c r="K32" s="16">
        <v>0.0036</v>
      </c>
      <c r="L32" s="21">
        <f>F32*K32</f>
        <v>0</v>
      </c>
      <c r="M32" s="9"/>
    </row>
    <row r="33" spans="2:13" ht="12.75">
      <c r="B33" s="8"/>
      <c r="C33" s="10" t="s">
        <v>1</v>
      </c>
      <c r="D33" s="11"/>
      <c r="E33" s="53"/>
      <c r="F33" s="24">
        <f>E33*250</f>
        <v>0</v>
      </c>
      <c r="G33" s="16">
        <v>0.0275</v>
      </c>
      <c r="H33" s="24">
        <f>F33-(F33*G33)</f>
        <v>0</v>
      </c>
      <c r="I33" s="16">
        <v>0.0023</v>
      </c>
      <c r="J33" s="19">
        <f>F33*I33</f>
        <v>0</v>
      </c>
      <c r="K33" s="16">
        <v>0.0036</v>
      </c>
      <c r="L33" s="21">
        <f>F33*K33</f>
        <v>0</v>
      </c>
      <c r="M33" s="9"/>
    </row>
    <row r="34" spans="2:13" ht="12.75">
      <c r="B34" s="8"/>
      <c r="C34" s="10" t="s">
        <v>2</v>
      </c>
      <c r="D34" s="11"/>
      <c r="E34" s="53"/>
      <c r="F34" s="24">
        <f>E34*500</f>
        <v>0</v>
      </c>
      <c r="G34" s="16">
        <v>0.0275</v>
      </c>
      <c r="H34" s="24">
        <f>F34-(F34*G34)</f>
        <v>0</v>
      </c>
      <c r="I34" s="16">
        <v>0.0023</v>
      </c>
      <c r="J34" s="19">
        <f>F34*I34</f>
        <v>0</v>
      </c>
      <c r="K34" s="16">
        <v>0.0036</v>
      </c>
      <c r="L34" s="21">
        <f>F34*K34</f>
        <v>0</v>
      </c>
      <c r="M34" s="9"/>
    </row>
    <row r="35" spans="2:13" ht="12.75">
      <c r="B35" s="8"/>
      <c r="C35" s="10" t="s">
        <v>3</v>
      </c>
      <c r="D35" s="11"/>
      <c r="E35" s="54"/>
      <c r="F35" s="24">
        <f>E35*1000</f>
        <v>0</v>
      </c>
      <c r="G35" s="16">
        <v>0.0275</v>
      </c>
      <c r="H35" s="24">
        <f>F35-(F35*G35)</f>
        <v>0</v>
      </c>
      <c r="I35" s="16">
        <v>0.0023</v>
      </c>
      <c r="J35" s="19">
        <f>F35*I35</f>
        <v>0</v>
      </c>
      <c r="K35" s="16">
        <v>0.0036</v>
      </c>
      <c r="L35" s="21">
        <f>F35*K35</f>
        <v>0</v>
      </c>
      <c r="M35" s="9"/>
    </row>
    <row r="36" spans="2:13" ht="3" customHeight="1">
      <c r="B36" s="8"/>
      <c r="C36" s="2"/>
      <c r="D36" s="3"/>
      <c r="E36" s="55"/>
      <c r="F36" s="47"/>
      <c r="G36" s="3"/>
      <c r="H36" s="27"/>
      <c r="I36" s="3"/>
      <c r="J36" s="26"/>
      <c r="K36" s="17"/>
      <c r="L36" s="25"/>
      <c r="M36" s="9"/>
    </row>
    <row r="37" spans="2:13" ht="12.75">
      <c r="B37" s="8"/>
      <c r="C37" s="10" t="s">
        <v>4</v>
      </c>
      <c r="D37" s="11"/>
      <c r="E37" s="52"/>
      <c r="F37" s="24">
        <f>E37*100</f>
        <v>0</v>
      </c>
      <c r="G37" s="16">
        <v>0.0375</v>
      </c>
      <c r="H37" s="24">
        <f>F37-(F37*G37)</f>
        <v>0</v>
      </c>
      <c r="I37" s="16">
        <v>0.0025</v>
      </c>
      <c r="J37" s="19">
        <f>F37*I37</f>
        <v>0</v>
      </c>
      <c r="K37" s="16">
        <v>0.005</v>
      </c>
      <c r="L37" s="21">
        <f>F37*K37</f>
        <v>0</v>
      </c>
      <c r="M37" s="9"/>
    </row>
    <row r="38" spans="2:13" ht="12.75">
      <c r="B38" s="8"/>
      <c r="C38" s="10" t="s">
        <v>5</v>
      </c>
      <c r="D38" s="11"/>
      <c r="E38" s="53"/>
      <c r="F38" s="24">
        <f>E38*300</f>
        <v>0</v>
      </c>
      <c r="G38" s="16">
        <v>0.0375</v>
      </c>
      <c r="H38" s="24">
        <f>F38-(F38*G38)</f>
        <v>0</v>
      </c>
      <c r="I38" s="16">
        <v>0.0025</v>
      </c>
      <c r="J38" s="19">
        <f>F38*I38</f>
        <v>0</v>
      </c>
      <c r="K38" s="16">
        <v>0.005</v>
      </c>
      <c r="L38" s="21">
        <f>F38*K38</f>
        <v>0</v>
      </c>
      <c r="M38" s="9"/>
    </row>
    <row r="39" spans="2:13" ht="12.75">
      <c r="B39" s="8"/>
      <c r="C39" s="10" t="s">
        <v>6</v>
      </c>
      <c r="D39" s="11"/>
      <c r="E39" s="53"/>
      <c r="F39" s="24">
        <f>E39*500</f>
        <v>0</v>
      </c>
      <c r="G39" s="16">
        <v>0.0375</v>
      </c>
      <c r="H39" s="24">
        <f>F39-(F39*G39)</f>
        <v>0</v>
      </c>
      <c r="I39" s="16">
        <v>0.0025</v>
      </c>
      <c r="J39" s="19">
        <f>F39*I39</f>
        <v>0</v>
      </c>
      <c r="K39" s="16">
        <v>0.005</v>
      </c>
      <c r="L39" s="21">
        <f>F39*K39</f>
        <v>0</v>
      </c>
      <c r="M39" s="9"/>
    </row>
    <row r="40" spans="2:13" ht="12.75">
      <c r="B40" s="8"/>
      <c r="C40" s="10" t="s">
        <v>7</v>
      </c>
      <c r="D40" s="11"/>
      <c r="E40" s="54"/>
      <c r="F40" s="24">
        <f>E40*1000</f>
        <v>0</v>
      </c>
      <c r="G40" s="16">
        <v>0.0375</v>
      </c>
      <c r="H40" s="24">
        <f>F40-(F40*G40)</f>
        <v>0</v>
      </c>
      <c r="I40" s="16">
        <v>0.0025</v>
      </c>
      <c r="J40" s="19">
        <f>F40*I40</f>
        <v>0</v>
      </c>
      <c r="K40" s="16">
        <v>0.005</v>
      </c>
      <c r="L40" s="21">
        <f>F40*K40</f>
        <v>0</v>
      </c>
      <c r="M40" s="9"/>
    </row>
    <row r="41" spans="2:13" ht="3" customHeight="1">
      <c r="B41" s="8"/>
      <c r="C41" s="2"/>
      <c r="D41" s="3"/>
      <c r="E41" s="56"/>
      <c r="F41" s="27"/>
      <c r="G41" s="3"/>
      <c r="H41" s="27"/>
      <c r="I41" s="3"/>
      <c r="J41" s="26"/>
      <c r="K41" s="17"/>
      <c r="L41" s="25"/>
      <c r="M41" s="9"/>
    </row>
    <row r="42" spans="2:13" ht="12.75">
      <c r="B42" s="8"/>
      <c r="C42" s="10" t="s">
        <v>10</v>
      </c>
      <c r="D42" s="11"/>
      <c r="E42" s="52"/>
      <c r="F42" s="24">
        <f>E42*50</f>
        <v>0</v>
      </c>
      <c r="G42" s="16">
        <v>0.05</v>
      </c>
      <c r="H42" s="24">
        <f>F42-(F42*G42)</f>
        <v>0</v>
      </c>
      <c r="I42" s="16">
        <v>0.01</v>
      </c>
      <c r="J42" s="19">
        <f>F42*I42</f>
        <v>0</v>
      </c>
      <c r="K42" s="16">
        <v>0.01</v>
      </c>
      <c r="L42" s="21">
        <f>F42*K42</f>
        <v>0</v>
      </c>
      <c r="M42" s="9"/>
    </row>
    <row r="43" spans="2:13" ht="12.75">
      <c r="B43" s="8"/>
      <c r="C43" s="10" t="s">
        <v>11</v>
      </c>
      <c r="D43" s="11"/>
      <c r="E43" s="53"/>
      <c r="F43" s="24">
        <f>E43*100</f>
        <v>0</v>
      </c>
      <c r="G43" s="16">
        <v>0.05</v>
      </c>
      <c r="H43" s="24">
        <f>F43-(F43*G43)</f>
        <v>0</v>
      </c>
      <c r="I43" s="16">
        <v>0.01</v>
      </c>
      <c r="J43" s="19">
        <f>F43*I43</f>
        <v>0</v>
      </c>
      <c r="K43" s="16">
        <v>0.01</v>
      </c>
      <c r="L43" s="21">
        <f>F43*K43</f>
        <v>0</v>
      </c>
      <c r="M43" s="9"/>
    </row>
    <row r="44" spans="2:13" ht="12.75">
      <c r="B44" s="8"/>
      <c r="C44" s="10" t="s">
        <v>12</v>
      </c>
      <c r="D44" s="11"/>
      <c r="E44" s="53"/>
      <c r="F44" s="24">
        <f>E44*250</f>
        <v>0</v>
      </c>
      <c r="G44" s="16">
        <v>0.05</v>
      </c>
      <c r="H44" s="24">
        <f>F44-(F44*G44)</f>
        <v>0</v>
      </c>
      <c r="I44" s="16">
        <v>0.01</v>
      </c>
      <c r="J44" s="19">
        <f>F44*I44</f>
        <v>0</v>
      </c>
      <c r="K44" s="16">
        <v>0.01</v>
      </c>
      <c r="L44" s="21">
        <f>F44*K44</f>
        <v>0</v>
      </c>
      <c r="M44" s="9"/>
    </row>
    <row r="45" spans="2:13" ht="12.75">
      <c r="B45" s="8"/>
      <c r="C45" s="10" t="s">
        <v>13</v>
      </c>
      <c r="D45" s="11"/>
      <c r="E45" s="53"/>
      <c r="F45" s="24">
        <f>E45*500</f>
        <v>0</v>
      </c>
      <c r="G45" s="16">
        <v>0.05</v>
      </c>
      <c r="H45" s="24">
        <f>F45-(F45*G45)</f>
        <v>0</v>
      </c>
      <c r="I45" s="16">
        <v>0.01</v>
      </c>
      <c r="J45" s="19">
        <f>F45*I45</f>
        <v>0</v>
      </c>
      <c r="K45" s="16">
        <v>0.01</v>
      </c>
      <c r="L45" s="21">
        <f>F45*K45</f>
        <v>0</v>
      </c>
      <c r="M45" s="9"/>
    </row>
    <row r="46" spans="2:13" ht="12.75">
      <c r="B46" s="8"/>
      <c r="C46" s="10" t="s">
        <v>14</v>
      </c>
      <c r="D46" s="11"/>
      <c r="E46" s="53"/>
      <c r="F46" s="24">
        <f>E46*1000</f>
        <v>0</v>
      </c>
      <c r="G46" s="16">
        <v>0.05</v>
      </c>
      <c r="H46" s="24">
        <f>F46-(F46*G46)</f>
        <v>0</v>
      </c>
      <c r="I46" s="16">
        <v>0.01</v>
      </c>
      <c r="J46" s="19">
        <f>F46*I46</f>
        <v>0</v>
      </c>
      <c r="K46" s="16">
        <v>0.01</v>
      </c>
      <c r="L46" s="21">
        <f>F46*K46</f>
        <v>0</v>
      </c>
      <c r="M46" s="9"/>
    </row>
    <row r="47" spans="2:13" ht="3" customHeight="1">
      <c r="B47" s="8"/>
      <c r="C47" s="2"/>
      <c r="D47" s="3"/>
      <c r="E47" s="56"/>
      <c r="F47" s="27"/>
      <c r="G47" s="3"/>
      <c r="H47" s="27"/>
      <c r="I47" s="3"/>
      <c r="J47" s="26"/>
      <c r="K47" s="17"/>
      <c r="L47" s="25"/>
      <c r="M47" s="9"/>
    </row>
    <row r="48" spans="2:13" ht="12.75">
      <c r="B48" s="8"/>
      <c r="C48" s="10" t="s">
        <v>15</v>
      </c>
      <c r="D48" s="11"/>
      <c r="E48" s="53"/>
      <c r="F48" s="24">
        <f>E48*300</f>
        <v>0</v>
      </c>
      <c r="G48" s="16">
        <v>0.025</v>
      </c>
      <c r="H48" s="24">
        <f>F48-(F48*G48)</f>
        <v>0</v>
      </c>
      <c r="I48" s="16">
        <v>0.0025</v>
      </c>
      <c r="J48" s="19">
        <f>F48*I48</f>
        <v>0</v>
      </c>
      <c r="K48" s="16">
        <v>0.0025</v>
      </c>
      <c r="L48" s="21">
        <f>F48*K48</f>
        <v>0</v>
      </c>
      <c r="M48" s="9"/>
    </row>
    <row r="49" spans="2:13" ht="12.75">
      <c r="B49" s="8"/>
      <c r="C49" s="10" t="s">
        <v>16</v>
      </c>
      <c r="D49" s="11"/>
      <c r="E49" s="53"/>
      <c r="F49" s="24">
        <f>E49*500</f>
        <v>0</v>
      </c>
      <c r="G49" s="16">
        <v>0.025</v>
      </c>
      <c r="H49" s="24">
        <f>F49-(F49*G49)</f>
        <v>0</v>
      </c>
      <c r="I49" s="16">
        <v>0.0025</v>
      </c>
      <c r="J49" s="19">
        <f>F49*I49</f>
        <v>0</v>
      </c>
      <c r="K49" s="16">
        <v>0.0025</v>
      </c>
      <c r="L49" s="21">
        <f>F49*K49</f>
        <v>0</v>
      </c>
      <c r="M49" s="9"/>
    </row>
    <row r="50" spans="2:13" ht="12.75">
      <c r="B50" s="8"/>
      <c r="C50" s="10" t="s">
        <v>17</v>
      </c>
      <c r="D50" s="11"/>
      <c r="E50" s="54"/>
      <c r="F50" s="24">
        <f>E50*1000</f>
        <v>0</v>
      </c>
      <c r="G50" s="16">
        <v>0.025</v>
      </c>
      <c r="H50" s="24">
        <f>F50-(F50*G50)</f>
        <v>0</v>
      </c>
      <c r="I50" s="16">
        <v>0.0025</v>
      </c>
      <c r="J50" s="19">
        <f>F50*I50</f>
        <v>0</v>
      </c>
      <c r="K50" s="16">
        <v>0.0025</v>
      </c>
      <c r="L50" s="21">
        <f>F50*K50</f>
        <v>0</v>
      </c>
      <c r="M50" s="9"/>
    </row>
    <row r="51" spans="2:13" ht="2.25" customHeight="1">
      <c r="B51" s="8"/>
      <c r="C51" s="2"/>
      <c r="D51" s="3"/>
      <c r="E51" s="32"/>
      <c r="F51" s="33"/>
      <c r="G51" s="33"/>
      <c r="H51" s="33"/>
      <c r="I51" s="3"/>
      <c r="J51" s="34"/>
      <c r="K51" s="17"/>
      <c r="L51" s="35"/>
      <c r="M51" s="9"/>
    </row>
    <row r="52" spans="1:14" ht="12.75">
      <c r="A52" s="1"/>
      <c r="B52" s="22"/>
      <c r="C52" s="10"/>
      <c r="D52" s="10"/>
      <c r="E52" s="36"/>
      <c r="F52" s="24"/>
      <c r="G52" s="24"/>
      <c r="H52" s="24">
        <f>SUM(H31:H50)</f>
        <v>0</v>
      </c>
      <c r="I52" s="10"/>
      <c r="J52" s="19">
        <f>SUM(J31:J51)</f>
        <v>0</v>
      </c>
      <c r="K52" s="20"/>
      <c r="L52" s="21">
        <f>SUM(L31:L51)</f>
        <v>0</v>
      </c>
      <c r="M52" s="23"/>
      <c r="N52" s="1"/>
    </row>
    <row r="53" spans="2:13" ht="12.75">
      <c r="B53" s="8"/>
      <c r="C53" s="10"/>
      <c r="D53" s="11"/>
      <c r="E53" s="37"/>
      <c r="F53" s="11"/>
      <c r="G53" s="11"/>
      <c r="H53" s="11"/>
      <c r="I53" s="11"/>
      <c r="J53" s="18" t="s">
        <v>18</v>
      </c>
      <c r="K53" s="28">
        <f>J52+L52</f>
        <v>0</v>
      </c>
      <c r="L53" s="35"/>
      <c r="M53" s="9"/>
    </row>
    <row r="54" spans="2:13" ht="4.5" customHeight="1">
      <c r="B54" s="12"/>
      <c r="C54" s="13"/>
      <c r="D54" s="14"/>
      <c r="E54" s="31"/>
      <c r="F54" s="14"/>
      <c r="G54" s="14"/>
      <c r="H54" s="14"/>
      <c r="I54" s="14"/>
      <c r="J54" s="14"/>
      <c r="K54" s="14"/>
      <c r="L54" s="14"/>
      <c r="M54" s="15"/>
    </row>
    <row r="56" spans="2:13" ht="4.5" customHeight="1">
      <c r="B56" s="4"/>
      <c r="C56" s="5"/>
      <c r="D56" s="6"/>
      <c r="E56" s="30"/>
      <c r="F56" s="6"/>
      <c r="G56" s="6"/>
      <c r="H56" s="6"/>
      <c r="I56" s="6"/>
      <c r="J56" s="6"/>
      <c r="K56" s="6"/>
      <c r="L56" s="6"/>
      <c r="M56" s="7"/>
    </row>
    <row r="57" spans="2:13" ht="12.75">
      <c r="B57" s="8"/>
      <c r="C57" s="42" t="s">
        <v>21</v>
      </c>
      <c r="D57" s="43"/>
      <c r="E57" s="43"/>
      <c r="F57" s="29"/>
      <c r="G57" s="29"/>
      <c r="H57" s="29"/>
      <c r="I57" s="57" t="s">
        <v>8</v>
      </c>
      <c r="J57" s="57"/>
      <c r="K57" s="57" t="s">
        <v>9</v>
      </c>
      <c r="L57" s="58"/>
      <c r="M57" s="9"/>
    </row>
    <row r="58" spans="2:13" ht="12.75">
      <c r="B58" s="8"/>
      <c r="C58" s="10" t="s">
        <v>0</v>
      </c>
      <c r="D58" s="11"/>
      <c r="E58" s="52"/>
      <c r="F58" s="24">
        <f>E58*100</f>
        <v>0</v>
      </c>
      <c r="G58" s="16">
        <v>0.025</v>
      </c>
      <c r="H58" s="24">
        <f>F58-(F58*G58)</f>
        <v>0</v>
      </c>
      <c r="I58" s="16">
        <v>0.0023</v>
      </c>
      <c r="J58" s="19">
        <f>F58*I58</f>
        <v>0</v>
      </c>
      <c r="K58" s="16">
        <v>0.0036</v>
      </c>
      <c r="L58" s="21">
        <f>F58*K58</f>
        <v>0</v>
      </c>
      <c r="M58" s="9"/>
    </row>
    <row r="59" spans="2:13" ht="12.75">
      <c r="B59" s="8"/>
      <c r="C59" s="10" t="s">
        <v>1</v>
      </c>
      <c r="D59" s="11"/>
      <c r="E59" s="53"/>
      <c r="F59" s="24">
        <f>E59*250</f>
        <v>0</v>
      </c>
      <c r="G59" s="16">
        <v>0.0275</v>
      </c>
      <c r="H59" s="24">
        <f>F59-(F59*G59)</f>
        <v>0</v>
      </c>
      <c r="I59" s="16">
        <v>0.0023</v>
      </c>
      <c r="J59" s="19">
        <f>F59*I59</f>
        <v>0</v>
      </c>
      <c r="K59" s="16">
        <v>0.0036</v>
      </c>
      <c r="L59" s="21">
        <f>F59*K59</f>
        <v>0</v>
      </c>
      <c r="M59" s="9"/>
    </row>
    <row r="60" spans="2:13" ht="12.75">
      <c r="B60" s="8"/>
      <c r="C60" s="10" t="s">
        <v>2</v>
      </c>
      <c r="D60" s="11"/>
      <c r="E60" s="53"/>
      <c r="F60" s="24">
        <f>E60*500</f>
        <v>0</v>
      </c>
      <c r="G60" s="16">
        <v>0.0275</v>
      </c>
      <c r="H60" s="24">
        <f>F60-(F60*G60)</f>
        <v>0</v>
      </c>
      <c r="I60" s="16">
        <v>0.0023</v>
      </c>
      <c r="J60" s="19">
        <f>F60*I60</f>
        <v>0</v>
      </c>
      <c r="K60" s="16">
        <v>0.0036</v>
      </c>
      <c r="L60" s="21">
        <f>F60*K60</f>
        <v>0</v>
      </c>
      <c r="M60" s="9"/>
    </row>
    <row r="61" spans="2:13" ht="12.75">
      <c r="B61" s="8"/>
      <c r="C61" s="10" t="s">
        <v>3</v>
      </c>
      <c r="D61" s="11"/>
      <c r="E61" s="54"/>
      <c r="F61" s="24">
        <f>E61*1000</f>
        <v>0</v>
      </c>
      <c r="G61" s="16">
        <v>0.0275</v>
      </c>
      <c r="H61" s="24">
        <f>F61-(F61*G61)</f>
        <v>0</v>
      </c>
      <c r="I61" s="16">
        <v>0.0023</v>
      </c>
      <c r="J61" s="19">
        <f>F61*I61</f>
        <v>0</v>
      </c>
      <c r="K61" s="16">
        <v>0.0036</v>
      </c>
      <c r="L61" s="21">
        <f>F61*K61</f>
        <v>0</v>
      </c>
      <c r="M61" s="9"/>
    </row>
    <row r="62" spans="2:13" ht="3.75" customHeight="1">
      <c r="B62" s="8"/>
      <c r="C62" s="2"/>
      <c r="D62" s="3"/>
      <c r="E62" s="55"/>
      <c r="F62" s="27"/>
      <c r="G62" s="3"/>
      <c r="H62" s="27"/>
      <c r="I62" s="3"/>
      <c r="J62" s="26"/>
      <c r="K62" s="17"/>
      <c r="L62" s="25"/>
      <c r="M62" s="9"/>
    </row>
    <row r="63" spans="2:13" ht="12.75">
      <c r="B63" s="8"/>
      <c r="C63" s="10" t="s">
        <v>4</v>
      </c>
      <c r="D63" s="11"/>
      <c r="E63" s="52"/>
      <c r="F63" s="24">
        <f>E63*100</f>
        <v>0</v>
      </c>
      <c r="G63" s="16">
        <v>0.0375</v>
      </c>
      <c r="H63" s="24">
        <f>F63-(F63*G63)</f>
        <v>0</v>
      </c>
      <c r="I63" s="16">
        <v>0.0025</v>
      </c>
      <c r="J63" s="19">
        <f>F63*I63</f>
        <v>0</v>
      </c>
      <c r="K63" s="16">
        <v>0.005</v>
      </c>
      <c r="L63" s="21">
        <f>F63*K63</f>
        <v>0</v>
      </c>
      <c r="M63" s="9"/>
    </row>
    <row r="64" spans="2:13" ht="12.75">
      <c r="B64" s="8"/>
      <c r="C64" s="10" t="s">
        <v>5</v>
      </c>
      <c r="D64" s="11"/>
      <c r="E64" s="53"/>
      <c r="F64" s="24">
        <f>E64*300</f>
        <v>0</v>
      </c>
      <c r="G64" s="16">
        <v>0.0375</v>
      </c>
      <c r="H64" s="24">
        <f>F64-(F64*G64)</f>
        <v>0</v>
      </c>
      <c r="I64" s="16">
        <v>0.0025</v>
      </c>
      <c r="J64" s="19">
        <f>F64*I64</f>
        <v>0</v>
      </c>
      <c r="K64" s="16">
        <v>0.005</v>
      </c>
      <c r="L64" s="21">
        <f>F64*K64</f>
        <v>0</v>
      </c>
      <c r="M64" s="9"/>
    </row>
    <row r="65" spans="2:13" ht="12.75">
      <c r="B65" s="8"/>
      <c r="C65" s="10" t="s">
        <v>6</v>
      </c>
      <c r="D65" s="11"/>
      <c r="E65" s="53"/>
      <c r="F65" s="24">
        <f>E65*500</f>
        <v>0</v>
      </c>
      <c r="G65" s="16">
        <v>0.0375</v>
      </c>
      <c r="H65" s="24">
        <f>F65-(F65*G65)</f>
        <v>0</v>
      </c>
      <c r="I65" s="16">
        <v>0.0025</v>
      </c>
      <c r="J65" s="19">
        <f>F65*I65</f>
        <v>0</v>
      </c>
      <c r="K65" s="16">
        <v>0.005</v>
      </c>
      <c r="L65" s="21">
        <f>F65*K65</f>
        <v>0</v>
      </c>
      <c r="M65" s="9"/>
    </row>
    <row r="66" spans="2:13" ht="12.75">
      <c r="B66" s="8"/>
      <c r="C66" s="10" t="s">
        <v>7</v>
      </c>
      <c r="D66" s="11"/>
      <c r="E66" s="54"/>
      <c r="F66" s="24">
        <f>E66*1000</f>
        <v>0</v>
      </c>
      <c r="G66" s="16">
        <v>0.0375</v>
      </c>
      <c r="H66" s="24">
        <f>F66-(F66*G66)</f>
        <v>0</v>
      </c>
      <c r="I66" s="16">
        <v>0.0025</v>
      </c>
      <c r="J66" s="19">
        <f>F66*I66</f>
        <v>0</v>
      </c>
      <c r="K66" s="16">
        <v>0.005</v>
      </c>
      <c r="L66" s="21">
        <f>F66*K66</f>
        <v>0</v>
      </c>
      <c r="M66" s="9"/>
    </row>
    <row r="67" spans="2:13" ht="3.75" customHeight="1">
      <c r="B67" s="8"/>
      <c r="C67" s="2"/>
      <c r="D67" s="3"/>
      <c r="E67" s="56"/>
      <c r="F67" s="27"/>
      <c r="G67" s="3"/>
      <c r="H67" s="27"/>
      <c r="I67" s="3"/>
      <c r="J67" s="26"/>
      <c r="K67" s="17"/>
      <c r="L67" s="25"/>
      <c r="M67" s="9"/>
    </row>
    <row r="68" spans="2:13" ht="12.75">
      <c r="B68" s="8"/>
      <c r="C68" s="10" t="s">
        <v>10</v>
      </c>
      <c r="D68" s="11"/>
      <c r="E68" s="52"/>
      <c r="F68" s="24">
        <f>E68*50</f>
        <v>0</v>
      </c>
      <c r="G68" s="16">
        <v>0.05</v>
      </c>
      <c r="H68" s="24">
        <f>F68-(F68*G68)</f>
        <v>0</v>
      </c>
      <c r="I68" s="16">
        <v>0.01</v>
      </c>
      <c r="J68" s="19">
        <f>F68*I68</f>
        <v>0</v>
      </c>
      <c r="K68" s="16">
        <v>0.01</v>
      </c>
      <c r="L68" s="21">
        <f>F68*K68</f>
        <v>0</v>
      </c>
      <c r="M68" s="9"/>
    </row>
    <row r="69" spans="2:13" ht="12.75">
      <c r="B69" s="8"/>
      <c r="C69" s="10" t="s">
        <v>11</v>
      </c>
      <c r="D69" s="11"/>
      <c r="E69" s="53"/>
      <c r="F69" s="24">
        <f>E69*100</f>
        <v>0</v>
      </c>
      <c r="G69" s="16">
        <v>0.05</v>
      </c>
      <c r="H69" s="24">
        <f>F69-(F69*G69)</f>
        <v>0</v>
      </c>
      <c r="I69" s="16">
        <v>0.01</v>
      </c>
      <c r="J69" s="19">
        <f>F69*I69</f>
        <v>0</v>
      </c>
      <c r="K69" s="16">
        <v>0.01</v>
      </c>
      <c r="L69" s="21">
        <f>F69*K69</f>
        <v>0</v>
      </c>
      <c r="M69" s="9"/>
    </row>
    <row r="70" spans="2:13" ht="12.75">
      <c r="B70" s="8"/>
      <c r="C70" s="10" t="s">
        <v>12</v>
      </c>
      <c r="D70" s="11"/>
      <c r="E70" s="53"/>
      <c r="F70" s="24">
        <f>E70*250</f>
        <v>0</v>
      </c>
      <c r="G70" s="16">
        <v>0.05</v>
      </c>
      <c r="H70" s="24">
        <f>F70-(F70*G70)</f>
        <v>0</v>
      </c>
      <c r="I70" s="16">
        <v>0.01</v>
      </c>
      <c r="J70" s="19">
        <f>F70*I70</f>
        <v>0</v>
      </c>
      <c r="K70" s="16">
        <v>0.01</v>
      </c>
      <c r="L70" s="21">
        <f>F70*K70</f>
        <v>0</v>
      </c>
      <c r="M70" s="9"/>
    </row>
    <row r="71" spans="2:13" ht="12.75">
      <c r="B71" s="8"/>
      <c r="C71" s="10" t="s">
        <v>13</v>
      </c>
      <c r="D71" s="11"/>
      <c r="E71" s="53"/>
      <c r="F71" s="24">
        <f>E71*500</f>
        <v>0</v>
      </c>
      <c r="G71" s="16">
        <v>0.05</v>
      </c>
      <c r="H71" s="24">
        <f>F71-(F71*G71)</f>
        <v>0</v>
      </c>
      <c r="I71" s="16">
        <v>0.01</v>
      </c>
      <c r="J71" s="19">
        <f>F71*I71</f>
        <v>0</v>
      </c>
      <c r="K71" s="16">
        <v>0.01</v>
      </c>
      <c r="L71" s="21">
        <f>F71*K71</f>
        <v>0</v>
      </c>
      <c r="M71" s="9"/>
    </row>
    <row r="72" spans="2:13" ht="12.75">
      <c r="B72" s="8"/>
      <c r="C72" s="10" t="s">
        <v>14</v>
      </c>
      <c r="D72" s="11"/>
      <c r="E72" s="53"/>
      <c r="F72" s="24">
        <f>E72*1000</f>
        <v>0</v>
      </c>
      <c r="G72" s="16">
        <v>0.05</v>
      </c>
      <c r="H72" s="24">
        <f>F72-(F72*G72)</f>
        <v>0</v>
      </c>
      <c r="I72" s="16">
        <v>0.01</v>
      </c>
      <c r="J72" s="19">
        <f>F72*I72</f>
        <v>0</v>
      </c>
      <c r="K72" s="16">
        <v>0.01</v>
      </c>
      <c r="L72" s="21">
        <f>F72*K72</f>
        <v>0</v>
      </c>
      <c r="M72" s="9"/>
    </row>
    <row r="73" spans="2:13" ht="3" customHeight="1">
      <c r="B73" s="8"/>
      <c r="C73" s="2"/>
      <c r="D73" s="3"/>
      <c r="E73" s="56"/>
      <c r="F73" s="27"/>
      <c r="G73" s="3"/>
      <c r="H73" s="27"/>
      <c r="I73" s="3"/>
      <c r="J73" s="26"/>
      <c r="K73" s="17"/>
      <c r="L73" s="25"/>
      <c r="M73" s="9"/>
    </row>
    <row r="74" spans="2:13" ht="12.75">
      <c r="B74" s="8"/>
      <c r="C74" s="10" t="s">
        <v>15</v>
      </c>
      <c r="D74" s="11"/>
      <c r="E74" s="53"/>
      <c r="F74" s="24">
        <f>E74*300</f>
        <v>0</v>
      </c>
      <c r="G74" s="16">
        <v>0.025</v>
      </c>
      <c r="H74" s="24">
        <f>F74-(F74*G74)</f>
        <v>0</v>
      </c>
      <c r="I74" s="16">
        <v>0.0025</v>
      </c>
      <c r="J74" s="19">
        <f>F74*I74</f>
        <v>0</v>
      </c>
      <c r="K74" s="16">
        <v>0.0025</v>
      </c>
      <c r="L74" s="21">
        <f>F74*K74</f>
        <v>0</v>
      </c>
      <c r="M74" s="9"/>
    </row>
    <row r="75" spans="2:13" ht="12.75">
      <c r="B75" s="8"/>
      <c r="C75" s="10" t="s">
        <v>16</v>
      </c>
      <c r="D75" s="11"/>
      <c r="E75" s="53"/>
      <c r="F75" s="24">
        <f>E75*500</f>
        <v>0</v>
      </c>
      <c r="G75" s="16">
        <v>0.025</v>
      </c>
      <c r="H75" s="24">
        <f>F75-(F75*G75)</f>
        <v>0</v>
      </c>
      <c r="I75" s="16">
        <v>0.0025</v>
      </c>
      <c r="J75" s="19">
        <f>F75*I75</f>
        <v>0</v>
      </c>
      <c r="K75" s="16">
        <v>0.0025</v>
      </c>
      <c r="L75" s="21">
        <f>F75*K75</f>
        <v>0</v>
      </c>
      <c r="M75" s="9"/>
    </row>
    <row r="76" spans="2:13" ht="12.75">
      <c r="B76" s="8"/>
      <c r="C76" s="10" t="s">
        <v>17</v>
      </c>
      <c r="D76" s="11"/>
      <c r="E76" s="54"/>
      <c r="F76" s="24">
        <f>E76*1000</f>
        <v>0</v>
      </c>
      <c r="G76" s="16">
        <v>0.025</v>
      </c>
      <c r="H76" s="24">
        <f>F76-(F76*G76)</f>
        <v>0</v>
      </c>
      <c r="I76" s="16">
        <v>0.0025</v>
      </c>
      <c r="J76" s="19">
        <f>F76*I76</f>
        <v>0</v>
      </c>
      <c r="K76" s="16">
        <v>0.0025</v>
      </c>
      <c r="L76" s="21">
        <f>F76*K76</f>
        <v>0</v>
      </c>
      <c r="M76" s="9"/>
    </row>
    <row r="77" spans="2:13" ht="3.75" customHeight="1">
      <c r="B77" s="8"/>
      <c r="C77" s="2"/>
      <c r="D77" s="3"/>
      <c r="E77" s="32"/>
      <c r="F77" s="33"/>
      <c r="G77" s="33"/>
      <c r="H77" s="33"/>
      <c r="I77" s="3"/>
      <c r="J77" s="34"/>
      <c r="K77" s="17"/>
      <c r="L77" s="35"/>
      <c r="M77" s="9"/>
    </row>
    <row r="78" spans="1:14" ht="12.75">
      <c r="A78" s="1"/>
      <c r="B78" s="22"/>
      <c r="C78" s="10"/>
      <c r="D78" s="10"/>
      <c r="E78" s="36"/>
      <c r="F78" s="24"/>
      <c r="G78" s="24"/>
      <c r="H78" s="24">
        <f>SUM(H58:H76)</f>
        <v>0</v>
      </c>
      <c r="I78" s="10"/>
      <c r="J78" s="19">
        <f>SUM(J58:J77)</f>
        <v>0</v>
      </c>
      <c r="K78" s="20"/>
      <c r="L78" s="21">
        <f>SUM(L58:L77)</f>
        <v>0</v>
      </c>
      <c r="M78" s="23"/>
      <c r="N78" s="1"/>
    </row>
    <row r="79" spans="2:13" ht="12.75">
      <c r="B79" s="8"/>
      <c r="C79" s="10"/>
      <c r="D79" s="11"/>
      <c r="E79" s="37"/>
      <c r="F79" s="11"/>
      <c r="G79" s="11"/>
      <c r="H79" s="11"/>
      <c r="I79" s="11"/>
      <c r="J79" s="18" t="s">
        <v>18</v>
      </c>
      <c r="K79" s="28">
        <f>J78+L78</f>
        <v>0</v>
      </c>
      <c r="L79" s="35"/>
      <c r="M79" s="9"/>
    </row>
    <row r="80" spans="2:13" ht="6" customHeight="1">
      <c r="B80" s="12"/>
      <c r="C80" s="13"/>
      <c r="D80" s="14"/>
      <c r="E80" s="31"/>
      <c r="F80" s="14"/>
      <c r="G80" s="14"/>
      <c r="H80" s="14"/>
      <c r="I80" s="14"/>
      <c r="J80" s="14"/>
      <c r="K80" s="14"/>
      <c r="L80" s="14"/>
      <c r="M80" s="15"/>
    </row>
    <row r="82" spans="2:13" ht="4.5" customHeight="1">
      <c r="B82" s="4"/>
      <c r="C82" s="5"/>
      <c r="D82" s="6"/>
      <c r="E82" s="30"/>
      <c r="F82" s="6"/>
      <c r="G82" s="6"/>
      <c r="H82" s="6"/>
      <c r="I82" s="6"/>
      <c r="J82" s="6"/>
      <c r="K82" s="6"/>
      <c r="L82" s="6"/>
      <c r="M82" s="7"/>
    </row>
    <row r="83" spans="2:13" ht="12.75">
      <c r="B83" s="8"/>
      <c r="C83" s="59" t="s">
        <v>19</v>
      </c>
      <c r="D83" s="57"/>
      <c r="E83" s="60"/>
      <c r="F83" s="29"/>
      <c r="G83" s="29"/>
      <c r="H83" s="29"/>
      <c r="I83" s="57" t="s">
        <v>8</v>
      </c>
      <c r="J83" s="57"/>
      <c r="K83" s="57" t="s">
        <v>9</v>
      </c>
      <c r="L83" s="58"/>
      <c r="M83" s="9"/>
    </row>
    <row r="84" spans="2:13" ht="12.75">
      <c r="B84" s="8"/>
      <c r="C84" s="10" t="s">
        <v>0</v>
      </c>
      <c r="D84" s="11"/>
      <c r="E84" s="52"/>
      <c r="F84" s="24">
        <f>E84*100</f>
        <v>0</v>
      </c>
      <c r="G84" s="16">
        <v>0.025</v>
      </c>
      <c r="H84" s="24">
        <f>F84-(F84*G84)</f>
        <v>0</v>
      </c>
      <c r="I84" s="16">
        <v>0.0023</v>
      </c>
      <c r="J84" s="19">
        <f>F84*I84</f>
        <v>0</v>
      </c>
      <c r="K84" s="16">
        <v>0.0036</v>
      </c>
      <c r="L84" s="21">
        <f>F84*K84</f>
        <v>0</v>
      </c>
      <c r="M84" s="9"/>
    </row>
    <row r="85" spans="2:13" ht="12.75">
      <c r="B85" s="8"/>
      <c r="C85" s="10" t="s">
        <v>1</v>
      </c>
      <c r="D85" s="11"/>
      <c r="E85" s="53"/>
      <c r="F85" s="24">
        <f>E85*250</f>
        <v>0</v>
      </c>
      <c r="G85" s="16">
        <v>0.0275</v>
      </c>
      <c r="H85" s="24">
        <f>F85-(F85*G85)</f>
        <v>0</v>
      </c>
      <c r="I85" s="16">
        <v>0.0023</v>
      </c>
      <c r="J85" s="19">
        <f>F85*I85</f>
        <v>0</v>
      </c>
      <c r="K85" s="16">
        <v>0.0036</v>
      </c>
      <c r="L85" s="21">
        <f>F85*K85</f>
        <v>0</v>
      </c>
      <c r="M85" s="9"/>
    </row>
    <row r="86" spans="2:13" ht="12.75">
      <c r="B86" s="8"/>
      <c r="C86" s="10" t="s">
        <v>2</v>
      </c>
      <c r="D86" s="11"/>
      <c r="E86" s="53"/>
      <c r="F86" s="24">
        <f>E86*500</f>
        <v>0</v>
      </c>
      <c r="G86" s="16">
        <v>0.0275</v>
      </c>
      <c r="H86" s="24">
        <f>F86-(F86*G86)</f>
        <v>0</v>
      </c>
      <c r="I86" s="16">
        <v>0.0023</v>
      </c>
      <c r="J86" s="19">
        <f>F86*I86</f>
        <v>0</v>
      </c>
      <c r="K86" s="16">
        <v>0.0036</v>
      </c>
      <c r="L86" s="21">
        <f>F86*K86</f>
        <v>0</v>
      </c>
      <c r="M86" s="9"/>
    </row>
    <row r="87" spans="2:13" ht="12.75">
      <c r="B87" s="8"/>
      <c r="C87" s="10" t="s">
        <v>3</v>
      </c>
      <c r="D87" s="11"/>
      <c r="E87" s="54"/>
      <c r="F87" s="24">
        <f>E87*1000</f>
        <v>0</v>
      </c>
      <c r="G87" s="16">
        <v>0.0275</v>
      </c>
      <c r="H87" s="24">
        <f>F87-(F87*G87)</f>
        <v>0</v>
      </c>
      <c r="I87" s="16">
        <v>0.0023</v>
      </c>
      <c r="J87" s="19">
        <f>F87*I87</f>
        <v>0</v>
      </c>
      <c r="K87" s="16">
        <v>0.0036</v>
      </c>
      <c r="L87" s="21">
        <f>F87*K87</f>
        <v>0</v>
      </c>
      <c r="M87" s="9"/>
    </row>
    <row r="88" spans="2:13" ht="3" customHeight="1">
      <c r="B88" s="8"/>
      <c r="C88" s="2"/>
      <c r="D88" s="3"/>
      <c r="E88" s="55"/>
      <c r="F88" s="27"/>
      <c r="G88" s="3"/>
      <c r="H88" s="27"/>
      <c r="I88" s="3"/>
      <c r="J88" s="26"/>
      <c r="K88" s="17"/>
      <c r="L88" s="25"/>
      <c r="M88" s="9"/>
    </row>
    <row r="89" spans="2:13" ht="12.75">
      <c r="B89" s="8"/>
      <c r="C89" s="10" t="s">
        <v>4</v>
      </c>
      <c r="D89" s="11"/>
      <c r="E89" s="52"/>
      <c r="F89" s="24">
        <f>E89*100</f>
        <v>0</v>
      </c>
      <c r="G89" s="16">
        <v>0.0375</v>
      </c>
      <c r="H89" s="24">
        <f>F89-(F89*G89)</f>
        <v>0</v>
      </c>
      <c r="I89" s="16">
        <v>0.0025</v>
      </c>
      <c r="J89" s="19">
        <f>F89*I89</f>
        <v>0</v>
      </c>
      <c r="K89" s="16">
        <v>0.005</v>
      </c>
      <c r="L89" s="21">
        <f>F89*K89</f>
        <v>0</v>
      </c>
      <c r="M89" s="9"/>
    </row>
    <row r="90" spans="2:13" ht="12.75">
      <c r="B90" s="8"/>
      <c r="C90" s="10" t="s">
        <v>5</v>
      </c>
      <c r="D90" s="11"/>
      <c r="E90" s="53"/>
      <c r="F90" s="24">
        <f>E90*300</f>
        <v>0</v>
      </c>
      <c r="G90" s="16">
        <v>0.0375</v>
      </c>
      <c r="H90" s="24">
        <f>F90-(F90*G90)</f>
        <v>0</v>
      </c>
      <c r="I90" s="16">
        <v>0.0025</v>
      </c>
      <c r="J90" s="19">
        <f>F90*I90</f>
        <v>0</v>
      </c>
      <c r="K90" s="16">
        <v>0.005</v>
      </c>
      <c r="L90" s="21">
        <f>F90*K90</f>
        <v>0</v>
      </c>
      <c r="M90" s="9"/>
    </row>
    <row r="91" spans="2:13" ht="12.75">
      <c r="B91" s="8"/>
      <c r="C91" s="10" t="s">
        <v>6</v>
      </c>
      <c r="D91" s="11"/>
      <c r="E91" s="53"/>
      <c r="F91" s="24">
        <f>E91*500</f>
        <v>0</v>
      </c>
      <c r="G91" s="16">
        <v>0.0375</v>
      </c>
      <c r="H91" s="24">
        <f>F91-(F91*G91)</f>
        <v>0</v>
      </c>
      <c r="I91" s="16">
        <v>0.0025</v>
      </c>
      <c r="J91" s="19">
        <f>F91*I91</f>
        <v>0</v>
      </c>
      <c r="K91" s="16">
        <v>0.005</v>
      </c>
      <c r="L91" s="21">
        <f>F91*K91</f>
        <v>0</v>
      </c>
      <c r="M91" s="9"/>
    </row>
    <row r="92" spans="2:13" ht="12.75">
      <c r="B92" s="8"/>
      <c r="C92" s="10" t="s">
        <v>7</v>
      </c>
      <c r="D92" s="11"/>
      <c r="E92" s="54"/>
      <c r="F92" s="24">
        <f>E92*1000</f>
        <v>0</v>
      </c>
      <c r="G92" s="16">
        <v>0.0375</v>
      </c>
      <c r="H92" s="24">
        <f>F92-(F92*G92)</f>
        <v>0</v>
      </c>
      <c r="I92" s="16">
        <v>0.0025</v>
      </c>
      <c r="J92" s="19">
        <f>F92*I92</f>
        <v>0</v>
      </c>
      <c r="K92" s="16">
        <v>0.005</v>
      </c>
      <c r="L92" s="21">
        <f>F92*K92</f>
        <v>0</v>
      </c>
      <c r="M92" s="9"/>
    </row>
    <row r="93" spans="2:13" ht="3" customHeight="1">
      <c r="B93" s="8"/>
      <c r="C93" s="2"/>
      <c r="D93" s="3"/>
      <c r="E93" s="56"/>
      <c r="F93" s="27"/>
      <c r="G93" s="3"/>
      <c r="H93" s="27"/>
      <c r="I93" s="3"/>
      <c r="J93" s="26"/>
      <c r="K93" s="17"/>
      <c r="L93" s="25"/>
      <c r="M93" s="9"/>
    </row>
    <row r="94" spans="2:13" ht="12.75">
      <c r="B94" s="8"/>
      <c r="C94" s="10" t="s">
        <v>10</v>
      </c>
      <c r="D94" s="11"/>
      <c r="E94" s="52"/>
      <c r="F94" s="24">
        <f>E94*50</f>
        <v>0</v>
      </c>
      <c r="G94" s="16">
        <v>0.05</v>
      </c>
      <c r="H94" s="24">
        <f>F94-(F94*G94)</f>
        <v>0</v>
      </c>
      <c r="I94" s="16">
        <v>0.01</v>
      </c>
      <c r="J94" s="19">
        <f>F94*I94</f>
        <v>0</v>
      </c>
      <c r="K94" s="16">
        <v>0.01</v>
      </c>
      <c r="L94" s="21">
        <f>F94*K94</f>
        <v>0</v>
      </c>
      <c r="M94" s="9"/>
    </row>
    <row r="95" spans="2:13" ht="12.75">
      <c r="B95" s="8"/>
      <c r="C95" s="10" t="s">
        <v>11</v>
      </c>
      <c r="D95" s="11"/>
      <c r="E95" s="53"/>
      <c r="F95" s="24">
        <f>E95*100</f>
        <v>0</v>
      </c>
      <c r="G95" s="16">
        <v>0.05</v>
      </c>
      <c r="H95" s="24">
        <f>F95-(F95*G95)</f>
        <v>0</v>
      </c>
      <c r="I95" s="16">
        <v>0.01</v>
      </c>
      <c r="J95" s="19">
        <f>F95*I95</f>
        <v>0</v>
      </c>
      <c r="K95" s="16">
        <v>0.01</v>
      </c>
      <c r="L95" s="21">
        <f>F95*K95</f>
        <v>0</v>
      </c>
      <c r="M95" s="9"/>
    </row>
    <row r="96" spans="2:13" ht="12.75">
      <c r="B96" s="8"/>
      <c r="C96" s="10" t="s">
        <v>12</v>
      </c>
      <c r="D96" s="11"/>
      <c r="E96" s="53"/>
      <c r="F96" s="24">
        <f>E96*250</f>
        <v>0</v>
      </c>
      <c r="G96" s="16">
        <v>0.05</v>
      </c>
      <c r="H96" s="24">
        <f>F96-(F96*G96)</f>
        <v>0</v>
      </c>
      <c r="I96" s="16">
        <v>0.01</v>
      </c>
      <c r="J96" s="19">
        <f>F96*I96</f>
        <v>0</v>
      </c>
      <c r="K96" s="16">
        <v>0.01</v>
      </c>
      <c r="L96" s="21">
        <f>F96*K96</f>
        <v>0</v>
      </c>
      <c r="M96" s="9"/>
    </row>
    <row r="97" spans="2:13" ht="12.75">
      <c r="B97" s="8"/>
      <c r="C97" s="10" t="s">
        <v>13</v>
      </c>
      <c r="D97" s="11"/>
      <c r="E97" s="53"/>
      <c r="F97" s="24">
        <f>E97*500</f>
        <v>0</v>
      </c>
      <c r="G97" s="16">
        <v>0.05</v>
      </c>
      <c r="H97" s="24">
        <f>F97-(F97*G97)</f>
        <v>0</v>
      </c>
      <c r="I97" s="16">
        <v>0.01</v>
      </c>
      <c r="J97" s="19">
        <f>F97*I97</f>
        <v>0</v>
      </c>
      <c r="K97" s="16">
        <v>0.01</v>
      </c>
      <c r="L97" s="21">
        <f>F97*K97</f>
        <v>0</v>
      </c>
      <c r="M97" s="9"/>
    </row>
    <row r="98" spans="2:13" ht="12.75">
      <c r="B98" s="8"/>
      <c r="C98" s="10" t="s">
        <v>14</v>
      </c>
      <c r="D98" s="11"/>
      <c r="E98" s="53"/>
      <c r="F98" s="24">
        <f>E98*1000</f>
        <v>0</v>
      </c>
      <c r="G98" s="16">
        <v>0.05</v>
      </c>
      <c r="H98" s="24">
        <f>F98-(F98*G98)</f>
        <v>0</v>
      </c>
      <c r="I98" s="16">
        <v>0.01</v>
      </c>
      <c r="J98" s="19">
        <f>F98*I98</f>
        <v>0</v>
      </c>
      <c r="K98" s="16">
        <v>0.01</v>
      </c>
      <c r="L98" s="21">
        <f>F98*K98</f>
        <v>0</v>
      </c>
      <c r="M98" s="9"/>
    </row>
    <row r="99" spans="2:13" ht="3" customHeight="1">
      <c r="B99" s="8"/>
      <c r="C99" s="2"/>
      <c r="D99" s="3"/>
      <c r="E99" s="56"/>
      <c r="F99" s="27"/>
      <c r="G99" s="3"/>
      <c r="H99" s="27"/>
      <c r="I99" s="3"/>
      <c r="J99" s="26"/>
      <c r="K99" s="17"/>
      <c r="L99" s="25"/>
      <c r="M99" s="9"/>
    </row>
    <row r="100" spans="2:13" ht="12.75">
      <c r="B100" s="8"/>
      <c r="C100" s="10" t="s">
        <v>15</v>
      </c>
      <c r="D100" s="11"/>
      <c r="E100" s="53"/>
      <c r="F100" s="24">
        <f>E100*300</f>
        <v>0</v>
      </c>
      <c r="G100" s="16">
        <v>0.025</v>
      </c>
      <c r="H100" s="24">
        <f>F100-(F100*G100)</f>
        <v>0</v>
      </c>
      <c r="I100" s="16">
        <v>0.0025</v>
      </c>
      <c r="J100" s="19">
        <f>F100*I100</f>
        <v>0</v>
      </c>
      <c r="K100" s="16">
        <v>0.0025</v>
      </c>
      <c r="L100" s="21">
        <f>F100*K100</f>
        <v>0</v>
      </c>
      <c r="M100" s="9"/>
    </row>
    <row r="101" spans="2:13" ht="12.75">
      <c r="B101" s="8"/>
      <c r="C101" s="10" t="s">
        <v>16</v>
      </c>
      <c r="D101" s="11"/>
      <c r="E101" s="53"/>
      <c r="F101" s="24">
        <f>E101*500</f>
        <v>0</v>
      </c>
      <c r="G101" s="16">
        <v>0.025</v>
      </c>
      <c r="H101" s="24">
        <f>F101-(F101*G101)</f>
        <v>0</v>
      </c>
      <c r="I101" s="16">
        <v>0.0025</v>
      </c>
      <c r="J101" s="19">
        <f>F101*I101</f>
        <v>0</v>
      </c>
      <c r="K101" s="16">
        <v>0.0025</v>
      </c>
      <c r="L101" s="21">
        <f>F101*K101</f>
        <v>0</v>
      </c>
      <c r="M101" s="9"/>
    </row>
    <row r="102" spans="2:13" ht="12.75">
      <c r="B102" s="8"/>
      <c r="C102" s="10" t="s">
        <v>17</v>
      </c>
      <c r="D102" s="11"/>
      <c r="E102" s="54"/>
      <c r="F102" s="24">
        <f>E102*1000</f>
        <v>0</v>
      </c>
      <c r="G102" s="16">
        <v>0.025</v>
      </c>
      <c r="H102" s="24">
        <f>F102-(F102*G102)</f>
        <v>0</v>
      </c>
      <c r="I102" s="16">
        <v>0.0025</v>
      </c>
      <c r="J102" s="19">
        <f>F102*I102</f>
        <v>0</v>
      </c>
      <c r="K102" s="16">
        <v>0.0025</v>
      </c>
      <c r="L102" s="21">
        <f>F102*K102</f>
        <v>0</v>
      </c>
      <c r="M102" s="9"/>
    </row>
    <row r="103" spans="2:13" ht="3" customHeight="1">
      <c r="B103" s="8"/>
      <c r="C103" s="2"/>
      <c r="D103" s="3"/>
      <c r="E103" s="32"/>
      <c r="F103" s="33"/>
      <c r="G103" s="33"/>
      <c r="H103" s="33"/>
      <c r="I103" s="3"/>
      <c r="J103" s="34"/>
      <c r="K103" s="17"/>
      <c r="L103" s="35"/>
      <c r="M103" s="9"/>
    </row>
    <row r="104" spans="1:14" ht="12.75">
      <c r="A104" s="1"/>
      <c r="B104" s="22"/>
      <c r="C104" s="10"/>
      <c r="D104" s="10"/>
      <c r="E104" s="36"/>
      <c r="F104" s="24"/>
      <c r="G104" s="24"/>
      <c r="H104" s="24">
        <f>SUM(H84:H102)</f>
        <v>0</v>
      </c>
      <c r="I104" s="10"/>
      <c r="J104" s="19">
        <f>SUM(J84:J103)</f>
        <v>0</v>
      </c>
      <c r="K104" s="20"/>
      <c r="L104" s="21">
        <f>SUM(L84:L103)</f>
        <v>0</v>
      </c>
      <c r="M104" s="23"/>
      <c r="N104" s="1"/>
    </row>
    <row r="105" spans="2:13" ht="12.75">
      <c r="B105" s="8"/>
      <c r="C105" s="10"/>
      <c r="D105" s="11"/>
      <c r="E105" s="37"/>
      <c r="F105" s="11"/>
      <c r="G105" s="11"/>
      <c r="H105" s="11"/>
      <c r="I105" s="11"/>
      <c r="J105" s="18" t="s">
        <v>18</v>
      </c>
      <c r="K105" s="28">
        <f>J104+L104</f>
        <v>0</v>
      </c>
      <c r="L105" s="35"/>
      <c r="M105" s="9"/>
    </row>
    <row r="106" spans="2:13" ht="4.5" customHeight="1">
      <c r="B106" s="12"/>
      <c r="C106" s="13"/>
      <c r="D106" s="14"/>
      <c r="E106" s="31"/>
      <c r="F106" s="14"/>
      <c r="G106" s="14"/>
      <c r="H106" s="14"/>
      <c r="I106" s="14"/>
      <c r="J106" s="14"/>
      <c r="K106" s="14"/>
      <c r="L106" s="14"/>
      <c r="M106" s="15"/>
    </row>
    <row r="108" spans="2:12" ht="12.75">
      <c r="B108" s="4"/>
      <c r="C108" s="5"/>
      <c r="D108" s="6"/>
      <c r="E108" s="30"/>
      <c r="F108" s="6"/>
      <c r="G108" s="6"/>
      <c r="H108" s="6"/>
      <c r="I108" s="6"/>
      <c r="J108" s="6"/>
      <c r="K108" s="6"/>
      <c r="L108" s="7"/>
    </row>
    <row r="109" spans="2:12" ht="12.75">
      <c r="B109" s="8"/>
      <c r="C109" s="59" t="s">
        <v>22</v>
      </c>
      <c r="D109" s="57"/>
      <c r="E109" s="60"/>
      <c r="F109" s="29"/>
      <c r="G109" s="29"/>
      <c r="H109" s="29"/>
      <c r="I109" s="57" t="s">
        <v>8</v>
      </c>
      <c r="J109" s="57"/>
      <c r="K109" s="57" t="s">
        <v>9</v>
      </c>
      <c r="L109" s="58"/>
    </row>
    <row r="110" spans="2:12" ht="12.75">
      <c r="B110" s="8"/>
      <c r="C110" s="10" t="s">
        <v>0</v>
      </c>
      <c r="D110" s="11"/>
      <c r="E110" s="52"/>
      <c r="F110" s="24">
        <f>E110*100</f>
        <v>0</v>
      </c>
      <c r="G110" s="16">
        <v>0.025</v>
      </c>
      <c r="H110" s="24">
        <f>F110-(F110*G110)</f>
        <v>0</v>
      </c>
      <c r="I110" s="16">
        <v>0.0023</v>
      </c>
      <c r="J110" s="19">
        <f>F110*I110</f>
        <v>0</v>
      </c>
      <c r="K110" s="16">
        <v>0.0036</v>
      </c>
      <c r="L110" s="49">
        <f>F110*K110</f>
        <v>0</v>
      </c>
    </row>
    <row r="111" spans="2:12" ht="12.75">
      <c r="B111" s="8"/>
      <c r="C111" s="10" t="s">
        <v>1</v>
      </c>
      <c r="D111" s="11"/>
      <c r="E111" s="53"/>
      <c r="F111" s="24">
        <f>E111*250</f>
        <v>0</v>
      </c>
      <c r="G111" s="16">
        <v>0.0275</v>
      </c>
      <c r="H111" s="24">
        <f>F111-(F111*G111)</f>
        <v>0</v>
      </c>
      <c r="I111" s="16">
        <v>0.0023</v>
      </c>
      <c r="J111" s="19">
        <f>F111*I111</f>
        <v>0</v>
      </c>
      <c r="K111" s="16">
        <v>0.0036</v>
      </c>
      <c r="L111" s="49">
        <f>F111*K111</f>
        <v>0</v>
      </c>
    </row>
    <row r="112" spans="2:12" ht="12.75">
      <c r="B112" s="8"/>
      <c r="C112" s="10" t="s">
        <v>2</v>
      </c>
      <c r="D112" s="11"/>
      <c r="E112" s="53"/>
      <c r="F112" s="24">
        <f>E112*500</f>
        <v>0</v>
      </c>
      <c r="G112" s="16">
        <v>0.0275</v>
      </c>
      <c r="H112" s="24">
        <f>F112-(F112*G112)</f>
        <v>0</v>
      </c>
      <c r="I112" s="16">
        <v>0.0023</v>
      </c>
      <c r="J112" s="19">
        <f>F112*I112</f>
        <v>0</v>
      </c>
      <c r="K112" s="16">
        <v>0.0036</v>
      </c>
      <c r="L112" s="49">
        <f>F112*K112</f>
        <v>0</v>
      </c>
    </row>
    <row r="113" spans="2:12" ht="12.75">
      <c r="B113" s="8"/>
      <c r="C113" s="10" t="s">
        <v>3</v>
      </c>
      <c r="D113" s="11"/>
      <c r="E113" s="54"/>
      <c r="F113" s="24">
        <f>E113*1000</f>
        <v>0</v>
      </c>
      <c r="G113" s="16">
        <v>0.0275</v>
      </c>
      <c r="H113" s="24">
        <f>F113-(F113*G113)</f>
        <v>0</v>
      </c>
      <c r="I113" s="16">
        <v>0.0023</v>
      </c>
      <c r="J113" s="19">
        <f>F113*I113</f>
        <v>0</v>
      </c>
      <c r="K113" s="16">
        <v>0.0036</v>
      </c>
      <c r="L113" s="49">
        <f>F113*K113</f>
        <v>0</v>
      </c>
    </row>
    <row r="114" spans="2:12" ht="12.75">
      <c r="B114" s="8"/>
      <c r="C114" s="2"/>
      <c r="D114" s="3"/>
      <c r="E114" s="55"/>
      <c r="F114" s="27"/>
      <c r="G114" s="3"/>
      <c r="H114" s="27"/>
      <c r="I114" s="3"/>
      <c r="J114" s="26"/>
      <c r="K114" s="17"/>
      <c r="L114" s="25"/>
    </row>
    <row r="115" spans="2:12" ht="12.75">
      <c r="B115" s="8"/>
      <c r="C115" s="10" t="s">
        <v>4</v>
      </c>
      <c r="D115" s="11"/>
      <c r="E115" s="52"/>
      <c r="F115" s="24">
        <f>E115*100</f>
        <v>0</v>
      </c>
      <c r="G115" s="16">
        <v>0.0375</v>
      </c>
      <c r="H115" s="24">
        <f>F115-(F115*G115)</f>
        <v>0</v>
      </c>
      <c r="I115" s="16">
        <v>0.0025</v>
      </c>
      <c r="J115" s="19">
        <f>F115*I115</f>
        <v>0</v>
      </c>
      <c r="K115" s="16">
        <v>0.005</v>
      </c>
      <c r="L115" s="49">
        <f>F115*K115</f>
        <v>0</v>
      </c>
    </row>
    <row r="116" spans="2:12" ht="12.75">
      <c r="B116" s="8"/>
      <c r="C116" s="10" t="s">
        <v>5</v>
      </c>
      <c r="D116" s="11"/>
      <c r="E116" s="53"/>
      <c r="F116" s="24">
        <f>E116*300</f>
        <v>0</v>
      </c>
      <c r="G116" s="16">
        <v>0.0375</v>
      </c>
      <c r="H116" s="24">
        <f>F116-(F116*G116)</f>
        <v>0</v>
      </c>
      <c r="I116" s="16">
        <v>0.0025</v>
      </c>
      <c r="J116" s="19">
        <f>F116*I116</f>
        <v>0</v>
      </c>
      <c r="K116" s="16">
        <v>0.005</v>
      </c>
      <c r="L116" s="49">
        <f>F116*K116</f>
        <v>0</v>
      </c>
    </row>
    <row r="117" spans="2:12" ht="12.75">
      <c r="B117" s="8"/>
      <c r="C117" s="10" t="s">
        <v>6</v>
      </c>
      <c r="D117" s="11"/>
      <c r="E117" s="53"/>
      <c r="F117" s="24">
        <f>E117*500</f>
        <v>0</v>
      </c>
      <c r="G117" s="16">
        <v>0.0375</v>
      </c>
      <c r="H117" s="24">
        <f>F117-(F117*G117)</f>
        <v>0</v>
      </c>
      <c r="I117" s="16">
        <v>0.0025</v>
      </c>
      <c r="J117" s="19">
        <f>F117*I117</f>
        <v>0</v>
      </c>
      <c r="K117" s="16">
        <v>0.005</v>
      </c>
      <c r="L117" s="49">
        <f>F117*K117</f>
        <v>0</v>
      </c>
    </row>
    <row r="118" spans="2:12" ht="12.75">
      <c r="B118" s="8"/>
      <c r="C118" s="10" t="s">
        <v>7</v>
      </c>
      <c r="D118" s="11"/>
      <c r="E118" s="54"/>
      <c r="F118" s="24">
        <f>E118*1000</f>
        <v>0</v>
      </c>
      <c r="G118" s="16">
        <v>0.0375</v>
      </c>
      <c r="H118" s="24">
        <f>F118-(F118*G118)</f>
        <v>0</v>
      </c>
      <c r="I118" s="16">
        <v>0.0025</v>
      </c>
      <c r="J118" s="19">
        <f>F118*I118</f>
        <v>0</v>
      </c>
      <c r="K118" s="16">
        <v>0.005</v>
      </c>
      <c r="L118" s="49">
        <f>F118*K118</f>
        <v>0</v>
      </c>
    </row>
    <row r="119" spans="2:12" ht="12.75">
      <c r="B119" s="8"/>
      <c r="C119" s="2"/>
      <c r="D119" s="3"/>
      <c r="E119" s="56"/>
      <c r="F119" s="27"/>
      <c r="G119" s="3"/>
      <c r="H119" s="27"/>
      <c r="I119" s="3"/>
      <c r="J119" s="26"/>
      <c r="K119" s="17"/>
      <c r="L119" s="25"/>
    </row>
    <row r="120" spans="2:12" ht="12.75">
      <c r="B120" s="8"/>
      <c r="C120" s="10" t="s">
        <v>10</v>
      </c>
      <c r="D120" s="11"/>
      <c r="E120" s="52"/>
      <c r="F120" s="24">
        <f>E120*50</f>
        <v>0</v>
      </c>
      <c r="G120" s="16">
        <v>0.05</v>
      </c>
      <c r="H120" s="24">
        <f>F120-(F120*G120)</f>
        <v>0</v>
      </c>
      <c r="I120" s="16">
        <v>0.01</v>
      </c>
      <c r="J120" s="19">
        <f>F120*I120</f>
        <v>0</v>
      </c>
      <c r="K120" s="16">
        <v>0.01</v>
      </c>
      <c r="L120" s="49">
        <f>F120*K120</f>
        <v>0</v>
      </c>
    </row>
    <row r="121" spans="2:12" ht="12.75">
      <c r="B121" s="8"/>
      <c r="C121" s="10" t="s">
        <v>11</v>
      </c>
      <c r="D121" s="11"/>
      <c r="E121" s="53"/>
      <c r="F121" s="24">
        <f>E121*100</f>
        <v>0</v>
      </c>
      <c r="G121" s="16">
        <v>0.05</v>
      </c>
      <c r="H121" s="24">
        <f>F121-(F121*G121)</f>
        <v>0</v>
      </c>
      <c r="I121" s="16">
        <v>0.01</v>
      </c>
      <c r="J121" s="19">
        <f>F121*I121</f>
        <v>0</v>
      </c>
      <c r="K121" s="16">
        <v>0.01</v>
      </c>
      <c r="L121" s="49">
        <f>F121*K121</f>
        <v>0</v>
      </c>
    </row>
    <row r="122" spans="2:12" ht="12.75">
      <c r="B122" s="8"/>
      <c r="C122" s="10" t="s">
        <v>12</v>
      </c>
      <c r="D122" s="11"/>
      <c r="E122" s="53"/>
      <c r="F122" s="24">
        <f>E122*250</f>
        <v>0</v>
      </c>
      <c r="G122" s="16">
        <v>0.05</v>
      </c>
      <c r="H122" s="24">
        <f>F122-(F122*G122)</f>
        <v>0</v>
      </c>
      <c r="I122" s="16">
        <v>0.01</v>
      </c>
      <c r="J122" s="19">
        <f>F122*I122</f>
        <v>0</v>
      </c>
      <c r="K122" s="16">
        <v>0.01</v>
      </c>
      <c r="L122" s="49">
        <f>F122*K122</f>
        <v>0</v>
      </c>
    </row>
    <row r="123" spans="2:12" ht="12.75">
      <c r="B123" s="8"/>
      <c r="C123" s="10" t="s">
        <v>13</v>
      </c>
      <c r="D123" s="11"/>
      <c r="E123" s="53"/>
      <c r="F123" s="24">
        <f>E123*500</f>
        <v>0</v>
      </c>
      <c r="G123" s="16">
        <v>0.05</v>
      </c>
      <c r="H123" s="24">
        <f>F123-(F123*G123)</f>
        <v>0</v>
      </c>
      <c r="I123" s="16">
        <v>0.01</v>
      </c>
      <c r="J123" s="19">
        <f>F123*I123</f>
        <v>0</v>
      </c>
      <c r="K123" s="16">
        <v>0.01</v>
      </c>
      <c r="L123" s="49">
        <f>F123*K123</f>
        <v>0</v>
      </c>
    </row>
    <row r="124" spans="2:12" ht="12.75">
      <c r="B124" s="8"/>
      <c r="C124" s="10" t="s">
        <v>14</v>
      </c>
      <c r="D124" s="11"/>
      <c r="E124" s="53"/>
      <c r="F124" s="24">
        <f>E124*1000</f>
        <v>0</v>
      </c>
      <c r="G124" s="16">
        <v>0.05</v>
      </c>
      <c r="H124" s="24">
        <f>F124-(F124*G124)</f>
        <v>0</v>
      </c>
      <c r="I124" s="16">
        <v>0.01</v>
      </c>
      <c r="J124" s="19">
        <f>F124*I124</f>
        <v>0</v>
      </c>
      <c r="K124" s="16">
        <v>0.01</v>
      </c>
      <c r="L124" s="49">
        <f>F124*K124</f>
        <v>0</v>
      </c>
    </row>
    <row r="125" spans="2:12" ht="12.75">
      <c r="B125" s="8"/>
      <c r="C125" s="2"/>
      <c r="D125" s="3"/>
      <c r="E125" s="56"/>
      <c r="F125" s="27"/>
      <c r="G125" s="3"/>
      <c r="H125" s="27"/>
      <c r="I125" s="3"/>
      <c r="J125" s="26"/>
      <c r="K125" s="17"/>
      <c r="L125" s="25"/>
    </row>
    <row r="126" spans="2:12" ht="12.75">
      <c r="B126" s="8"/>
      <c r="C126" s="10" t="s">
        <v>15</v>
      </c>
      <c r="D126" s="11"/>
      <c r="E126" s="53"/>
      <c r="F126" s="24">
        <f>E126*300</f>
        <v>0</v>
      </c>
      <c r="G126" s="16">
        <v>0.025</v>
      </c>
      <c r="H126" s="24">
        <f>F126-(F126*G126)</f>
        <v>0</v>
      </c>
      <c r="I126" s="16">
        <v>0.0025</v>
      </c>
      <c r="J126" s="19">
        <f>F126*I126</f>
        <v>0</v>
      </c>
      <c r="K126" s="16">
        <v>0.0025</v>
      </c>
      <c r="L126" s="49">
        <f>F126*K126</f>
        <v>0</v>
      </c>
    </row>
    <row r="127" spans="2:12" ht="12.75">
      <c r="B127" s="8"/>
      <c r="C127" s="10" t="s">
        <v>16</v>
      </c>
      <c r="D127" s="11"/>
      <c r="E127" s="53"/>
      <c r="F127" s="24">
        <f>E127*500</f>
        <v>0</v>
      </c>
      <c r="G127" s="16">
        <v>0.025</v>
      </c>
      <c r="H127" s="24">
        <f>F127-(F127*G127)</f>
        <v>0</v>
      </c>
      <c r="I127" s="16">
        <v>0.0025</v>
      </c>
      <c r="J127" s="19">
        <f>F127*I127</f>
        <v>0</v>
      </c>
      <c r="K127" s="16">
        <v>0.0025</v>
      </c>
      <c r="L127" s="49">
        <f>F127*K127</f>
        <v>0</v>
      </c>
    </row>
    <row r="128" spans="2:12" ht="12.75">
      <c r="B128" s="8"/>
      <c r="C128" s="10" t="s">
        <v>17</v>
      </c>
      <c r="D128" s="11"/>
      <c r="E128" s="54"/>
      <c r="F128" s="24">
        <f>E128*1000</f>
        <v>0</v>
      </c>
      <c r="G128" s="16">
        <v>0.025</v>
      </c>
      <c r="H128" s="24">
        <f>F128-(F128*G128)</f>
        <v>0</v>
      </c>
      <c r="I128" s="16">
        <v>0.0025</v>
      </c>
      <c r="J128" s="19">
        <f>F128*I128</f>
        <v>0</v>
      </c>
      <c r="K128" s="16">
        <v>0.0025</v>
      </c>
      <c r="L128" s="49">
        <f>F128*K128</f>
        <v>0</v>
      </c>
    </row>
    <row r="129" spans="2:12" ht="12.75">
      <c r="B129" s="8"/>
      <c r="C129" s="2"/>
      <c r="D129" s="3"/>
      <c r="E129" s="32"/>
      <c r="F129" s="33"/>
      <c r="G129" s="33"/>
      <c r="H129" s="33"/>
      <c r="I129" s="3"/>
      <c r="J129" s="34"/>
      <c r="K129" s="17"/>
      <c r="L129" s="35"/>
    </row>
    <row r="130" spans="2:12" ht="12.75">
      <c r="B130" s="8"/>
      <c r="C130" s="10"/>
      <c r="D130" s="10"/>
      <c r="E130" s="36"/>
      <c r="F130" s="24"/>
      <c r="G130" s="24"/>
      <c r="H130" s="24">
        <f>SUM(H110:H128)</f>
        <v>0</v>
      </c>
      <c r="I130" s="10"/>
      <c r="J130" s="19">
        <f>SUM(J110:J129)</f>
        <v>0</v>
      </c>
      <c r="K130" s="20"/>
      <c r="L130" s="49">
        <f>SUM(L110:L129)</f>
        <v>0</v>
      </c>
    </row>
    <row r="131" spans="2:12" ht="12.75">
      <c r="B131" s="12"/>
      <c r="C131" s="13"/>
      <c r="D131" s="14"/>
      <c r="E131" s="31"/>
      <c r="F131" s="14"/>
      <c r="G131" s="14"/>
      <c r="H131" s="14"/>
      <c r="I131" s="14"/>
      <c r="J131" s="18" t="s">
        <v>18</v>
      </c>
      <c r="K131" s="28">
        <f>J130+L130</f>
        <v>0</v>
      </c>
      <c r="L131" s="35"/>
    </row>
    <row r="132" spans="3:12" ht="12.75">
      <c r="C132" s="13"/>
      <c r="D132" s="14"/>
      <c r="E132" s="31"/>
      <c r="F132" s="14"/>
      <c r="G132" s="14"/>
      <c r="H132" s="14"/>
      <c r="I132" s="14"/>
      <c r="J132" s="14"/>
      <c r="K132" s="14"/>
      <c r="L132" s="14"/>
    </row>
    <row r="133" ht="12.75">
      <c r="H133" s="46">
        <f>H25+H52+H78+H104+H110</f>
        <v>0</v>
      </c>
    </row>
    <row r="135" spans="9:13" ht="12.75">
      <c r="I135" s="39" t="s">
        <v>18</v>
      </c>
      <c r="J135" s="6"/>
      <c r="K135" s="6"/>
      <c r="L135" s="6"/>
      <c r="M135" s="7"/>
    </row>
    <row r="136" spans="9:13" ht="12.75">
      <c r="I136" s="8"/>
      <c r="J136" s="40">
        <f>J104+J78+J52+J25+J130</f>
        <v>0</v>
      </c>
      <c r="K136" s="40">
        <f>K104+K78+K52+K25</f>
        <v>0</v>
      </c>
      <c r="L136" s="40">
        <f>L104+L78+L52+L25+L131+L130</f>
        <v>0</v>
      </c>
      <c r="M136" s="9"/>
    </row>
    <row r="137" spans="9:13" ht="12.75">
      <c r="I137" s="8"/>
      <c r="J137" s="50"/>
      <c r="K137" s="41">
        <f>K131+K105+K79+K53+K26</f>
        <v>0</v>
      </c>
      <c r="L137" s="11"/>
      <c r="M137" s="9"/>
    </row>
    <row r="138" spans="9:13" ht="6" customHeight="1">
      <c r="I138" s="12"/>
      <c r="J138" s="14"/>
      <c r="K138" s="14"/>
      <c r="L138" s="14"/>
      <c r="M138" s="15"/>
    </row>
    <row r="142" ht="12.75">
      <c r="I142" s="45">
        <f>H133-K137</f>
        <v>0</v>
      </c>
    </row>
  </sheetData>
  <mergeCells count="13">
    <mergeCell ref="C109:E109"/>
    <mergeCell ref="I109:J109"/>
    <mergeCell ref="K109:L109"/>
    <mergeCell ref="C30:E30"/>
    <mergeCell ref="I30:J30"/>
    <mergeCell ref="K30:L30"/>
    <mergeCell ref="C83:E83"/>
    <mergeCell ref="I83:J83"/>
    <mergeCell ref="K83:L83"/>
    <mergeCell ref="I57:J57"/>
    <mergeCell ref="K57:L57"/>
    <mergeCell ref="I3:J3"/>
    <mergeCell ref="K3:L3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Franchise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Farhan</cp:lastModifiedBy>
  <cp:lastPrinted>2010-02-01T19:03:34Z</cp:lastPrinted>
  <dcterms:created xsi:type="dcterms:W3CDTF">2008-09-19T04:29:20Z</dcterms:created>
  <dcterms:modified xsi:type="dcterms:W3CDTF">2013-02-03T04:54:52Z</dcterms:modified>
  <cp:category/>
  <cp:version/>
  <cp:contentType/>
  <cp:contentStatus/>
</cp:coreProperties>
</file>