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JAN27_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<sst xmlns="http://schemas.openxmlformats.org/spreadsheetml/2006/main" count="22" uniqueCount="20">
  <si>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Start: engine stopped @ BDC</t>
  </si>
  <si>
    <t>Engine just started 13.55hrs</t>
  </si>
  <si>
    <t>Engine stopped BDC 13.56hrs</t>
  </si>
  <si>
    <t>Engine hot 50gm ,90mm @ 100rpm  13.57 hrs</t>
  </si>
  <si>
    <t>Engine stopped  13.59hrs</t>
  </si>
  <si>
    <t>50gm x 120mm @150rpm  14.01</t>
  </si>
  <si>
    <t>50gm  150mm @130rpm</t>
  </si>
  <si>
    <t>50gm 150 mm@150rpm</t>
  </si>
  <si>
    <t>14.11hrs stopped</t>
  </si>
  <si>
    <t>Free running @250rpm</t>
  </si>
  <si>
    <t>Piston Position</t>
  </si>
  <si>
    <t>Pressure</t>
  </si>
  <si>
    <t>BDC</t>
  </si>
  <si>
    <t>Atmosphere</t>
  </si>
  <si>
    <t>Press constant</t>
  </si>
  <si>
    <t>71 units/1psi</t>
  </si>
  <si>
    <t>by 256</t>
  </si>
  <si>
    <t>digits</t>
  </si>
  <si>
    <t>TDC</t>
  </si>
  <si>
    <t>Indicator Cards and data from a Manson engine built by Steve Truscott, Australia.  Run 28/1/2001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</si>
</sst>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</numFmts>
  <fonts count="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quotePrefix="1">
      <alignment/>
    </xf>
    <xf numFmtId="170" fontId="0" fillId="0" borderId="0" xfId="0" applyNumberFormat="1" applyAlignment="1">
      <alignment/>
    </xf>
    <xf numFmtId="0" fontId="0" fillId="0" borderId="1" xfId="0" applyBorder="1" applyAlignment="1" quotePrefix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Engine just started about 40rpm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88"/>
          <c:w val="0.90875"/>
          <c:h val="0.684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JAN27_1!$G$23:$G$57</c:f>
              <c:numCache>
                <c:ptCount val="35"/>
                <c:pt idx="0">
                  <c:v>62.30769230769231</c:v>
                </c:pt>
                <c:pt idx="1">
                  <c:v>70</c:v>
                </c:pt>
                <c:pt idx="2">
                  <c:v>77.6923076923077</c:v>
                </c:pt>
                <c:pt idx="3">
                  <c:v>83.84615384615384</c:v>
                </c:pt>
                <c:pt idx="4">
                  <c:v>90.76923076923076</c:v>
                </c:pt>
                <c:pt idx="5">
                  <c:v>94.61538461538461</c:v>
                </c:pt>
                <c:pt idx="6">
                  <c:v>98.46153846153845</c:v>
                </c:pt>
                <c:pt idx="7">
                  <c:v>99.23076923076923</c:v>
                </c:pt>
                <c:pt idx="8">
                  <c:v>99.23076923076923</c:v>
                </c:pt>
                <c:pt idx="9">
                  <c:v>96.92307692307692</c:v>
                </c:pt>
                <c:pt idx="10">
                  <c:v>93.07692307692308</c:v>
                </c:pt>
                <c:pt idx="11">
                  <c:v>88.46153846153845</c:v>
                </c:pt>
                <c:pt idx="12">
                  <c:v>80.76923076923076</c:v>
                </c:pt>
                <c:pt idx="13">
                  <c:v>73.07692307692308</c:v>
                </c:pt>
                <c:pt idx="14">
                  <c:v>65.38461538461539</c:v>
                </c:pt>
                <c:pt idx="15">
                  <c:v>57.69230769230769</c:v>
                </c:pt>
                <c:pt idx="16">
                  <c:v>48.46153846153846</c:v>
                </c:pt>
                <c:pt idx="17">
                  <c:v>38.46153846153846</c:v>
                </c:pt>
                <c:pt idx="18">
                  <c:v>30</c:v>
                </c:pt>
                <c:pt idx="19">
                  <c:v>21.538461538461537</c:v>
                </c:pt>
                <c:pt idx="20">
                  <c:v>14.615384615384615</c:v>
                </c:pt>
                <c:pt idx="21">
                  <c:v>6.153846153846153</c:v>
                </c:pt>
                <c:pt idx="22">
                  <c:v>2.3076923076923075</c:v>
                </c:pt>
                <c:pt idx="23">
                  <c:v>0.7692307692307692</c:v>
                </c:pt>
                <c:pt idx="24">
                  <c:v>0</c:v>
                </c:pt>
                <c:pt idx="25">
                  <c:v>6.153846153846153</c:v>
                </c:pt>
                <c:pt idx="26">
                  <c:v>7.692307692307692</c:v>
                </c:pt>
                <c:pt idx="27">
                  <c:v>15.384615384615383</c:v>
                </c:pt>
                <c:pt idx="28">
                  <c:v>22.307692307692307</c:v>
                </c:pt>
                <c:pt idx="29">
                  <c:v>30</c:v>
                </c:pt>
                <c:pt idx="30">
                  <c:v>39.230769230769226</c:v>
                </c:pt>
                <c:pt idx="31">
                  <c:v>47.69230769230769</c:v>
                </c:pt>
                <c:pt idx="32">
                  <c:v>56.15384615384615</c:v>
                </c:pt>
                <c:pt idx="33">
                  <c:v>64.61538461538461</c:v>
                </c:pt>
                <c:pt idx="34">
                  <c:v>72.3076923076923</c:v>
                </c:pt>
              </c:numCache>
            </c:numRef>
          </c:xVal>
          <c:yVal>
            <c:numRef>
              <c:f>JAN27_1!$I$23:$I$57</c:f>
              <c:numCache>
                <c:ptCount val="35"/>
                <c:pt idx="0">
                  <c:v>0.1267605633802817</c:v>
                </c:pt>
                <c:pt idx="1">
                  <c:v>0.2112676056338028</c:v>
                </c:pt>
                <c:pt idx="2">
                  <c:v>0.323943661971831</c:v>
                </c:pt>
                <c:pt idx="3">
                  <c:v>0.43661971830985913</c:v>
                </c:pt>
                <c:pt idx="4">
                  <c:v>0.5070422535211268</c:v>
                </c:pt>
                <c:pt idx="5">
                  <c:v>0.6056338028169014</c:v>
                </c:pt>
                <c:pt idx="6">
                  <c:v>0.5774647887323944</c:v>
                </c:pt>
                <c:pt idx="7">
                  <c:v>0.5211267605633803</c:v>
                </c:pt>
                <c:pt idx="8">
                  <c:v>0.4507042253521127</c:v>
                </c:pt>
                <c:pt idx="9">
                  <c:v>0.3380281690140845</c:v>
                </c:pt>
                <c:pt idx="10">
                  <c:v>0.28169014084507044</c:v>
                </c:pt>
                <c:pt idx="11">
                  <c:v>0.16901408450704225</c:v>
                </c:pt>
                <c:pt idx="12">
                  <c:v>0.15492957746478872</c:v>
                </c:pt>
                <c:pt idx="13">
                  <c:v>0.18309859154929578</c:v>
                </c:pt>
                <c:pt idx="14">
                  <c:v>0.09859154929577464</c:v>
                </c:pt>
                <c:pt idx="15">
                  <c:v>0.07042253521126761</c:v>
                </c:pt>
                <c:pt idx="16">
                  <c:v>-0.028169014084507043</c:v>
                </c:pt>
                <c:pt idx="17">
                  <c:v>-0.11267605633802817</c:v>
                </c:pt>
                <c:pt idx="18">
                  <c:v>-0.2535211267605634</c:v>
                </c:pt>
                <c:pt idx="19">
                  <c:v>-0.5211267605633803</c:v>
                </c:pt>
                <c:pt idx="20">
                  <c:v>-0.6338028169014085</c:v>
                </c:pt>
                <c:pt idx="21">
                  <c:v>-0.8591549295774648</c:v>
                </c:pt>
                <c:pt idx="22">
                  <c:v>-0.9859154929577465</c:v>
                </c:pt>
                <c:pt idx="23">
                  <c:v>-0.9436619718309859</c:v>
                </c:pt>
                <c:pt idx="24">
                  <c:v>-0.8450704225352113</c:v>
                </c:pt>
                <c:pt idx="25">
                  <c:v>-0.6619718309859155</c:v>
                </c:pt>
                <c:pt idx="26">
                  <c:v>-0.49295774647887325</c:v>
                </c:pt>
                <c:pt idx="27">
                  <c:v>-0.29577464788732394</c:v>
                </c:pt>
                <c:pt idx="28">
                  <c:v>-0.14084507042253522</c:v>
                </c:pt>
                <c:pt idx="29">
                  <c:v>-0.07042253521126761</c:v>
                </c:pt>
                <c:pt idx="30">
                  <c:v>-0.028169014084507043</c:v>
                </c:pt>
                <c:pt idx="31">
                  <c:v>0.056338028169014086</c:v>
                </c:pt>
                <c:pt idx="32">
                  <c:v>0.07042253521126761</c:v>
                </c:pt>
                <c:pt idx="33">
                  <c:v>0.15492957746478872</c:v>
                </c:pt>
                <c:pt idx="34">
                  <c:v>0.2535211267605634</c:v>
                </c:pt>
              </c:numCache>
            </c:numRef>
          </c:yVal>
          <c:smooth val="1"/>
        </c:ser>
        <c:axId val="55283404"/>
        <c:axId val="27788589"/>
      </c:scatterChart>
      <c:valAx>
        <c:axId val="55283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Piston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88589"/>
        <c:crosses val="autoZero"/>
        <c:crossBetween val="midCat"/>
        <c:dispUnits/>
      </c:valAx>
      <c:valAx>
        <c:axId val="27788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834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Engine 50gm by 90mm @100rpm  0.46w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JAN27_1!$G$67:$G$101</c:f>
              <c:numCache>
                <c:ptCount val="35"/>
                <c:pt idx="0">
                  <c:v>34.61538461538461</c:v>
                </c:pt>
                <c:pt idx="1">
                  <c:v>23.076923076923077</c:v>
                </c:pt>
                <c:pt idx="2">
                  <c:v>13.076923076923077</c:v>
                </c:pt>
                <c:pt idx="3">
                  <c:v>2.3076923076923075</c:v>
                </c:pt>
                <c:pt idx="4">
                  <c:v>0.7692307692307692</c:v>
                </c:pt>
                <c:pt idx="5">
                  <c:v>1.5384615384615383</c:v>
                </c:pt>
                <c:pt idx="6">
                  <c:v>8.461538461538462</c:v>
                </c:pt>
                <c:pt idx="7">
                  <c:v>17.692307692307693</c:v>
                </c:pt>
                <c:pt idx="8">
                  <c:v>26.923076923076923</c:v>
                </c:pt>
                <c:pt idx="9">
                  <c:v>38.46153846153846</c:v>
                </c:pt>
                <c:pt idx="10">
                  <c:v>48.46153846153846</c:v>
                </c:pt>
                <c:pt idx="11">
                  <c:v>57.69230769230769</c:v>
                </c:pt>
                <c:pt idx="12">
                  <c:v>68.46153846153845</c:v>
                </c:pt>
                <c:pt idx="13">
                  <c:v>76.15384615384615</c:v>
                </c:pt>
                <c:pt idx="14">
                  <c:v>85.38461538461539</c:v>
                </c:pt>
                <c:pt idx="15">
                  <c:v>91.53846153846153</c:v>
                </c:pt>
                <c:pt idx="16">
                  <c:v>97.6923076923077</c:v>
                </c:pt>
                <c:pt idx="17">
                  <c:v>100</c:v>
                </c:pt>
                <c:pt idx="18">
                  <c:v>100.76923076923076</c:v>
                </c:pt>
                <c:pt idx="19">
                  <c:v>99.23076923076923</c:v>
                </c:pt>
                <c:pt idx="20">
                  <c:v>94.61538461538461</c:v>
                </c:pt>
                <c:pt idx="21">
                  <c:v>90</c:v>
                </c:pt>
                <c:pt idx="22">
                  <c:v>82.3076923076923</c:v>
                </c:pt>
                <c:pt idx="23">
                  <c:v>74.61538461538461</c:v>
                </c:pt>
                <c:pt idx="24">
                  <c:v>66.15384615384615</c:v>
                </c:pt>
                <c:pt idx="25">
                  <c:v>56.15384615384615</c:v>
                </c:pt>
                <c:pt idx="26">
                  <c:v>45.38461538461538</c:v>
                </c:pt>
                <c:pt idx="27">
                  <c:v>33.07692307692307</c:v>
                </c:pt>
                <c:pt idx="28">
                  <c:v>22.307692307692307</c:v>
                </c:pt>
                <c:pt idx="29">
                  <c:v>10.769230769230768</c:v>
                </c:pt>
                <c:pt idx="30">
                  <c:v>3.0769230769230766</c:v>
                </c:pt>
                <c:pt idx="31">
                  <c:v>0</c:v>
                </c:pt>
                <c:pt idx="32">
                  <c:v>3.0769230769230766</c:v>
                </c:pt>
                <c:pt idx="33">
                  <c:v>9.23076923076923</c:v>
                </c:pt>
                <c:pt idx="34">
                  <c:v>16.923076923076923</c:v>
                </c:pt>
              </c:numCache>
            </c:numRef>
          </c:xVal>
          <c:yVal>
            <c:numRef>
              <c:f>JAN27_1!$I$67:$I$101</c:f>
              <c:numCache>
                <c:ptCount val="35"/>
                <c:pt idx="0">
                  <c:v>-1.2112676056338028</c:v>
                </c:pt>
                <c:pt idx="1">
                  <c:v>-1.5070422535211268</c:v>
                </c:pt>
                <c:pt idx="2">
                  <c:v>-1.8309859154929577</c:v>
                </c:pt>
                <c:pt idx="3">
                  <c:v>-2.0704225352112675</c:v>
                </c:pt>
                <c:pt idx="4">
                  <c:v>-2.140845070422535</c:v>
                </c:pt>
                <c:pt idx="5">
                  <c:v>-1.9295774647887325</c:v>
                </c:pt>
                <c:pt idx="6">
                  <c:v>-1.647887323943662</c:v>
                </c:pt>
                <c:pt idx="7">
                  <c:v>-1.2394366197183098</c:v>
                </c:pt>
                <c:pt idx="8">
                  <c:v>-0.8591549295774648</c:v>
                </c:pt>
                <c:pt idx="9">
                  <c:v>-0.5070422535211268</c:v>
                </c:pt>
                <c:pt idx="10">
                  <c:v>-0.15492957746478872</c:v>
                </c:pt>
                <c:pt idx="11">
                  <c:v>0.14084507042253522</c:v>
                </c:pt>
                <c:pt idx="12">
                  <c:v>0.4647887323943662</c:v>
                </c:pt>
                <c:pt idx="13">
                  <c:v>0.7887323943661971</c:v>
                </c:pt>
                <c:pt idx="14">
                  <c:v>1.0985915492957747</c:v>
                </c:pt>
                <c:pt idx="15">
                  <c:v>1.3380281690140845</c:v>
                </c:pt>
                <c:pt idx="16">
                  <c:v>1.4929577464788732</c:v>
                </c:pt>
                <c:pt idx="17">
                  <c:v>1.408450704225352</c:v>
                </c:pt>
                <c:pt idx="18">
                  <c:v>1.1830985915492958</c:v>
                </c:pt>
                <c:pt idx="19">
                  <c:v>0.8732394366197183</c:v>
                </c:pt>
                <c:pt idx="20">
                  <c:v>0.5352112676056338</c:v>
                </c:pt>
                <c:pt idx="21">
                  <c:v>0.2676056338028169</c:v>
                </c:pt>
                <c:pt idx="22">
                  <c:v>0</c:v>
                </c:pt>
                <c:pt idx="23">
                  <c:v>-0.19718309859154928</c:v>
                </c:pt>
                <c:pt idx="24">
                  <c:v>-0.43661971830985913</c:v>
                </c:pt>
                <c:pt idx="25">
                  <c:v>-0.704225352112676</c:v>
                </c:pt>
                <c:pt idx="26">
                  <c:v>-0.9859154929577465</c:v>
                </c:pt>
                <c:pt idx="27">
                  <c:v>-1.267605633802817</c:v>
                </c:pt>
                <c:pt idx="28">
                  <c:v>-1.5492957746478873</c:v>
                </c:pt>
                <c:pt idx="29">
                  <c:v>-1.8732394366197183</c:v>
                </c:pt>
                <c:pt idx="30">
                  <c:v>-2.1267605633802815</c:v>
                </c:pt>
                <c:pt idx="31">
                  <c:v>-2.140845070422535</c:v>
                </c:pt>
                <c:pt idx="32">
                  <c:v>-1.9295774647887325</c:v>
                </c:pt>
                <c:pt idx="33">
                  <c:v>-1.591549295774648</c:v>
                </c:pt>
                <c:pt idx="34">
                  <c:v>-1.2112676056338028</c:v>
                </c:pt>
              </c:numCache>
            </c:numRef>
          </c:yVal>
          <c:smooth val="1"/>
        </c:ser>
        <c:axId val="48770710"/>
        <c:axId val="36283207"/>
      </c:scatterChart>
      <c:valAx>
        <c:axId val="48770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Piston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83207"/>
        <c:crosses val="autoZero"/>
        <c:crossBetween val="midCat"/>
        <c:dispUnits/>
      </c:valAx>
      <c:valAx>
        <c:axId val="36283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707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120mm @150 rpm 0.92w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120mm @150 rpm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JAN27_1!$G$109:$G$143</c:f>
              <c:numCache>
                <c:ptCount val="35"/>
                <c:pt idx="0">
                  <c:v>78.46153846153845</c:v>
                </c:pt>
                <c:pt idx="1">
                  <c:v>69.23076923076923</c:v>
                </c:pt>
                <c:pt idx="2">
                  <c:v>59.230769230769226</c:v>
                </c:pt>
                <c:pt idx="3">
                  <c:v>46.92307692307692</c:v>
                </c:pt>
                <c:pt idx="4">
                  <c:v>33.84615384615385</c:v>
                </c:pt>
                <c:pt idx="5">
                  <c:v>20.76923076923077</c:v>
                </c:pt>
                <c:pt idx="6">
                  <c:v>6.9230769230769225</c:v>
                </c:pt>
                <c:pt idx="7">
                  <c:v>0.7692307692307692</c:v>
                </c:pt>
                <c:pt idx="8">
                  <c:v>-1.5384615384615383</c:v>
                </c:pt>
                <c:pt idx="9">
                  <c:v>6.153846153846153</c:v>
                </c:pt>
                <c:pt idx="10">
                  <c:v>16.923076923076923</c:v>
                </c:pt>
                <c:pt idx="11">
                  <c:v>29.23076923076923</c:v>
                </c:pt>
                <c:pt idx="12">
                  <c:v>40</c:v>
                </c:pt>
                <c:pt idx="13">
                  <c:v>51.53846153846154</c:v>
                </c:pt>
                <c:pt idx="14">
                  <c:v>61.53846153846153</c:v>
                </c:pt>
                <c:pt idx="15">
                  <c:v>71.53846153846153</c:v>
                </c:pt>
                <c:pt idx="16">
                  <c:v>80.76923076923076</c:v>
                </c:pt>
                <c:pt idx="17">
                  <c:v>87.6923076923077</c:v>
                </c:pt>
                <c:pt idx="18">
                  <c:v>93.84615384615384</c:v>
                </c:pt>
                <c:pt idx="19">
                  <c:v>96.92307692307692</c:v>
                </c:pt>
                <c:pt idx="20">
                  <c:v>98.46153846153845</c:v>
                </c:pt>
                <c:pt idx="21">
                  <c:v>96.92307692307692</c:v>
                </c:pt>
                <c:pt idx="22">
                  <c:v>92.3076923076923</c:v>
                </c:pt>
                <c:pt idx="23">
                  <c:v>86.15384615384615</c:v>
                </c:pt>
                <c:pt idx="24">
                  <c:v>77.6923076923077</c:v>
                </c:pt>
                <c:pt idx="25">
                  <c:v>69.23076923076923</c:v>
                </c:pt>
                <c:pt idx="26">
                  <c:v>57.69230769230769</c:v>
                </c:pt>
                <c:pt idx="27">
                  <c:v>46.92307692307692</c:v>
                </c:pt>
                <c:pt idx="28">
                  <c:v>33.07692307692307</c:v>
                </c:pt>
                <c:pt idx="29">
                  <c:v>19.23076923076923</c:v>
                </c:pt>
                <c:pt idx="30">
                  <c:v>6.153846153846153</c:v>
                </c:pt>
                <c:pt idx="31">
                  <c:v>0</c:v>
                </c:pt>
                <c:pt idx="32">
                  <c:v>3.0769230769230766</c:v>
                </c:pt>
                <c:pt idx="33">
                  <c:v>6.9230769230769225</c:v>
                </c:pt>
                <c:pt idx="34">
                  <c:v>17.692307692307693</c:v>
                </c:pt>
              </c:numCache>
            </c:numRef>
          </c:xVal>
          <c:yVal>
            <c:numRef>
              <c:f>JAN27_1!$I$109:$I$143</c:f>
              <c:numCache>
                <c:ptCount val="35"/>
                <c:pt idx="0">
                  <c:v>-0.323943661971831</c:v>
                </c:pt>
                <c:pt idx="1">
                  <c:v>-0.7323943661971831</c:v>
                </c:pt>
                <c:pt idx="2">
                  <c:v>-1.1408450704225352</c:v>
                </c:pt>
                <c:pt idx="3">
                  <c:v>-1.591549295774648</c:v>
                </c:pt>
                <c:pt idx="4">
                  <c:v>-2.056338028169014</c:v>
                </c:pt>
                <c:pt idx="5">
                  <c:v>-2.5211267605633805</c:v>
                </c:pt>
                <c:pt idx="6">
                  <c:v>-3</c:v>
                </c:pt>
                <c:pt idx="7">
                  <c:v>-3.3098591549295775</c:v>
                </c:pt>
                <c:pt idx="8">
                  <c:v>-3.2535211267605635</c:v>
                </c:pt>
                <c:pt idx="9">
                  <c:v>-2.8450704225352115</c:v>
                </c:pt>
                <c:pt idx="10">
                  <c:v>-2.3098591549295775</c:v>
                </c:pt>
                <c:pt idx="11">
                  <c:v>-1.732394366197183</c:v>
                </c:pt>
                <c:pt idx="12">
                  <c:v>-1.1267605633802817</c:v>
                </c:pt>
                <c:pt idx="13">
                  <c:v>-0.4788732394366197</c:v>
                </c:pt>
                <c:pt idx="14">
                  <c:v>0.09859154929577464</c:v>
                </c:pt>
                <c:pt idx="15">
                  <c:v>0.676056338028169</c:v>
                </c:pt>
                <c:pt idx="16">
                  <c:v>1.2112676056338028</c:v>
                </c:pt>
                <c:pt idx="17">
                  <c:v>1.7183098591549295</c:v>
                </c:pt>
                <c:pt idx="18">
                  <c:v>1.9859154929577465</c:v>
                </c:pt>
                <c:pt idx="19">
                  <c:v>1.8873239436619718</c:v>
                </c:pt>
                <c:pt idx="20">
                  <c:v>1.5352112676056338</c:v>
                </c:pt>
                <c:pt idx="21">
                  <c:v>1</c:v>
                </c:pt>
                <c:pt idx="22">
                  <c:v>0.4647887323943662</c:v>
                </c:pt>
                <c:pt idx="23">
                  <c:v>0</c:v>
                </c:pt>
                <c:pt idx="24">
                  <c:v>-0.4084507042253521</c:v>
                </c:pt>
                <c:pt idx="25">
                  <c:v>-0.7887323943661971</c:v>
                </c:pt>
                <c:pt idx="26">
                  <c:v>-1.2112676056338028</c:v>
                </c:pt>
                <c:pt idx="27">
                  <c:v>-1.591549295774648</c:v>
                </c:pt>
                <c:pt idx="28">
                  <c:v>-2.056338028169014</c:v>
                </c:pt>
                <c:pt idx="29">
                  <c:v>-2.5492957746478875</c:v>
                </c:pt>
                <c:pt idx="30">
                  <c:v>-3.028169014084507</c:v>
                </c:pt>
                <c:pt idx="31">
                  <c:v>-3.3098591549295775</c:v>
                </c:pt>
                <c:pt idx="32">
                  <c:v>-3.211267605633803</c:v>
                </c:pt>
                <c:pt idx="33">
                  <c:v>-2.8450704225352115</c:v>
                </c:pt>
                <c:pt idx="34">
                  <c:v>-2.267605633802817</c:v>
                </c:pt>
              </c:numCache>
            </c:numRef>
          </c:yVal>
          <c:smooth val="1"/>
        </c:ser>
        <c:axId val="58113408"/>
        <c:axId val="53258625"/>
      </c:scatterChart>
      <c:valAx>
        <c:axId val="58113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58625"/>
        <c:crosses val="autoZero"/>
        <c:crossBetween val="midCat"/>
        <c:dispUnits/>
      </c:valAx>
      <c:valAx>
        <c:axId val="532586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134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150mm @130rpm 1.0w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88"/>
          <c:w val="0.908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150mm @130rpm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JAN27_1!$G$146:$G$180</c:f>
              <c:numCache>
                <c:ptCount val="35"/>
                <c:pt idx="0">
                  <c:v>97.6923076923077</c:v>
                </c:pt>
                <c:pt idx="1">
                  <c:v>94.61538461538461</c:v>
                </c:pt>
                <c:pt idx="2">
                  <c:v>89.23076923076923</c:v>
                </c:pt>
                <c:pt idx="3">
                  <c:v>83.07692307692308</c:v>
                </c:pt>
                <c:pt idx="4">
                  <c:v>74.61538461538461</c:v>
                </c:pt>
                <c:pt idx="5">
                  <c:v>66.15384615384615</c:v>
                </c:pt>
                <c:pt idx="6">
                  <c:v>56.15384615384615</c:v>
                </c:pt>
                <c:pt idx="7">
                  <c:v>46.15384615384615</c:v>
                </c:pt>
                <c:pt idx="8">
                  <c:v>32.30769230769231</c:v>
                </c:pt>
                <c:pt idx="9">
                  <c:v>20</c:v>
                </c:pt>
                <c:pt idx="10">
                  <c:v>7.692307692307692</c:v>
                </c:pt>
                <c:pt idx="11">
                  <c:v>0</c:v>
                </c:pt>
                <c:pt idx="12">
                  <c:v>1.5384615384615383</c:v>
                </c:pt>
                <c:pt idx="13">
                  <c:v>4.615384615384615</c:v>
                </c:pt>
                <c:pt idx="14">
                  <c:v>14.615384615384615</c:v>
                </c:pt>
                <c:pt idx="15">
                  <c:v>26.153846153846153</c:v>
                </c:pt>
                <c:pt idx="16">
                  <c:v>37.69230769230769</c:v>
                </c:pt>
                <c:pt idx="17">
                  <c:v>48.46153846153846</c:v>
                </c:pt>
                <c:pt idx="18">
                  <c:v>56.92307692307692</c:v>
                </c:pt>
                <c:pt idx="19">
                  <c:v>66.15384615384615</c:v>
                </c:pt>
                <c:pt idx="20">
                  <c:v>74.61538461538461</c:v>
                </c:pt>
                <c:pt idx="21">
                  <c:v>80.76923076923076</c:v>
                </c:pt>
                <c:pt idx="22">
                  <c:v>90.76923076923076</c:v>
                </c:pt>
                <c:pt idx="23">
                  <c:v>95.38461538461539</c:v>
                </c:pt>
                <c:pt idx="24">
                  <c:v>98.46153846153845</c:v>
                </c:pt>
                <c:pt idx="25">
                  <c:v>98.46153846153845</c:v>
                </c:pt>
                <c:pt idx="26">
                  <c:v>96.15384615384615</c:v>
                </c:pt>
                <c:pt idx="27">
                  <c:v>92.3076923076923</c:v>
                </c:pt>
                <c:pt idx="28">
                  <c:v>86.15384615384615</c:v>
                </c:pt>
                <c:pt idx="29">
                  <c:v>79.23076923076923</c:v>
                </c:pt>
                <c:pt idx="30">
                  <c:v>71.53846153846153</c:v>
                </c:pt>
                <c:pt idx="31">
                  <c:v>62.30769230769231</c:v>
                </c:pt>
                <c:pt idx="32">
                  <c:v>51.53846153846154</c:v>
                </c:pt>
                <c:pt idx="33">
                  <c:v>40</c:v>
                </c:pt>
                <c:pt idx="34">
                  <c:v>26.923076923076923</c:v>
                </c:pt>
              </c:numCache>
            </c:numRef>
          </c:xVal>
          <c:yVal>
            <c:numRef>
              <c:f>JAN27_1!$I$146:$I$180</c:f>
              <c:numCache>
                <c:ptCount val="35"/>
                <c:pt idx="0">
                  <c:v>1.0985915492957747</c:v>
                </c:pt>
                <c:pt idx="1">
                  <c:v>0.5492957746478874</c:v>
                </c:pt>
                <c:pt idx="2">
                  <c:v>0.1267605633802817</c:v>
                </c:pt>
                <c:pt idx="3">
                  <c:v>-0.22535211267605634</c:v>
                </c:pt>
                <c:pt idx="4">
                  <c:v>-0.6056338028169014</c:v>
                </c:pt>
                <c:pt idx="5">
                  <c:v>-0.9859154929577465</c:v>
                </c:pt>
                <c:pt idx="6">
                  <c:v>-1.352112676056338</c:v>
                </c:pt>
                <c:pt idx="7">
                  <c:v>-1.7605633802816902</c:v>
                </c:pt>
                <c:pt idx="8">
                  <c:v>-2.183098591549296</c:v>
                </c:pt>
                <c:pt idx="9">
                  <c:v>-2.619718309859155</c:v>
                </c:pt>
                <c:pt idx="10">
                  <c:v>-3.084507042253521</c:v>
                </c:pt>
                <c:pt idx="11">
                  <c:v>-3.352112676056338</c:v>
                </c:pt>
                <c:pt idx="12">
                  <c:v>-3.23943661971831</c:v>
                </c:pt>
                <c:pt idx="13">
                  <c:v>-2.859154929577465</c:v>
                </c:pt>
                <c:pt idx="14">
                  <c:v>-2.2816901408450705</c:v>
                </c:pt>
                <c:pt idx="15">
                  <c:v>-1.676056338028169</c:v>
                </c:pt>
                <c:pt idx="16">
                  <c:v>-1.0845070422535212</c:v>
                </c:pt>
                <c:pt idx="17">
                  <c:v>-0.5070422535211268</c:v>
                </c:pt>
                <c:pt idx="18">
                  <c:v>0.04225352112676056</c:v>
                </c:pt>
                <c:pt idx="19">
                  <c:v>0.6056338028169014</c:v>
                </c:pt>
                <c:pt idx="20">
                  <c:v>1.1126760563380282</c:v>
                </c:pt>
                <c:pt idx="21">
                  <c:v>1.5774647887323943</c:v>
                </c:pt>
                <c:pt idx="22">
                  <c:v>1.943661971830986</c:v>
                </c:pt>
                <c:pt idx="23">
                  <c:v>2.0985915492957745</c:v>
                </c:pt>
                <c:pt idx="24">
                  <c:v>1.8450704225352113</c:v>
                </c:pt>
                <c:pt idx="25">
                  <c:v>1.408450704225352</c:v>
                </c:pt>
                <c:pt idx="26">
                  <c:v>0.8450704225352113</c:v>
                </c:pt>
                <c:pt idx="27">
                  <c:v>0.30985915492957744</c:v>
                </c:pt>
                <c:pt idx="28">
                  <c:v>-0.07042253521126761</c:v>
                </c:pt>
                <c:pt idx="29">
                  <c:v>-0.4084507042253521</c:v>
                </c:pt>
                <c:pt idx="30">
                  <c:v>-0.7464788732394366</c:v>
                </c:pt>
                <c:pt idx="31">
                  <c:v>-1.1126760563380282</c:v>
                </c:pt>
                <c:pt idx="32">
                  <c:v>-1.4788732394366197</c:v>
                </c:pt>
                <c:pt idx="33">
                  <c:v>-1.9014084507042253</c:v>
                </c:pt>
                <c:pt idx="34">
                  <c:v>-2.323943661971831</c:v>
                </c:pt>
              </c:numCache>
            </c:numRef>
          </c:yVal>
          <c:smooth val="1"/>
        </c:ser>
        <c:axId val="9565578"/>
        <c:axId val="18981339"/>
      </c:scatterChart>
      <c:valAx>
        <c:axId val="956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Piston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81339"/>
        <c:crosses val="autoZero"/>
        <c:crossBetween val="midCat"/>
        <c:dispUnits/>
      </c:valAx>
      <c:valAx>
        <c:axId val="18981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655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150mm@150rpm working hard  1.15w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JAN27_1!$G$184:$G$218</c:f>
              <c:numCache>
                <c:ptCount val="35"/>
                <c:pt idx="0">
                  <c:v>86.92307692307692</c:v>
                </c:pt>
                <c:pt idx="1">
                  <c:v>93.07692307692308</c:v>
                </c:pt>
                <c:pt idx="2">
                  <c:v>96.15384615384615</c:v>
                </c:pt>
                <c:pt idx="3">
                  <c:v>98.46153846153845</c:v>
                </c:pt>
                <c:pt idx="4">
                  <c:v>96.15384615384615</c:v>
                </c:pt>
                <c:pt idx="5">
                  <c:v>91.53846153846153</c:v>
                </c:pt>
                <c:pt idx="6">
                  <c:v>86.92307692307692</c:v>
                </c:pt>
                <c:pt idx="7">
                  <c:v>79.23076923076923</c:v>
                </c:pt>
                <c:pt idx="8">
                  <c:v>69.23076923076923</c:v>
                </c:pt>
                <c:pt idx="9">
                  <c:v>60</c:v>
                </c:pt>
                <c:pt idx="10">
                  <c:v>47.69230769230769</c:v>
                </c:pt>
                <c:pt idx="11">
                  <c:v>35.38461538461539</c:v>
                </c:pt>
                <c:pt idx="12">
                  <c:v>20</c:v>
                </c:pt>
                <c:pt idx="13">
                  <c:v>7.692307692307692</c:v>
                </c:pt>
                <c:pt idx="14">
                  <c:v>0</c:v>
                </c:pt>
                <c:pt idx="15">
                  <c:v>0</c:v>
                </c:pt>
                <c:pt idx="16">
                  <c:v>4.615384615384615</c:v>
                </c:pt>
                <c:pt idx="17">
                  <c:v>15.384615384615383</c:v>
                </c:pt>
                <c:pt idx="18">
                  <c:v>28.46153846153846</c:v>
                </c:pt>
                <c:pt idx="19">
                  <c:v>40.76923076923077</c:v>
                </c:pt>
                <c:pt idx="20">
                  <c:v>50.76923076923077</c:v>
                </c:pt>
                <c:pt idx="21">
                  <c:v>60</c:v>
                </c:pt>
                <c:pt idx="22">
                  <c:v>70</c:v>
                </c:pt>
                <c:pt idx="23">
                  <c:v>79.23076923076923</c:v>
                </c:pt>
                <c:pt idx="24">
                  <c:v>86.92307692307692</c:v>
                </c:pt>
                <c:pt idx="25">
                  <c:v>93.07692307692308</c:v>
                </c:pt>
                <c:pt idx="26">
                  <c:v>96.92307692307692</c:v>
                </c:pt>
                <c:pt idx="27">
                  <c:v>97.6923076923077</c:v>
                </c:pt>
                <c:pt idx="28">
                  <c:v>96.15384615384615</c:v>
                </c:pt>
                <c:pt idx="29">
                  <c:v>91.53846153846153</c:v>
                </c:pt>
                <c:pt idx="30">
                  <c:v>85.38461538461539</c:v>
                </c:pt>
                <c:pt idx="31">
                  <c:v>78.46153846153845</c:v>
                </c:pt>
                <c:pt idx="32">
                  <c:v>69.23076923076923</c:v>
                </c:pt>
                <c:pt idx="33">
                  <c:v>58.46153846153846</c:v>
                </c:pt>
                <c:pt idx="34">
                  <c:v>46.15384615384615</c:v>
                </c:pt>
              </c:numCache>
            </c:numRef>
          </c:xVal>
          <c:yVal>
            <c:numRef>
              <c:f>JAN27_1!$I$184:$I$218</c:f>
              <c:numCache>
                <c:ptCount val="35"/>
                <c:pt idx="0">
                  <c:v>1.8169014084507042</c:v>
                </c:pt>
                <c:pt idx="1">
                  <c:v>2.1267605633802815</c:v>
                </c:pt>
                <c:pt idx="2">
                  <c:v>2.056338028169014</c:v>
                </c:pt>
                <c:pt idx="3">
                  <c:v>1.591549295774648</c:v>
                </c:pt>
                <c:pt idx="4">
                  <c:v>1.056338028169014</c:v>
                </c:pt>
                <c:pt idx="5">
                  <c:v>0.43661971830985913</c:v>
                </c:pt>
                <c:pt idx="6">
                  <c:v>-0.07042253521126761</c:v>
                </c:pt>
                <c:pt idx="7">
                  <c:v>-0.43661971830985913</c:v>
                </c:pt>
                <c:pt idx="8">
                  <c:v>-0.9295774647887324</c:v>
                </c:pt>
                <c:pt idx="9">
                  <c:v>-1.3943661971830985</c:v>
                </c:pt>
                <c:pt idx="10">
                  <c:v>-1.8028169014084507</c:v>
                </c:pt>
                <c:pt idx="11">
                  <c:v>-2.295774647887324</c:v>
                </c:pt>
                <c:pt idx="12">
                  <c:v>-2.8028169014084505</c:v>
                </c:pt>
                <c:pt idx="13">
                  <c:v>-3.295774647887324</c:v>
                </c:pt>
                <c:pt idx="14">
                  <c:v>-3.647887323943662</c:v>
                </c:pt>
                <c:pt idx="15">
                  <c:v>-3.591549295774648</c:v>
                </c:pt>
                <c:pt idx="16">
                  <c:v>-3.140845070422535</c:v>
                </c:pt>
                <c:pt idx="17">
                  <c:v>-2.5492957746478875</c:v>
                </c:pt>
                <c:pt idx="18">
                  <c:v>-1.9014084507042253</c:v>
                </c:pt>
                <c:pt idx="19">
                  <c:v>-1.1830985915492958</c:v>
                </c:pt>
                <c:pt idx="20">
                  <c:v>-0.49295774647887325</c:v>
                </c:pt>
                <c:pt idx="21">
                  <c:v>0.14084507042253522</c:v>
                </c:pt>
                <c:pt idx="22">
                  <c:v>0.7746478873239436</c:v>
                </c:pt>
                <c:pt idx="23">
                  <c:v>1.380281690140845</c:v>
                </c:pt>
                <c:pt idx="24">
                  <c:v>1.8873239436619718</c:v>
                </c:pt>
                <c:pt idx="25">
                  <c:v>2.1690140845070425</c:v>
                </c:pt>
                <c:pt idx="26">
                  <c:v>2.0422535211267605</c:v>
                </c:pt>
                <c:pt idx="27">
                  <c:v>1.5774647887323943</c:v>
                </c:pt>
                <c:pt idx="28">
                  <c:v>1</c:v>
                </c:pt>
                <c:pt idx="29">
                  <c:v>0.39436619718309857</c:v>
                </c:pt>
                <c:pt idx="30">
                  <c:v>-0.1267605633802817</c:v>
                </c:pt>
                <c:pt idx="31">
                  <c:v>-0.5070422535211268</c:v>
                </c:pt>
                <c:pt idx="32">
                  <c:v>-0.971830985915493</c:v>
                </c:pt>
                <c:pt idx="33">
                  <c:v>-1.3943661971830985</c:v>
                </c:pt>
                <c:pt idx="34">
                  <c:v>-1.8309859154929577</c:v>
                </c:pt>
              </c:numCache>
            </c:numRef>
          </c:yVal>
          <c:smooth val="1"/>
        </c:ser>
        <c:axId val="36614324"/>
        <c:axId val="61093461"/>
      </c:scatterChart>
      <c:valAx>
        <c:axId val="36614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Piston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93461"/>
        <c:crosses val="autoZero"/>
        <c:crossBetween val="midCat"/>
        <c:dispUnits/>
      </c:valAx>
      <c:valAx>
        <c:axId val="61093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Preussure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143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Free running at 250rpm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JAN27_1!$G$233:$G$267</c:f>
              <c:numCache>
                <c:ptCount val="35"/>
                <c:pt idx="0">
                  <c:v>1.4285714285714286</c:v>
                </c:pt>
                <c:pt idx="1">
                  <c:v>7.142857142857143</c:v>
                </c:pt>
                <c:pt idx="2">
                  <c:v>24.28571428571429</c:v>
                </c:pt>
                <c:pt idx="3">
                  <c:v>45</c:v>
                </c:pt>
                <c:pt idx="4">
                  <c:v>62.85714285714286</c:v>
                </c:pt>
                <c:pt idx="5">
                  <c:v>78.57142857142857</c:v>
                </c:pt>
                <c:pt idx="6">
                  <c:v>91.42857142857143</c:v>
                </c:pt>
                <c:pt idx="7">
                  <c:v>97.14285714285715</c:v>
                </c:pt>
                <c:pt idx="8">
                  <c:v>95.71428571428572</c:v>
                </c:pt>
                <c:pt idx="9">
                  <c:v>87.14285714285715</c:v>
                </c:pt>
                <c:pt idx="10">
                  <c:v>72.85714285714286</c:v>
                </c:pt>
                <c:pt idx="11">
                  <c:v>53.57142857142858</c:v>
                </c:pt>
                <c:pt idx="12">
                  <c:v>31.42857142857143</c:v>
                </c:pt>
                <c:pt idx="13">
                  <c:v>10.714285714285715</c:v>
                </c:pt>
                <c:pt idx="14">
                  <c:v>-1.4285714285714286</c:v>
                </c:pt>
                <c:pt idx="15">
                  <c:v>0</c:v>
                </c:pt>
                <c:pt idx="16">
                  <c:v>14.285714285714286</c:v>
                </c:pt>
                <c:pt idx="17">
                  <c:v>35</c:v>
                </c:pt>
                <c:pt idx="18">
                  <c:v>53.57142857142858</c:v>
                </c:pt>
                <c:pt idx="19">
                  <c:v>72.14285714285715</c:v>
                </c:pt>
                <c:pt idx="20">
                  <c:v>86.42857142857143</c:v>
                </c:pt>
                <c:pt idx="21">
                  <c:v>95.71428571428572</c:v>
                </c:pt>
                <c:pt idx="22">
                  <c:v>98.57142857142858</c:v>
                </c:pt>
                <c:pt idx="23">
                  <c:v>92.14285714285715</c:v>
                </c:pt>
                <c:pt idx="24">
                  <c:v>80</c:v>
                </c:pt>
                <c:pt idx="25">
                  <c:v>62.142857142857146</c:v>
                </c:pt>
                <c:pt idx="26">
                  <c:v>41.42857142857143</c:v>
                </c:pt>
                <c:pt idx="27">
                  <c:v>19.28571428571429</c:v>
                </c:pt>
                <c:pt idx="28">
                  <c:v>2.142857142857143</c:v>
                </c:pt>
                <c:pt idx="29">
                  <c:v>2.142857142857143</c:v>
                </c:pt>
                <c:pt idx="30">
                  <c:v>7.857142857142858</c:v>
                </c:pt>
                <c:pt idx="31">
                  <c:v>25.714285714285715</c:v>
                </c:pt>
                <c:pt idx="32">
                  <c:v>47.142857142857146</c:v>
                </c:pt>
                <c:pt idx="33">
                  <c:v>67.14285714285715</c:v>
                </c:pt>
                <c:pt idx="34">
                  <c:v>80</c:v>
                </c:pt>
              </c:numCache>
            </c:numRef>
          </c:xVal>
          <c:yVal>
            <c:numRef>
              <c:f>JAN27_1!$I$233:$I$267</c:f>
              <c:numCache>
                <c:ptCount val="35"/>
                <c:pt idx="0">
                  <c:v>-2.507042253521127</c:v>
                </c:pt>
                <c:pt idx="1">
                  <c:v>-2.323943661971831</c:v>
                </c:pt>
                <c:pt idx="2">
                  <c:v>-1.8169014084507042</c:v>
                </c:pt>
                <c:pt idx="3">
                  <c:v>-1.1830985915492958</c:v>
                </c:pt>
                <c:pt idx="4">
                  <c:v>-0.323943661971831</c:v>
                </c:pt>
                <c:pt idx="5">
                  <c:v>0.23943661971830985</c:v>
                </c:pt>
                <c:pt idx="6">
                  <c:v>1.323943661971831</c:v>
                </c:pt>
                <c:pt idx="7">
                  <c:v>1.619718309859155</c:v>
                </c:pt>
                <c:pt idx="8">
                  <c:v>1.408450704225352</c:v>
                </c:pt>
                <c:pt idx="9">
                  <c:v>0.8309859154929577</c:v>
                </c:pt>
                <c:pt idx="10">
                  <c:v>0.2535211267605634</c:v>
                </c:pt>
                <c:pt idx="11">
                  <c:v>-0.43661971830985913</c:v>
                </c:pt>
                <c:pt idx="12">
                  <c:v>-1.1549295774647887</c:v>
                </c:pt>
                <c:pt idx="13">
                  <c:v>-1.8732394366197183</c:v>
                </c:pt>
                <c:pt idx="14">
                  <c:v>-2.408450704225352</c:v>
                </c:pt>
                <c:pt idx="15">
                  <c:v>-2.492957746478873</c:v>
                </c:pt>
                <c:pt idx="16">
                  <c:v>-2.084507042253521</c:v>
                </c:pt>
                <c:pt idx="17">
                  <c:v>-1.4929577464788732</c:v>
                </c:pt>
                <c:pt idx="18">
                  <c:v>-0.7323943661971831</c:v>
                </c:pt>
                <c:pt idx="19">
                  <c:v>0.1267605633802817</c:v>
                </c:pt>
                <c:pt idx="20">
                  <c:v>0.9436619718309859</c:v>
                </c:pt>
                <c:pt idx="21">
                  <c:v>1.5211267605633803</c:v>
                </c:pt>
                <c:pt idx="22">
                  <c:v>1.5492957746478873</c:v>
                </c:pt>
                <c:pt idx="23">
                  <c:v>1.0985915492957747</c:v>
                </c:pt>
                <c:pt idx="24">
                  <c:v>0.49295774647887325</c:v>
                </c:pt>
                <c:pt idx="25">
                  <c:v>-0.15492957746478872</c:v>
                </c:pt>
                <c:pt idx="26">
                  <c:v>-0.8450704225352113</c:v>
                </c:pt>
                <c:pt idx="27">
                  <c:v>-1.5352112676056338</c:v>
                </c:pt>
                <c:pt idx="28">
                  <c:v>-2.1971830985915495</c:v>
                </c:pt>
                <c:pt idx="29">
                  <c:v>-2.492957746478873</c:v>
                </c:pt>
                <c:pt idx="30">
                  <c:v>-2.323943661971831</c:v>
                </c:pt>
                <c:pt idx="31">
                  <c:v>-1.8169014084507042</c:v>
                </c:pt>
                <c:pt idx="32">
                  <c:v>-1.0704225352112675</c:v>
                </c:pt>
                <c:pt idx="33">
                  <c:v>-0.28169014084507044</c:v>
                </c:pt>
                <c:pt idx="34">
                  <c:v>0.6197183098591549</c:v>
                </c:pt>
              </c:numCache>
            </c:numRef>
          </c:yVal>
          <c:smooth val="1"/>
        </c:ser>
        <c:axId val="12970238"/>
        <c:axId val="49623279"/>
      </c:scatterChart>
      <c:valAx>
        <c:axId val="12970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Piston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23279"/>
        <c:crosses val="autoZero"/>
        <c:crossBetween val="midCat"/>
        <c:dispUnits/>
      </c:valAx>
      <c:valAx>
        <c:axId val="49623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702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7</xdr:row>
      <xdr:rowOff>0</xdr:rowOff>
    </xdr:from>
    <xdr:to>
      <xdr:col>17</xdr:col>
      <xdr:colOff>114300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305550" y="113347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26</xdr:row>
      <xdr:rowOff>0</xdr:rowOff>
    </xdr:from>
    <xdr:to>
      <xdr:col>17</xdr:col>
      <xdr:colOff>114300</xdr:colOff>
      <xdr:row>42</xdr:row>
      <xdr:rowOff>28575</xdr:rowOff>
    </xdr:to>
    <xdr:graphicFrame>
      <xdr:nvGraphicFramePr>
        <xdr:cNvPr id="2" name="Chart 2"/>
        <xdr:cNvGraphicFramePr/>
      </xdr:nvGraphicFramePr>
      <xdr:xfrm>
        <a:off x="6305550" y="4210050"/>
        <a:ext cx="46767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333375</xdr:colOff>
      <xdr:row>44</xdr:row>
      <xdr:rowOff>0</xdr:rowOff>
    </xdr:from>
    <xdr:to>
      <xdr:col>17</xdr:col>
      <xdr:colOff>133350</xdr:colOff>
      <xdr:row>60</xdr:row>
      <xdr:rowOff>28575</xdr:rowOff>
    </xdr:to>
    <xdr:graphicFrame>
      <xdr:nvGraphicFramePr>
        <xdr:cNvPr id="3" name="Chart 3"/>
        <xdr:cNvGraphicFramePr/>
      </xdr:nvGraphicFramePr>
      <xdr:xfrm>
        <a:off x="6324600" y="7124700"/>
        <a:ext cx="46767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352425</xdr:colOff>
      <xdr:row>62</xdr:row>
      <xdr:rowOff>0</xdr:rowOff>
    </xdr:from>
    <xdr:to>
      <xdr:col>17</xdr:col>
      <xdr:colOff>152400</xdr:colOff>
      <xdr:row>78</xdr:row>
      <xdr:rowOff>28575</xdr:rowOff>
    </xdr:to>
    <xdr:graphicFrame>
      <xdr:nvGraphicFramePr>
        <xdr:cNvPr id="4" name="Chart 4"/>
        <xdr:cNvGraphicFramePr/>
      </xdr:nvGraphicFramePr>
      <xdr:xfrm>
        <a:off x="6343650" y="10039350"/>
        <a:ext cx="467677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371475</xdr:colOff>
      <xdr:row>81</xdr:row>
      <xdr:rowOff>9525</xdr:rowOff>
    </xdr:from>
    <xdr:to>
      <xdr:col>17</xdr:col>
      <xdr:colOff>171450</xdr:colOff>
      <xdr:row>97</xdr:row>
      <xdr:rowOff>38100</xdr:rowOff>
    </xdr:to>
    <xdr:graphicFrame>
      <xdr:nvGraphicFramePr>
        <xdr:cNvPr id="5" name="Chart 5"/>
        <xdr:cNvGraphicFramePr/>
      </xdr:nvGraphicFramePr>
      <xdr:xfrm>
        <a:off x="6362700" y="13125450"/>
        <a:ext cx="467677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361950</xdr:colOff>
      <xdr:row>100</xdr:row>
      <xdr:rowOff>9525</xdr:rowOff>
    </xdr:from>
    <xdr:to>
      <xdr:col>17</xdr:col>
      <xdr:colOff>161925</xdr:colOff>
      <xdr:row>116</xdr:row>
      <xdr:rowOff>38100</xdr:rowOff>
    </xdr:to>
    <xdr:graphicFrame>
      <xdr:nvGraphicFramePr>
        <xdr:cNvPr id="6" name="Chart 6"/>
        <xdr:cNvGraphicFramePr/>
      </xdr:nvGraphicFramePr>
      <xdr:xfrm>
        <a:off x="6353175" y="16202025"/>
        <a:ext cx="467677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8"/>
  <sheetViews>
    <sheetView tabSelected="1" workbookViewId="0" topLeftCell="A100">
      <selection activeCell="K5" sqref="K5"/>
    </sheetView>
  </sheetViews>
  <sheetFormatPr defaultColWidth="9.140625" defaultRowHeight="12.75"/>
  <cols>
    <col min="5" max="5" width="14.28125" style="0" customWidth="1"/>
    <col min="6" max="6" width="11.57421875" style="0" customWidth="1"/>
    <col min="7" max="7" width="9.140625" style="2" customWidth="1"/>
  </cols>
  <sheetData>
    <row r="1" spans="4:17" ht="12.75" customHeight="1">
      <c r="D1" s="17" t="s">
        <v>19</v>
      </c>
      <c r="E1" s="17"/>
      <c r="F1" s="17"/>
      <c r="G1" s="17"/>
      <c r="H1" s="17"/>
      <c r="I1" s="17"/>
      <c r="J1" s="17"/>
      <c r="K1" s="17"/>
      <c r="L1" s="16"/>
      <c r="M1" s="16"/>
      <c r="N1" s="16"/>
      <c r="O1" s="16"/>
      <c r="P1" s="16"/>
      <c r="Q1" s="16"/>
    </row>
    <row r="2" spans="4:17" ht="12.75"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4:17" ht="12.75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4:17" ht="12.75"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4:17" ht="12.75"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4:17" ht="12.75"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8" spans="7:9" ht="12.75">
      <c r="G8" s="2" t="s">
        <v>10</v>
      </c>
      <c r="I8" t="s">
        <v>11</v>
      </c>
    </row>
    <row r="9" spans="1:4" ht="12.75">
      <c r="A9" s="3" t="s">
        <v>16</v>
      </c>
      <c r="B9" s="4" t="s">
        <v>17</v>
      </c>
      <c r="C9" s="4" t="s">
        <v>16</v>
      </c>
      <c r="D9" s="5" t="s">
        <v>17</v>
      </c>
    </row>
    <row r="10" spans="1:9" ht="12.75">
      <c r="A10" s="6">
        <v>1</v>
      </c>
      <c r="B10" s="7">
        <v>156</v>
      </c>
      <c r="C10" s="7">
        <v>3</v>
      </c>
      <c r="D10" s="8">
        <v>46</v>
      </c>
      <c r="E10" t="s">
        <v>18</v>
      </c>
      <c r="F10">
        <v>276</v>
      </c>
      <c r="G10" s="2">
        <f>A10*256+B10</f>
        <v>412</v>
      </c>
      <c r="I10" s="2">
        <f>((C10*256+D10)-$F$12)/71</f>
        <v>0</v>
      </c>
    </row>
    <row r="11" spans="1:6" ht="12.75">
      <c r="A11" s="6">
        <v>1</v>
      </c>
      <c r="B11" s="7">
        <v>155</v>
      </c>
      <c r="C11" s="7">
        <v>3</v>
      </c>
      <c r="D11" s="8">
        <v>46</v>
      </c>
      <c r="E11" t="s">
        <v>12</v>
      </c>
      <c r="F11">
        <f>A10+256+B10</f>
        <v>413</v>
      </c>
    </row>
    <row r="12" spans="1:6" ht="12.75">
      <c r="A12" s="6">
        <v>1</v>
      </c>
      <c r="B12" s="7">
        <v>155</v>
      </c>
      <c r="C12" s="7">
        <v>3</v>
      </c>
      <c r="D12" s="8">
        <v>46</v>
      </c>
      <c r="E12" t="s">
        <v>13</v>
      </c>
      <c r="F12">
        <f>C12*256+D12</f>
        <v>814</v>
      </c>
    </row>
    <row r="13" spans="1:6" ht="12.75">
      <c r="A13" s="6">
        <v>1</v>
      </c>
      <c r="B13" s="7">
        <v>156</v>
      </c>
      <c r="C13" s="7">
        <v>3</v>
      </c>
      <c r="D13" s="8">
        <v>44</v>
      </c>
      <c r="E13" t="s">
        <v>14</v>
      </c>
      <c r="F13" s="1" t="s">
        <v>15</v>
      </c>
    </row>
    <row r="14" spans="1:4" ht="12.75">
      <c r="A14" s="6">
        <v>1</v>
      </c>
      <c r="B14" s="7">
        <v>156</v>
      </c>
      <c r="C14" s="7">
        <v>3</v>
      </c>
      <c r="D14" s="8">
        <v>45</v>
      </c>
    </row>
    <row r="15" spans="1:4" ht="12.75">
      <c r="A15" s="6">
        <v>1</v>
      </c>
      <c r="B15" s="7">
        <v>156</v>
      </c>
      <c r="C15" s="7">
        <v>3</v>
      </c>
      <c r="D15" s="8">
        <v>45</v>
      </c>
    </row>
    <row r="16" spans="1:4" ht="12.75">
      <c r="A16" s="6">
        <v>1</v>
      </c>
      <c r="B16" s="7">
        <v>155</v>
      </c>
      <c r="C16" s="7">
        <v>3</v>
      </c>
      <c r="D16" s="8">
        <v>45</v>
      </c>
    </row>
    <row r="17" spans="1:4" ht="12.75">
      <c r="A17" s="6">
        <v>1</v>
      </c>
      <c r="B17" s="7">
        <v>154</v>
      </c>
      <c r="C17" s="7">
        <v>3</v>
      </c>
      <c r="D17" s="8">
        <v>46</v>
      </c>
    </row>
    <row r="18" spans="1:4" ht="12.75">
      <c r="A18" s="6">
        <v>1</v>
      </c>
      <c r="B18" s="7">
        <v>155</v>
      </c>
      <c r="C18" s="7">
        <v>3</v>
      </c>
      <c r="D18" s="8">
        <v>46</v>
      </c>
    </row>
    <row r="19" spans="1:4" ht="12.75">
      <c r="A19" s="6">
        <v>1</v>
      </c>
      <c r="B19" s="7">
        <v>155</v>
      </c>
      <c r="C19" s="7">
        <v>3</v>
      </c>
      <c r="D19" s="8">
        <v>46</v>
      </c>
    </row>
    <row r="20" spans="1:4" ht="12.75">
      <c r="A20" s="9" t="s">
        <v>0</v>
      </c>
      <c r="B20" s="10"/>
      <c r="C20" s="10"/>
      <c r="D20" s="11"/>
    </row>
    <row r="23" spans="1:9" ht="12.75">
      <c r="A23" s="12">
        <v>1</v>
      </c>
      <c r="B23" s="4">
        <v>101</v>
      </c>
      <c r="C23" s="4">
        <v>3</v>
      </c>
      <c r="D23" s="5">
        <v>55</v>
      </c>
      <c r="G23" s="2">
        <f>(A23*256+B23-$F$10)/1.3</f>
        <v>62.30769230769231</v>
      </c>
      <c r="I23" s="2">
        <f aca="true" t="shared" si="0" ref="I23:I57">((C23*256+D23)-$F$12)/71</f>
        <v>0.1267605633802817</v>
      </c>
    </row>
    <row r="24" spans="1:9" ht="12.75">
      <c r="A24" s="6">
        <v>1</v>
      </c>
      <c r="B24" s="7">
        <v>111</v>
      </c>
      <c r="C24" s="7">
        <v>3</v>
      </c>
      <c r="D24" s="8">
        <v>61</v>
      </c>
      <c r="G24" s="2">
        <f aca="true" t="shared" si="1" ref="G24:G57">(A24*256+B24-$F$10)/1.3</f>
        <v>70</v>
      </c>
      <c r="I24" s="2">
        <f t="shared" si="0"/>
        <v>0.2112676056338028</v>
      </c>
    </row>
    <row r="25" spans="1:9" ht="12.75">
      <c r="A25" s="6">
        <v>1</v>
      </c>
      <c r="B25" s="7">
        <v>121</v>
      </c>
      <c r="C25" s="7">
        <v>3</v>
      </c>
      <c r="D25" s="8">
        <v>69</v>
      </c>
      <c r="G25" s="2">
        <f t="shared" si="1"/>
        <v>77.6923076923077</v>
      </c>
      <c r="I25" s="2">
        <f t="shared" si="0"/>
        <v>0.323943661971831</v>
      </c>
    </row>
    <row r="26" spans="1:9" ht="12.75">
      <c r="A26" s="6">
        <v>1</v>
      </c>
      <c r="B26" s="7">
        <v>129</v>
      </c>
      <c r="C26" s="7">
        <v>3</v>
      </c>
      <c r="D26" s="8">
        <v>77</v>
      </c>
      <c r="G26" s="2">
        <f t="shared" si="1"/>
        <v>83.84615384615384</v>
      </c>
      <c r="I26" s="2">
        <f t="shared" si="0"/>
        <v>0.43661971830985913</v>
      </c>
    </row>
    <row r="27" spans="1:9" ht="12.75">
      <c r="A27" s="6">
        <v>1</v>
      </c>
      <c r="B27" s="7">
        <v>138</v>
      </c>
      <c r="C27" s="7">
        <v>3</v>
      </c>
      <c r="D27" s="8">
        <v>82</v>
      </c>
      <c r="G27" s="2">
        <f t="shared" si="1"/>
        <v>90.76923076923076</v>
      </c>
      <c r="I27" s="2">
        <f t="shared" si="0"/>
        <v>0.5070422535211268</v>
      </c>
    </row>
    <row r="28" spans="1:9" ht="12.75">
      <c r="A28" s="6">
        <v>1</v>
      </c>
      <c r="B28" s="7">
        <v>143</v>
      </c>
      <c r="C28" s="7">
        <v>3</v>
      </c>
      <c r="D28" s="8">
        <v>89</v>
      </c>
      <c r="G28" s="2">
        <f t="shared" si="1"/>
        <v>94.61538461538461</v>
      </c>
      <c r="I28" s="2">
        <f t="shared" si="0"/>
        <v>0.6056338028169014</v>
      </c>
    </row>
    <row r="29" spans="1:9" ht="12.75">
      <c r="A29" s="6">
        <v>1</v>
      </c>
      <c r="B29" s="7">
        <v>148</v>
      </c>
      <c r="C29" s="7">
        <v>3</v>
      </c>
      <c r="D29" s="8">
        <v>87</v>
      </c>
      <c r="G29" s="2">
        <f t="shared" si="1"/>
        <v>98.46153846153845</v>
      </c>
      <c r="I29" s="2">
        <f t="shared" si="0"/>
        <v>0.5774647887323944</v>
      </c>
    </row>
    <row r="30" spans="1:9" ht="12.75">
      <c r="A30" s="6">
        <v>1</v>
      </c>
      <c r="B30" s="7">
        <v>149</v>
      </c>
      <c r="C30" s="7">
        <v>3</v>
      </c>
      <c r="D30" s="8">
        <v>83</v>
      </c>
      <c r="G30" s="2">
        <f t="shared" si="1"/>
        <v>99.23076923076923</v>
      </c>
      <c r="I30" s="2">
        <f t="shared" si="0"/>
        <v>0.5211267605633803</v>
      </c>
    </row>
    <row r="31" spans="1:9" ht="12.75">
      <c r="A31" s="6">
        <v>1</v>
      </c>
      <c r="B31" s="7">
        <v>149</v>
      </c>
      <c r="C31" s="7">
        <v>3</v>
      </c>
      <c r="D31" s="8">
        <v>78</v>
      </c>
      <c r="G31" s="2">
        <f t="shared" si="1"/>
        <v>99.23076923076923</v>
      </c>
      <c r="I31" s="2">
        <f t="shared" si="0"/>
        <v>0.4507042253521127</v>
      </c>
    </row>
    <row r="32" spans="1:9" ht="12.75">
      <c r="A32" s="6">
        <v>1</v>
      </c>
      <c r="B32" s="7">
        <v>146</v>
      </c>
      <c r="C32" s="7">
        <v>3</v>
      </c>
      <c r="D32" s="8">
        <v>70</v>
      </c>
      <c r="G32" s="2">
        <f t="shared" si="1"/>
        <v>96.92307692307692</v>
      </c>
      <c r="I32" s="2">
        <f t="shared" si="0"/>
        <v>0.3380281690140845</v>
      </c>
    </row>
    <row r="33" spans="1:9" ht="12.75">
      <c r="A33" s="6">
        <v>1</v>
      </c>
      <c r="B33" s="7">
        <v>141</v>
      </c>
      <c r="C33" s="7">
        <v>3</v>
      </c>
      <c r="D33" s="8">
        <v>66</v>
      </c>
      <c r="G33" s="2">
        <f t="shared" si="1"/>
        <v>93.07692307692308</v>
      </c>
      <c r="I33" s="2">
        <f t="shared" si="0"/>
        <v>0.28169014084507044</v>
      </c>
    </row>
    <row r="34" spans="1:9" ht="12.75">
      <c r="A34" s="6">
        <v>1</v>
      </c>
      <c r="B34" s="7">
        <v>135</v>
      </c>
      <c r="C34" s="7">
        <v>3</v>
      </c>
      <c r="D34" s="8">
        <v>58</v>
      </c>
      <c r="G34" s="2">
        <f t="shared" si="1"/>
        <v>88.46153846153845</v>
      </c>
      <c r="I34" s="2">
        <f t="shared" si="0"/>
        <v>0.16901408450704225</v>
      </c>
    </row>
    <row r="35" spans="1:9" ht="12.75">
      <c r="A35" s="6">
        <v>1</v>
      </c>
      <c r="B35" s="7">
        <v>125</v>
      </c>
      <c r="C35" s="7">
        <v>3</v>
      </c>
      <c r="D35" s="8">
        <v>57</v>
      </c>
      <c r="G35" s="2">
        <f t="shared" si="1"/>
        <v>80.76923076923076</v>
      </c>
      <c r="I35" s="2">
        <f t="shared" si="0"/>
        <v>0.15492957746478872</v>
      </c>
    </row>
    <row r="36" spans="1:9" ht="12.75">
      <c r="A36" s="6">
        <v>1</v>
      </c>
      <c r="B36" s="7">
        <v>115</v>
      </c>
      <c r="C36" s="7">
        <v>3</v>
      </c>
      <c r="D36" s="8">
        <v>59</v>
      </c>
      <c r="G36" s="2">
        <f t="shared" si="1"/>
        <v>73.07692307692308</v>
      </c>
      <c r="I36" s="2">
        <f t="shared" si="0"/>
        <v>0.18309859154929578</v>
      </c>
    </row>
    <row r="37" spans="1:9" ht="12.75">
      <c r="A37" s="6">
        <v>1</v>
      </c>
      <c r="B37" s="7">
        <v>105</v>
      </c>
      <c r="C37" s="7">
        <v>3</v>
      </c>
      <c r="D37" s="8">
        <v>53</v>
      </c>
      <c r="G37" s="2">
        <f t="shared" si="1"/>
        <v>65.38461538461539</v>
      </c>
      <c r="I37" s="2">
        <f t="shared" si="0"/>
        <v>0.09859154929577464</v>
      </c>
    </row>
    <row r="38" spans="1:9" ht="12.75">
      <c r="A38" s="6">
        <v>1</v>
      </c>
      <c r="B38" s="7">
        <v>95</v>
      </c>
      <c r="C38" s="7">
        <v>3</v>
      </c>
      <c r="D38" s="8">
        <v>51</v>
      </c>
      <c r="G38" s="2">
        <f t="shared" si="1"/>
        <v>57.69230769230769</v>
      </c>
      <c r="I38" s="2">
        <f t="shared" si="0"/>
        <v>0.07042253521126761</v>
      </c>
    </row>
    <row r="39" spans="1:9" ht="12.75">
      <c r="A39" s="6">
        <v>1</v>
      </c>
      <c r="B39" s="7">
        <v>83</v>
      </c>
      <c r="C39" s="7">
        <v>3</v>
      </c>
      <c r="D39" s="8">
        <v>44</v>
      </c>
      <c r="G39" s="2">
        <f t="shared" si="1"/>
        <v>48.46153846153846</v>
      </c>
      <c r="I39" s="2">
        <f t="shared" si="0"/>
        <v>-0.028169014084507043</v>
      </c>
    </row>
    <row r="40" spans="1:9" ht="12.75">
      <c r="A40" s="6">
        <v>1</v>
      </c>
      <c r="B40" s="7">
        <v>70</v>
      </c>
      <c r="C40" s="7">
        <v>3</v>
      </c>
      <c r="D40" s="8">
        <v>38</v>
      </c>
      <c r="G40" s="2">
        <f t="shared" si="1"/>
        <v>38.46153846153846</v>
      </c>
      <c r="I40" s="2">
        <f t="shared" si="0"/>
        <v>-0.11267605633802817</v>
      </c>
    </row>
    <row r="41" spans="1:9" ht="12.75">
      <c r="A41" s="6">
        <v>1</v>
      </c>
      <c r="B41" s="7">
        <v>59</v>
      </c>
      <c r="C41" s="7">
        <v>3</v>
      </c>
      <c r="D41" s="8">
        <v>28</v>
      </c>
      <c r="G41" s="2">
        <f t="shared" si="1"/>
        <v>30</v>
      </c>
      <c r="I41" s="2">
        <f t="shared" si="0"/>
        <v>-0.2535211267605634</v>
      </c>
    </row>
    <row r="42" spans="1:9" ht="12.75">
      <c r="A42" s="6">
        <v>1</v>
      </c>
      <c r="B42" s="7">
        <v>48</v>
      </c>
      <c r="C42" s="7">
        <v>3</v>
      </c>
      <c r="D42" s="8">
        <v>9</v>
      </c>
      <c r="G42" s="2">
        <f t="shared" si="1"/>
        <v>21.538461538461537</v>
      </c>
      <c r="I42" s="2">
        <f t="shared" si="0"/>
        <v>-0.5211267605633803</v>
      </c>
    </row>
    <row r="43" spans="1:9" ht="12.75">
      <c r="A43" s="6">
        <v>1</v>
      </c>
      <c r="B43" s="7">
        <v>39</v>
      </c>
      <c r="C43" s="7">
        <v>3</v>
      </c>
      <c r="D43" s="8">
        <v>1</v>
      </c>
      <c r="G43" s="2">
        <f t="shared" si="1"/>
        <v>14.615384615384615</v>
      </c>
      <c r="I43" s="2">
        <f t="shared" si="0"/>
        <v>-0.6338028169014085</v>
      </c>
    </row>
    <row r="44" spans="1:9" ht="12.75">
      <c r="A44" s="6">
        <v>1</v>
      </c>
      <c r="B44" s="7">
        <v>28</v>
      </c>
      <c r="C44" s="7">
        <v>2</v>
      </c>
      <c r="D44" s="8">
        <v>241</v>
      </c>
      <c r="G44" s="2">
        <f t="shared" si="1"/>
        <v>6.153846153846153</v>
      </c>
      <c r="I44" s="2">
        <f t="shared" si="0"/>
        <v>-0.8591549295774648</v>
      </c>
    </row>
    <row r="45" spans="1:9" ht="12.75">
      <c r="A45" s="6">
        <v>1</v>
      </c>
      <c r="B45" s="7">
        <v>23</v>
      </c>
      <c r="C45" s="7">
        <v>2</v>
      </c>
      <c r="D45" s="8">
        <v>232</v>
      </c>
      <c r="G45" s="2">
        <f t="shared" si="1"/>
        <v>2.3076923076923075</v>
      </c>
      <c r="I45" s="2">
        <f t="shared" si="0"/>
        <v>-0.9859154929577465</v>
      </c>
    </row>
    <row r="46" spans="1:9" ht="12.75">
      <c r="A46" s="6">
        <v>1</v>
      </c>
      <c r="B46" s="7">
        <v>21</v>
      </c>
      <c r="C46" s="7">
        <v>2</v>
      </c>
      <c r="D46" s="8">
        <v>235</v>
      </c>
      <c r="G46" s="2">
        <f t="shared" si="1"/>
        <v>0.7692307692307692</v>
      </c>
      <c r="I46" s="2">
        <f t="shared" si="0"/>
        <v>-0.9436619718309859</v>
      </c>
    </row>
    <row r="47" spans="1:9" ht="12.75">
      <c r="A47" s="6">
        <v>1</v>
      </c>
      <c r="B47" s="7">
        <v>20</v>
      </c>
      <c r="C47" s="7">
        <v>2</v>
      </c>
      <c r="D47" s="8">
        <v>242</v>
      </c>
      <c r="G47" s="2">
        <f t="shared" si="1"/>
        <v>0</v>
      </c>
      <c r="I47" s="2">
        <f t="shared" si="0"/>
        <v>-0.8450704225352113</v>
      </c>
    </row>
    <row r="48" spans="1:9" ht="12.75">
      <c r="A48" s="6">
        <v>1</v>
      </c>
      <c r="B48" s="7">
        <v>28</v>
      </c>
      <c r="C48" s="7">
        <v>2</v>
      </c>
      <c r="D48" s="8">
        <v>255</v>
      </c>
      <c r="G48" s="2">
        <f t="shared" si="1"/>
        <v>6.153846153846153</v>
      </c>
      <c r="I48" s="2">
        <f t="shared" si="0"/>
        <v>-0.6619718309859155</v>
      </c>
    </row>
    <row r="49" spans="1:9" ht="12.75">
      <c r="A49" s="6">
        <v>1</v>
      </c>
      <c r="B49" s="7">
        <v>30</v>
      </c>
      <c r="C49" s="7">
        <v>3</v>
      </c>
      <c r="D49" s="8">
        <v>11</v>
      </c>
      <c r="G49" s="2">
        <f t="shared" si="1"/>
        <v>7.692307692307692</v>
      </c>
      <c r="I49" s="2">
        <f t="shared" si="0"/>
        <v>-0.49295774647887325</v>
      </c>
    </row>
    <row r="50" spans="1:9" ht="12.75">
      <c r="A50" s="6">
        <v>1</v>
      </c>
      <c r="B50" s="7">
        <v>40</v>
      </c>
      <c r="C50" s="7">
        <v>3</v>
      </c>
      <c r="D50" s="8">
        <v>25</v>
      </c>
      <c r="G50" s="2">
        <f t="shared" si="1"/>
        <v>15.384615384615383</v>
      </c>
      <c r="I50" s="2">
        <f t="shared" si="0"/>
        <v>-0.29577464788732394</v>
      </c>
    </row>
    <row r="51" spans="1:9" ht="12.75">
      <c r="A51" s="6">
        <v>1</v>
      </c>
      <c r="B51" s="7">
        <v>49</v>
      </c>
      <c r="C51" s="7">
        <v>3</v>
      </c>
      <c r="D51" s="8">
        <v>36</v>
      </c>
      <c r="G51" s="2">
        <f t="shared" si="1"/>
        <v>22.307692307692307</v>
      </c>
      <c r="I51" s="2">
        <f t="shared" si="0"/>
        <v>-0.14084507042253522</v>
      </c>
    </row>
    <row r="52" spans="1:9" ht="12.75">
      <c r="A52" s="6">
        <v>1</v>
      </c>
      <c r="B52" s="7">
        <v>59</v>
      </c>
      <c r="C52" s="7">
        <v>3</v>
      </c>
      <c r="D52" s="8">
        <v>41</v>
      </c>
      <c r="G52" s="2">
        <f t="shared" si="1"/>
        <v>30</v>
      </c>
      <c r="I52" s="2">
        <f t="shared" si="0"/>
        <v>-0.07042253521126761</v>
      </c>
    </row>
    <row r="53" spans="1:9" ht="12.75">
      <c r="A53" s="6">
        <v>1</v>
      </c>
      <c r="B53" s="7">
        <v>71</v>
      </c>
      <c r="C53" s="7">
        <v>3</v>
      </c>
      <c r="D53" s="8">
        <v>44</v>
      </c>
      <c r="G53" s="2">
        <f t="shared" si="1"/>
        <v>39.230769230769226</v>
      </c>
      <c r="I53" s="2">
        <f t="shared" si="0"/>
        <v>-0.028169014084507043</v>
      </c>
    </row>
    <row r="54" spans="1:9" ht="12.75">
      <c r="A54" s="6">
        <v>1</v>
      </c>
      <c r="B54" s="7">
        <v>82</v>
      </c>
      <c r="C54" s="7">
        <v>3</v>
      </c>
      <c r="D54" s="8">
        <v>50</v>
      </c>
      <c r="G54" s="2">
        <f t="shared" si="1"/>
        <v>47.69230769230769</v>
      </c>
      <c r="I54" s="2">
        <f t="shared" si="0"/>
        <v>0.056338028169014086</v>
      </c>
    </row>
    <row r="55" spans="1:9" ht="12.75">
      <c r="A55" s="6">
        <v>1</v>
      </c>
      <c r="B55" s="7">
        <v>93</v>
      </c>
      <c r="C55" s="7">
        <v>3</v>
      </c>
      <c r="D55" s="8">
        <v>51</v>
      </c>
      <c r="G55" s="2">
        <f t="shared" si="1"/>
        <v>56.15384615384615</v>
      </c>
      <c r="I55" s="2">
        <f t="shared" si="0"/>
        <v>0.07042253521126761</v>
      </c>
    </row>
    <row r="56" spans="1:9" ht="12.75">
      <c r="A56" s="6">
        <v>1</v>
      </c>
      <c r="B56" s="7">
        <v>104</v>
      </c>
      <c r="C56" s="7">
        <v>3</v>
      </c>
      <c r="D56" s="8">
        <v>57</v>
      </c>
      <c r="G56" s="2">
        <f t="shared" si="1"/>
        <v>64.61538461538461</v>
      </c>
      <c r="I56" s="2">
        <f t="shared" si="0"/>
        <v>0.15492957746478872</v>
      </c>
    </row>
    <row r="57" spans="1:9" ht="12.75">
      <c r="A57" s="9">
        <v>1</v>
      </c>
      <c r="B57" s="10">
        <v>114</v>
      </c>
      <c r="C57" s="10">
        <v>3</v>
      </c>
      <c r="D57" s="11">
        <v>64</v>
      </c>
      <c r="G57" s="2">
        <f t="shared" si="1"/>
        <v>72.3076923076923</v>
      </c>
      <c r="I57" s="2">
        <f t="shared" si="0"/>
        <v>0.2535211267605634</v>
      </c>
    </row>
    <row r="58" spans="1:4" ht="12.75">
      <c r="A58" s="13" t="s">
        <v>1</v>
      </c>
      <c r="B58" s="14"/>
      <c r="C58" s="14"/>
      <c r="D58" s="15"/>
    </row>
    <row r="60" spans="1:4" ht="12.75">
      <c r="A60" s="12">
        <v>1</v>
      </c>
      <c r="B60" s="4">
        <v>149</v>
      </c>
      <c r="C60" s="4">
        <v>3</v>
      </c>
      <c r="D60" s="5">
        <v>41</v>
      </c>
    </row>
    <row r="61" spans="1:4" ht="12.75">
      <c r="A61" s="6">
        <v>1</v>
      </c>
      <c r="B61" s="7">
        <v>148</v>
      </c>
      <c r="C61" s="7">
        <v>3</v>
      </c>
      <c r="D61" s="8">
        <v>40</v>
      </c>
    </row>
    <row r="62" spans="1:4" ht="12.75">
      <c r="A62" s="6">
        <v>1</v>
      </c>
      <c r="B62" s="7">
        <v>149</v>
      </c>
      <c r="C62" s="7">
        <v>3</v>
      </c>
      <c r="D62" s="8">
        <v>41</v>
      </c>
    </row>
    <row r="63" spans="1:4" ht="12.75">
      <c r="A63" s="6">
        <v>1</v>
      </c>
      <c r="B63" s="7">
        <v>149</v>
      </c>
      <c r="C63" s="7">
        <v>3</v>
      </c>
      <c r="D63" s="8">
        <v>41</v>
      </c>
    </row>
    <row r="64" spans="1:4" ht="12.75">
      <c r="A64" s="9" t="s">
        <v>2</v>
      </c>
      <c r="B64" s="10"/>
      <c r="C64" s="10"/>
      <c r="D64" s="11"/>
    </row>
    <row r="67" spans="1:9" ht="12.75">
      <c r="A67" s="12">
        <v>1</v>
      </c>
      <c r="B67" s="4">
        <v>65</v>
      </c>
      <c r="C67" s="4">
        <v>2</v>
      </c>
      <c r="D67" s="5">
        <v>216</v>
      </c>
      <c r="G67" s="2">
        <f aca="true" t="shared" si="2" ref="G67:G101">(A67*256+B67-$F$10)/1.3</f>
        <v>34.61538461538461</v>
      </c>
      <c r="I67" s="2">
        <f aca="true" t="shared" si="3" ref="I67:I101">((C67*256+D67)-$F$12)/71</f>
        <v>-1.2112676056338028</v>
      </c>
    </row>
    <row r="68" spans="1:9" ht="12.75">
      <c r="A68" s="6">
        <v>1</v>
      </c>
      <c r="B68" s="7">
        <v>50</v>
      </c>
      <c r="C68" s="7">
        <v>2</v>
      </c>
      <c r="D68" s="8">
        <v>195</v>
      </c>
      <c r="G68" s="2">
        <f t="shared" si="2"/>
        <v>23.076923076923077</v>
      </c>
      <c r="I68" s="2">
        <f t="shared" si="3"/>
        <v>-1.5070422535211268</v>
      </c>
    </row>
    <row r="69" spans="1:9" ht="12.75">
      <c r="A69" s="6">
        <v>1</v>
      </c>
      <c r="B69" s="7">
        <v>37</v>
      </c>
      <c r="C69" s="7">
        <v>2</v>
      </c>
      <c r="D69" s="8">
        <v>172</v>
      </c>
      <c r="G69" s="2">
        <f t="shared" si="2"/>
        <v>13.076923076923077</v>
      </c>
      <c r="I69" s="2">
        <f t="shared" si="3"/>
        <v>-1.8309859154929577</v>
      </c>
    </row>
    <row r="70" spans="1:9" ht="12.75">
      <c r="A70" s="6">
        <v>1</v>
      </c>
      <c r="B70" s="7">
        <v>23</v>
      </c>
      <c r="C70" s="7">
        <v>2</v>
      </c>
      <c r="D70" s="8">
        <v>155</v>
      </c>
      <c r="G70" s="2">
        <f t="shared" si="2"/>
        <v>2.3076923076923075</v>
      </c>
      <c r="I70" s="2">
        <f t="shared" si="3"/>
        <v>-2.0704225352112675</v>
      </c>
    </row>
    <row r="71" spans="1:9" ht="12.75">
      <c r="A71" s="6">
        <v>1</v>
      </c>
      <c r="B71" s="7">
        <v>21</v>
      </c>
      <c r="C71" s="7">
        <v>2</v>
      </c>
      <c r="D71" s="8">
        <v>150</v>
      </c>
      <c r="G71" s="2">
        <f t="shared" si="2"/>
        <v>0.7692307692307692</v>
      </c>
      <c r="I71" s="2">
        <f t="shared" si="3"/>
        <v>-2.140845070422535</v>
      </c>
    </row>
    <row r="72" spans="1:9" ht="12.75">
      <c r="A72" s="6">
        <v>1</v>
      </c>
      <c r="B72" s="7">
        <v>22</v>
      </c>
      <c r="C72" s="7">
        <v>2</v>
      </c>
      <c r="D72" s="8">
        <v>165</v>
      </c>
      <c r="G72" s="2">
        <f t="shared" si="2"/>
        <v>1.5384615384615383</v>
      </c>
      <c r="I72" s="2">
        <f t="shared" si="3"/>
        <v>-1.9295774647887325</v>
      </c>
    </row>
    <row r="73" spans="1:9" ht="12.75">
      <c r="A73" s="6">
        <v>1</v>
      </c>
      <c r="B73" s="7">
        <v>31</v>
      </c>
      <c r="C73" s="7">
        <v>2</v>
      </c>
      <c r="D73" s="8">
        <v>185</v>
      </c>
      <c r="G73" s="2">
        <f t="shared" si="2"/>
        <v>8.461538461538462</v>
      </c>
      <c r="I73" s="2">
        <f t="shared" si="3"/>
        <v>-1.647887323943662</v>
      </c>
    </row>
    <row r="74" spans="1:9" ht="12.75">
      <c r="A74" s="6">
        <v>1</v>
      </c>
      <c r="B74" s="7">
        <v>43</v>
      </c>
      <c r="C74" s="7">
        <v>2</v>
      </c>
      <c r="D74" s="8">
        <v>214</v>
      </c>
      <c r="G74" s="2">
        <f t="shared" si="2"/>
        <v>17.692307692307693</v>
      </c>
      <c r="I74" s="2">
        <f t="shared" si="3"/>
        <v>-1.2394366197183098</v>
      </c>
    </row>
    <row r="75" spans="1:9" ht="12.75">
      <c r="A75" s="6">
        <v>1</v>
      </c>
      <c r="B75" s="7">
        <v>55</v>
      </c>
      <c r="C75" s="7">
        <v>2</v>
      </c>
      <c r="D75" s="8">
        <v>241</v>
      </c>
      <c r="G75" s="2">
        <f t="shared" si="2"/>
        <v>26.923076923076923</v>
      </c>
      <c r="I75" s="2">
        <f t="shared" si="3"/>
        <v>-0.8591549295774648</v>
      </c>
    </row>
    <row r="76" spans="1:9" ht="12.75">
      <c r="A76" s="6">
        <v>1</v>
      </c>
      <c r="B76" s="7">
        <v>70</v>
      </c>
      <c r="C76" s="7">
        <v>3</v>
      </c>
      <c r="D76" s="8">
        <v>10</v>
      </c>
      <c r="G76" s="2">
        <f t="shared" si="2"/>
        <v>38.46153846153846</v>
      </c>
      <c r="I76" s="2">
        <f t="shared" si="3"/>
        <v>-0.5070422535211268</v>
      </c>
    </row>
    <row r="77" spans="1:9" ht="12.75">
      <c r="A77" s="6">
        <v>1</v>
      </c>
      <c r="B77" s="7">
        <v>83</v>
      </c>
      <c r="C77" s="7">
        <v>3</v>
      </c>
      <c r="D77" s="8">
        <v>35</v>
      </c>
      <c r="G77" s="2">
        <f t="shared" si="2"/>
        <v>48.46153846153846</v>
      </c>
      <c r="I77" s="2">
        <f t="shared" si="3"/>
        <v>-0.15492957746478872</v>
      </c>
    </row>
    <row r="78" spans="1:9" ht="12.75">
      <c r="A78" s="6">
        <v>1</v>
      </c>
      <c r="B78" s="7">
        <v>95</v>
      </c>
      <c r="C78" s="7">
        <v>3</v>
      </c>
      <c r="D78" s="8">
        <v>56</v>
      </c>
      <c r="G78" s="2">
        <f t="shared" si="2"/>
        <v>57.69230769230769</v>
      </c>
      <c r="I78" s="2">
        <f t="shared" si="3"/>
        <v>0.14084507042253522</v>
      </c>
    </row>
    <row r="79" spans="1:9" ht="12.75">
      <c r="A79" s="6">
        <v>1</v>
      </c>
      <c r="B79" s="7">
        <v>109</v>
      </c>
      <c r="C79" s="7">
        <v>3</v>
      </c>
      <c r="D79" s="8">
        <v>79</v>
      </c>
      <c r="G79" s="2">
        <f t="shared" si="2"/>
        <v>68.46153846153845</v>
      </c>
      <c r="I79" s="2">
        <f t="shared" si="3"/>
        <v>0.4647887323943662</v>
      </c>
    </row>
    <row r="80" spans="1:9" ht="12.75">
      <c r="A80" s="6">
        <v>1</v>
      </c>
      <c r="B80" s="7">
        <v>119</v>
      </c>
      <c r="C80" s="7">
        <v>3</v>
      </c>
      <c r="D80" s="8">
        <v>102</v>
      </c>
      <c r="G80" s="2">
        <f t="shared" si="2"/>
        <v>76.15384615384615</v>
      </c>
      <c r="I80" s="2">
        <f t="shared" si="3"/>
        <v>0.7887323943661971</v>
      </c>
    </row>
    <row r="81" spans="1:9" ht="12.75">
      <c r="A81" s="6">
        <v>1</v>
      </c>
      <c r="B81" s="7">
        <v>131</v>
      </c>
      <c r="C81" s="7">
        <v>3</v>
      </c>
      <c r="D81" s="8">
        <v>124</v>
      </c>
      <c r="G81" s="2">
        <f t="shared" si="2"/>
        <v>85.38461538461539</v>
      </c>
      <c r="I81" s="2">
        <f t="shared" si="3"/>
        <v>1.0985915492957747</v>
      </c>
    </row>
    <row r="82" spans="1:9" ht="12.75">
      <c r="A82" s="6">
        <v>1</v>
      </c>
      <c r="B82" s="7">
        <v>139</v>
      </c>
      <c r="C82" s="7">
        <v>3</v>
      </c>
      <c r="D82" s="8">
        <v>141</v>
      </c>
      <c r="G82" s="2">
        <f t="shared" si="2"/>
        <v>91.53846153846153</v>
      </c>
      <c r="I82" s="2">
        <f t="shared" si="3"/>
        <v>1.3380281690140845</v>
      </c>
    </row>
    <row r="83" spans="1:9" ht="12.75">
      <c r="A83" s="6">
        <v>1</v>
      </c>
      <c r="B83" s="7">
        <v>147</v>
      </c>
      <c r="C83" s="7">
        <v>3</v>
      </c>
      <c r="D83" s="8">
        <v>152</v>
      </c>
      <c r="G83" s="2">
        <f t="shared" si="2"/>
        <v>97.6923076923077</v>
      </c>
      <c r="I83" s="2">
        <f t="shared" si="3"/>
        <v>1.4929577464788732</v>
      </c>
    </row>
    <row r="84" spans="1:9" ht="12.75">
      <c r="A84" s="6">
        <v>1</v>
      </c>
      <c r="B84" s="7">
        <v>150</v>
      </c>
      <c r="C84" s="7">
        <v>3</v>
      </c>
      <c r="D84" s="8">
        <v>146</v>
      </c>
      <c r="G84" s="2">
        <f t="shared" si="2"/>
        <v>100</v>
      </c>
      <c r="I84" s="2">
        <f t="shared" si="3"/>
        <v>1.408450704225352</v>
      </c>
    </row>
    <row r="85" spans="1:9" ht="12.75">
      <c r="A85" s="6">
        <v>1</v>
      </c>
      <c r="B85" s="7">
        <v>151</v>
      </c>
      <c r="C85" s="7">
        <v>3</v>
      </c>
      <c r="D85" s="8">
        <v>130</v>
      </c>
      <c r="G85" s="2">
        <f t="shared" si="2"/>
        <v>100.76923076923076</v>
      </c>
      <c r="I85" s="2">
        <f t="shared" si="3"/>
        <v>1.1830985915492958</v>
      </c>
    </row>
    <row r="86" spans="1:9" ht="12.75">
      <c r="A86" s="6">
        <v>1</v>
      </c>
      <c r="B86" s="7">
        <v>149</v>
      </c>
      <c r="C86" s="7">
        <v>3</v>
      </c>
      <c r="D86" s="8">
        <v>108</v>
      </c>
      <c r="G86" s="2">
        <f t="shared" si="2"/>
        <v>99.23076923076923</v>
      </c>
      <c r="I86" s="2">
        <f t="shared" si="3"/>
        <v>0.8732394366197183</v>
      </c>
    </row>
    <row r="87" spans="1:9" ht="12.75">
      <c r="A87" s="6">
        <v>1</v>
      </c>
      <c r="B87" s="7">
        <v>143</v>
      </c>
      <c r="C87" s="7">
        <v>3</v>
      </c>
      <c r="D87" s="8">
        <v>84</v>
      </c>
      <c r="G87" s="2">
        <f t="shared" si="2"/>
        <v>94.61538461538461</v>
      </c>
      <c r="I87" s="2">
        <f t="shared" si="3"/>
        <v>0.5352112676056338</v>
      </c>
    </row>
    <row r="88" spans="1:9" ht="12.75">
      <c r="A88" s="6">
        <v>1</v>
      </c>
      <c r="B88" s="7">
        <v>137</v>
      </c>
      <c r="C88" s="7">
        <v>3</v>
      </c>
      <c r="D88" s="8">
        <v>65</v>
      </c>
      <c r="G88" s="2">
        <f t="shared" si="2"/>
        <v>90</v>
      </c>
      <c r="I88" s="2">
        <f t="shared" si="3"/>
        <v>0.2676056338028169</v>
      </c>
    </row>
    <row r="89" spans="1:9" ht="12.75">
      <c r="A89" s="6">
        <v>1</v>
      </c>
      <c r="B89" s="7">
        <v>127</v>
      </c>
      <c r="C89" s="7">
        <v>3</v>
      </c>
      <c r="D89" s="8">
        <v>46</v>
      </c>
      <c r="G89" s="2">
        <f t="shared" si="2"/>
        <v>82.3076923076923</v>
      </c>
      <c r="I89" s="2">
        <f t="shared" si="3"/>
        <v>0</v>
      </c>
    </row>
    <row r="90" spans="1:9" ht="12.75">
      <c r="A90" s="6">
        <v>1</v>
      </c>
      <c r="B90" s="7">
        <v>117</v>
      </c>
      <c r="C90" s="7">
        <v>3</v>
      </c>
      <c r="D90" s="8">
        <v>32</v>
      </c>
      <c r="G90" s="2">
        <f t="shared" si="2"/>
        <v>74.61538461538461</v>
      </c>
      <c r="I90" s="2">
        <f t="shared" si="3"/>
        <v>-0.19718309859154928</v>
      </c>
    </row>
    <row r="91" spans="1:9" ht="12.75">
      <c r="A91" s="6">
        <v>1</v>
      </c>
      <c r="B91" s="7">
        <v>106</v>
      </c>
      <c r="C91" s="7">
        <v>3</v>
      </c>
      <c r="D91" s="8">
        <v>15</v>
      </c>
      <c r="G91" s="2">
        <f t="shared" si="2"/>
        <v>66.15384615384615</v>
      </c>
      <c r="I91" s="2">
        <f t="shared" si="3"/>
        <v>-0.43661971830985913</v>
      </c>
    </row>
    <row r="92" spans="1:9" ht="12.75">
      <c r="A92" s="6">
        <v>1</v>
      </c>
      <c r="B92" s="7">
        <v>93</v>
      </c>
      <c r="C92" s="7">
        <v>2</v>
      </c>
      <c r="D92" s="8">
        <v>252</v>
      </c>
      <c r="G92" s="2">
        <f t="shared" si="2"/>
        <v>56.15384615384615</v>
      </c>
      <c r="I92" s="2">
        <f t="shared" si="3"/>
        <v>-0.704225352112676</v>
      </c>
    </row>
    <row r="93" spans="1:9" ht="12.75">
      <c r="A93" s="6">
        <v>1</v>
      </c>
      <c r="B93" s="7">
        <v>79</v>
      </c>
      <c r="C93" s="7">
        <v>2</v>
      </c>
      <c r="D93" s="8">
        <v>232</v>
      </c>
      <c r="G93" s="2">
        <f t="shared" si="2"/>
        <v>45.38461538461538</v>
      </c>
      <c r="I93" s="2">
        <f t="shared" si="3"/>
        <v>-0.9859154929577465</v>
      </c>
    </row>
    <row r="94" spans="1:9" ht="12.75">
      <c r="A94" s="6">
        <v>1</v>
      </c>
      <c r="B94" s="7">
        <v>63</v>
      </c>
      <c r="C94" s="7">
        <v>2</v>
      </c>
      <c r="D94" s="8">
        <v>212</v>
      </c>
      <c r="G94" s="2">
        <f t="shared" si="2"/>
        <v>33.07692307692307</v>
      </c>
      <c r="I94" s="2">
        <f t="shared" si="3"/>
        <v>-1.267605633802817</v>
      </c>
    </row>
    <row r="95" spans="1:9" ht="12.75">
      <c r="A95" s="6">
        <v>1</v>
      </c>
      <c r="B95" s="7">
        <v>49</v>
      </c>
      <c r="C95" s="7">
        <v>2</v>
      </c>
      <c r="D95" s="8">
        <v>192</v>
      </c>
      <c r="G95" s="2">
        <f t="shared" si="2"/>
        <v>22.307692307692307</v>
      </c>
      <c r="I95" s="2">
        <f t="shared" si="3"/>
        <v>-1.5492957746478873</v>
      </c>
    </row>
    <row r="96" spans="1:9" ht="12.75">
      <c r="A96" s="6">
        <v>1</v>
      </c>
      <c r="B96" s="7">
        <v>34</v>
      </c>
      <c r="C96" s="7">
        <v>2</v>
      </c>
      <c r="D96" s="8">
        <v>169</v>
      </c>
      <c r="G96" s="2">
        <f t="shared" si="2"/>
        <v>10.769230769230768</v>
      </c>
      <c r="I96" s="2">
        <f t="shared" si="3"/>
        <v>-1.8732394366197183</v>
      </c>
    </row>
    <row r="97" spans="1:9" ht="12.75">
      <c r="A97" s="6">
        <v>1</v>
      </c>
      <c r="B97" s="7">
        <v>24</v>
      </c>
      <c r="C97" s="7">
        <v>2</v>
      </c>
      <c r="D97" s="8">
        <v>151</v>
      </c>
      <c r="G97" s="2">
        <f t="shared" si="2"/>
        <v>3.0769230769230766</v>
      </c>
      <c r="I97" s="2">
        <f t="shared" si="3"/>
        <v>-2.1267605633802815</v>
      </c>
    </row>
    <row r="98" spans="1:9" ht="12.75">
      <c r="A98" s="6">
        <v>1</v>
      </c>
      <c r="B98" s="7">
        <v>20</v>
      </c>
      <c r="C98" s="7">
        <v>2</v>
      </c>
      <c r="D98" s="8">
        <v>150</v>
      </c>
      <c r="G98" s="2">
        <f t="shared" si="2"/>
        <v>0</v>
      </c>
      <c r="I98" s="2">
        <f t="shared" si="3"/>
        <v>-2.140845070422535</v>
      </c>
    </row>
    <row r="99" spans="1:9" ht="12.75">
      <c r="A99" s="6">
        <v>1</v>
      </c>
      <c r="B99" s="7">
        <v>24</v>
      </c>
      <c r="C99" s="7">
        <v>2</v>
      </c>
      <c r="D99" s="8">
        <v>165</v>
      </c>
      <c r="G99" s="2">
        <f t="shared" si="2"/>
        <v>3.0769230769230766</v>
      </c>
      <c r="I99" s="2">
        <f t="shared" si="3"/>
        <v>-1.9295774647887325</v>
      </c>
    </row>
    <row r="100" spans="1:9" ht="12.75">
      <c r="A100" s="6">
        <v>1</v>
      </c>
      <c r="B100" s="7">
        <v>32</v>
      </c>
      <c r="C100" s="7">
        <v>2</v>
      </c>
      <c r="D100" s="8">
        <v>189</v>
      </c>
      <c r="G100" s="2">
        <f t="shared" si="2"/>
        <v>9.23076923076923</v>
      </c>
      <c r="I100" s="2">
        <f t="shared" si="3"/>
        <v>-1.591549295774648</v>
      </c>
    </row>
    <row r="101" spans="1:9" ht="12.75">
      <c r="A101" s="6">
        <v>1</v>
      </c>
      <c r="B101" s="7">
        <v>42</v>
      </c>
      <c r="C101" s="7">
        <v>2</v>
      </c>
      <c r="D101" s="8">
        <v>216</v>
      </c>
      <c r="G101" s="2">
        <f t="shared" si="2"/>
        <v>16.923076923076923</v>
      </c>
      <c r="I101" s="2">
        <f t="shared" si="3"/>
        <v>-1.2112676056338028</v>
      </c>
    </row>
    <row r="102" spans="1:4" ht="12.75">
      <c r="A102" s="9" t="s">
        <v>3</v>
      </c>
      <c r="B102" s="10"/>
      <c r="C102" s="10"/>
      <c r="D102" s="11"/>
    </row>
    <row r="104" spans="1:4" ht="12.75">
      <c r="A104" s="12">
        <v>1</v>
      </c>
      <c r="B104" s="4">
        <v>150</v>
      </c>
      <c r="C104" s="4">
        <v>3</v>
      </c>
      <c r="D104" s="5">
        <v>41</v>
      </c>
    </row>
    <row r="105" spans="1:4" ht="12.75">
      <c r="A105" s="6">
        <v>1</v>
      </c>
      <c r="B105" s="7">
        <v>150</v>
      </c>
      <c r="C105" s="7">
        <v>3</v>
      </c>
      <c r="D105" s="8">
        <v>39</v>
      </c>
    </row>
    <row r="106" spans="1:4" ht="12.75">
      <c r="A106" s="6">
        <v>1</v>
      </c>
      <c r="B106" s="7">
        <v>151</v>
      </c>
      <c r="C106" s="7">
        <v>3</v>
      </c>
      <c r="D106" s="8">
        <v>41</v>
      </c>
    </row>
    <row r="107" spans="1:4" ht="12.75">
      <c r="A107" s="9" t="s">
        <v>4</v>
      </c>
      <c r="B107" s="10"/>
      <c r="C107" s="10"/>
      <c r="D107" s="11"/>
    </row>
    <row r="109" spans="1:9" ht="12.75">
      <c r="A109" s="12">
        <v>1</v>
      </c>
      <c r="B109" s="4">
        <v>122</v>
      </c>
      <c r="C109" s="4">
        <v>3</v>
      </c>
      <c r="D109" s="5">
        <v>23</v>
      </c>
      <c r="G109" s="2">
        <f aca="true" t="shared" si="4" ref="G109:G143">(A109*256+B109-$F$10)/1.3</f>
        <v>78.46153846153845</v>
      </c>
      <c r="I109" s="2">
        <f aca="true" t="shared" si="5" ref="I109:I143">((C109*256+D109)-$F$12)/71</f>
        <v>-0.323943661971831</v>
      </c>
    </row>
    <row r="110" spans="1:9" ht="12.75">
      <c r="A110" s="6">
        <v>1</v>
      </c>
      <c r="B110" s="7">
        <v>110</v>
      </c>
      <c r="C110" s="7">
        <v>2</v>
      </c>
      <c r="D110" s="8">
        <v>250</v>
      </c>
      <c r="G110" s="2">
        <f t="shared" si="4"/>
        <v>69.23076923076923</v>
      </c>
      <c r="I110" s="2">
        <f t="shared" si="5"/>
        <v>-0.7323943661971831</v>
      </c>
    </row>
    <row r="111" spans="1:9" ht="12.75">
      <c r="A111" s="6">
        <v>1</v>
      </c>
      <c r="B111" s="7">
        <v>97</v>
      </c>
      <c r="C111" s="7">
        <v>2</v>
      </c>
      <c r="D111" s="8">
        <v>221</v>
      </c>
      <c r="G111" s="2">
        <f t="shared" si="4"/>
        <v>59.230769230769226</v>
      </c>
      <c r="I111" s="2">
        <f t="shared" si="5"/>
        <v>-1.1408450704225352</v>
      </c>
    </row>
    <row r="112" spans="1:9" ht="12.75">
      <c r="A112" s="6">
        <v>1</v>
      </c>
      <c r="B112" s="7">
        <v>81</v>
      </c>
      <c r="C112" s="7">
        <v>2</v>
      </c>
      <c r="D112" s="8">
        <v>189</v>
      </c>
      <c r="G112" s="2">
        <f t="shared" si="4"/>
        <v>46.92307692307692</v>
      </c>
      <c r="I112" s="2">
        <f t="shared" si="5"/>
        <v>-1.591549295774648</v>
      </c>
    </row>
    <row r="113" spans="1:9" ht="12.75">
      <c r="A113" s="6">
        <v>1</v>
      </c>
      <c r="B113" s="7">
        <v>64</v>
      </c>
      <c r="C113" s="7">
        <v>2</v>
      </c>
      <c r="D113" s="8">
        <v>156</v>
      </c>
      <c r="G113" s="2">
        <f t="shared" si="4"/>
        <v>33.84615384615385</v>
      </c>
      <c r="I113" s="2">
        <f t="shared" si="5"/>
        <v>-2.056338028169014</v>
      </c>
    </row>
    <row r="114" spans="1:9" ht="12.75">
      <c r="A114" s="6">
        <v>1</v>
      </c>
      <c r="B114" s="7">
        <v>47</v>
      </c>
      <c r="C114" s="7">
        <v>2</v>
      </c>
      <c r="D114" s="8">
        <v>123</v>
      </c>
      <c r="G114" s="2">
        <f t="shared" si="4"/>
        <v>20.76923076923077</v>
      </c>
      <c r="I114" s="2">
        <f t="shared" si="5"/>
        <v>-2.5211267605633805</v>
      </c>
    </row>
    <row r="115" spans="1:9" ht="12.75">
      <c r="A115" s="6">
        <v>1</v>
      </c>
      <c r="B115" s="7">
        <v>29</v>
      </c>
      <c r="C115" s="7">
        <v>2</v>
      </c>
      <c r="D115" s="8">
        <v>89</v>
      </c>
      <c r="G115" s="2">
        <f t="shared" si="4"/>
        <v>6.9230769230769225</v>
      </c>
      <c r="I115" s="2">
        <f t="shared" si="5"/>
        <v>-3</v>
      </c>
    </row>
    <row r="116" spans="1:9" ht="12.75">
      <c r="A116" s="6">
        <v>1</v>
      </c>
      <c r="B116" s="7">
        <v>21</v>
      </c>
      <c r="C116" s="7">
        <v>2</v>
      </c>
      <c r="D116" s="8">
        <v>67</v>
      </c>
      <c r="G116" s="2">
        <f t="shared" si="4"/>
        <v>0.7692307692307692</v>
      </c>
      <c r="I116" s="2">
        <f t="shared" si="5"/>
        <v>-3.3098591549295775</v>
      </c>
    </row>
    <row r="117" spans="1:9" ht="12.75">
      <c r="A117" s="6">
        <v>1</v>
      </c>
      <c r="B117" s="7">
        <v>18</v>
      </c>
      <c r="C117" s="7">
        <v>2</v>
      </c>
      <c r="D117" s="8">
        <v>71</v>
      </c>
      <c r="G117" s="2">
        <f t="shared" si="4"/>
        <v>-1.5384615384615383</v>
      </c>
      <c r="I117" s="2">
        <f t="shared" si="5"/>
        <v>-3.2535211267605635</v>
      </c>
    </row>
    <row r="118" spans="1:9" ht="12.75">
      <c r="A118" s="6">
        <v>1</v>
      </c>
      <c r="B118" s="7">
        <v>28</v>
      </c>
      <c r="C118" s="7">
        <v>2</v>
      </c>
      <c r="D118" s="8">
        <v>100</v>
      </c>
      <c r="G118" s="2">
        <f t="shared" si="4"/>
        <v>6.153846153846153</v>
      </c>
      <c r="I118" s="2">
        <f t="shared" si="5"/>
        <v>-2.8450704225352115</v>
      </c>
    </row>
    <row r="119" spans="1:9" ht="12.75">
      <c r="A119" s="6">
        <v>1</v>
      </c>
      <c r="B119" s="7">
        <v>42</v>
      </c>
      <c r="C119" s="7">
        <v>2</v>
      </c>
      <c r="D119" s="8">
        <v>138</v>
      </c>
      <c r="G119" s="2">
        <f t="shared" si="4"/>
        <v>16.923076923076923</v>
      </c>
      <c r="I119" s="2">
        <f t="shared" si="5"/>
        <v>-2.3098591549295775</v>
      </c>
    </row>
    <row r="120" spans="1:9" ht="12.75">
      <c r="A120" s="6">
        <v>1</v>
      </c>
      <c r="B120" s="7">
        <v>58</v>
      </c>
      <c r="C120" s="7">
        <v>2</v>
      </c>
      <c r="D120" s="8">
        <v>179</v>
      </c>
      <c r="G120" s="2">
        <f t="shared" si="4"/>
        <v>29.23076923076923</v>
      </c>
      <c r="I120" s="2">
        <f t="shared" si="5"/>
        <v>-1.732394366197183</v>
      </c>
    </row>
    <row r="121" spans="1:9" ht="12.75">
      <c r="A121" s="6">
        <v>1</v>
      </c>
      <c r="B121" s="7">
        <v>72</v>
      </c>
      <c r="C121" s="7">
        <v>2</v>
      </c>
      <c r="D121" s="8">
        <v>222</v>
      </c>
      <c r="G121" s="2">
        <f t="shared" si="4"/>
        <v>40</v>
      </c>
      <c r="I121" s="2">
        <f t="shared" si="5"/>
        <v>-1.1267605633802817</v>
      </c>
    </row>
    <row r="122" spans="1:9" ht="12.75">
      <c r="A122" s="6">
        <v>1</v>
      </c>
      <c r="B122" s="7">
        <v>87</v>
      </c>
      <c r="C122" s="7">
        <v>3</v>
      </c>
      <c r="D122" s="8">
        <v>12</v>
      </c>
      <c r="G122" s="2">
        <f t="shared" si="4"/>
        <v>51.53846153846154</v>
      </c>
      <c r="I122" s="2">
        <f t="shared" si="5"/>
        <v>-0.4788732394366197</v>
      </c>
    </row>
    <row r="123" spans="1:9" ht="12.75">
      <c r="A123" s="6">
        <v>1</v>
      </c>
      <c r="B123" s="7">
        <v>100</v>
      </c>
      <c r="C123" s="7">
        <v>3</v>
      </c>
      <c r="D123" s="8">
        <v>53</v>
      </c>
      <c r="G123" s="2">
        <f t="shared" si="4"/>
        <v>61.53846153846153</v>
      </c>
      <c r="I123" s="2">
        <f t="shared" si="5"/>
        <v>0.09859154929577464</v>
      </c>
    </row>
    <row r="124" spans="1:9" ht="12.75">
      <c r="A124" s="6">
        <v>1</v>
      </c>
      <c r="B124" s="7">
        <v>113</v>
      </c>
      <c r="C124" s="7">
        <v>3</v>
      </c>
      <c r="D124" s="8">
        <v>94</v>
      </c>
      <c r="G124" s="2">
        <f t="shared" si="4"/>
        <v>71.53846153846153</v>
      </c>
      <c r="I124" s="2">
        <f t="shared" si="5"/>
        <v>0.676056338028169</v>
      </c>
    </row>
    <row r="125" spans="1:9" ht="12.75">
      <c r="A125" s="6">
        <v>1</v>
      </c>
      <c r="B125" s="7">
        <v>125</v>
      </c>
      <c r="C125" s="7">
        <v>3</v>
      </c>
      <c r="D125" s="8">
        <v>132</v>
      </c>
      <c r="G125" s="2">
        <f t="shared" si="4"/>
        <v>80.76923076923076</v>
      </c>
      <c r="I125" s="2">
        <f t="shared" si="5"/>
        <v>1.2112676056338028</v>
      </c>
    </row>
    <row r="126" spans="1:9" ht="12.75">
      <c r="A126" s="6">
        <v>1</v>
      </c>
      <c r="B126" s="7">
        <v>134</v>
      </c>
      <c r="C126" s="7">
        <v>3</v>
      </c>
      <c r="D126" s="8">
        <v>168</v>
      </c>
      <c r="G126" s="2">
        <f t="shared" si="4"/>
        <v>87.6923076923077</v>
      </c>
      <c r="I126" s="2">
        <f t="shared" si="5"/>
        <v>1.7183098591549295</v>
      </c>
    </row>
    <row r="127" spans="1:9" ht="12.75">
      <c r="A127" s="6">
        <v>1</v>
      </c>
      <c r="B127" s="7">
        <v>142</v>
      </c>
      <c r="C127" s="7">
        <v>3</v>
      </c>
      <c r="D127" s="8">
        <v>187</v>
      </c>
      <c r="G127" s="2">
        <f t="shared" si="4"/>
        <v>93.84615384615384</v>
      </c>
      <c r="I127" s="2">
        <f t="shared" si="5"/>
        <v>1.9859154929577465</v>
      </c>
    </row>
    <row r="128" spans="1:9" ht="12.75">
      <c r="A128" s="6">
        <v>1</v>
      </c>
      <c r="B128" s="7">
        <v>146</v>
      </c>
      <c r="C128" s="7">
        <v>3</v>
      </c>
      <c r="D128" s="8">
        <v>180</v>
      </c>
      <c r="G128" s="2">
        <f t="shared" si="4"/>
        <v>96.92307692307692</v>
      </c>
      <c r="I128" s="2">
        <f t="shared" si="5"/>
        <v>1.8873239436619718</v>
      </c>
    </row>
    <row r="129" spans="1:9" ht="12.75">
      <c r="A129" s="6">
        <v>1</v>
      </c>
      <c r="B129" s="7">
        <v>148</v>
      </c>
      <c r="C129" s="7">
        <v>3</v>
      </c>
      <c r="D129" s="8">
        <v>155</v>
      </c>
      <c r="G129" s="2">
        <f t="shared" si="4"/>
        <v>98.46153846153845</v>
      </c>
      <c r="I129" s="2">
        <f t="shared" si="5"/>
        <v>1.5352112676056338</v>
      </c>
    </row>
    <row r="130" spans="1:9" ht="12.75">
      <c r="A130" s="6">
        <v>1</v>
      </c>
      <c r="B130" s="7">
        <v>146</v>
      </c>
      <c r="C130" s="7">
        <v>3</v>
      </c>
      <c r="D130" s="8">
        <v>117</v>
      </c>
      <c r="G130" s="2">
        <f t="shared" si="4"/>
        <v>96.92307692307692</v>
      </c>
      <c r="I130" s="2">
        <f t="shared" si="5"/>
        <v>1</v>
      </c>
    </row>
    <row r="131" spans="1:9" ht="12.75">
      <c r="A131" s="6">
        <v>1</v>
      </c>
      <c r="B131" s="7">
        <v>140</v>
      </c>
      <c r="C131" s="7">
        <v>3</v>
      </c>
      <c r="D131" s="8">
        <v>79</v>
      </c>
      <c r="G131" s="2">
        <f t="shared" si="4"/>
        <v>92.3076923076923</v>
      </c>
      <c r="I131" s="2">
        <f t="shared" si="5"/>
        <v>0.4647887323943662</v>
      </c>
    </row>
    <row r="132" spans="1:9" ht="12.75">
      <c r="A132" s="6">
        <v>1</v>
      </c>
      <c r="B132" s="7">
        <v>132</v>
      </c>
      <c r="C132" s="7">
        <v>3</v>
      </c>
      <c r="D132" s="8">
        <v>46</v>
      </c>
      <c r="G132" s="2">
        <f t="shared" si="4"/>
        <v>86.15384615384615</v>
      </c>
      <c r="I132" s="2">
        <f t="shared" si="5"/>
        <v>0</v>
      </c>
    </row>
    <row r="133" spans="1:9" ht="12.75">
      <c r="A133" s="6">
        <v>1</v>
      </c>
      <c r="B133" s="7">
        <v>121</v>
      </c>
      <c r="C133" s="7">
        <v>3</v>
      </c>
      <c r="D133" s="8">
        <v>17</v>
      </c>
      <c r="G133" s="2">
        <f t="shared" si="4"/>
        <v>77.6923076923077</v>
      </c>
      <c r="I133" s="2">
        <f t="shared" si="5"/>
        <v>-0.4084507042253521</v>
      </c>
    </row>
    <row r="134" spans="1:9" ht="12.75">
      <c r="A134" s="6">
        <v>1</v>
      </c>
      <c r="B134" s="7">
        <v>110</v>
      </c>
      <c r="C134" s="7">
        <v>2</v>
      </c>
      <c r="D134" s="8">
        <v>246</v>
      </c>
      <c r="G134" s="2">
        <f t="shared" si="4"/>
        <v>69.23076923076923</v>
      </c>
      <c r="I134" s="2">
        <f t="shared" si="5"/>
        <v>-0.7887323943661971</v>
      </c>
    </row>
    <row r="135" spans="1:9" ht="12.75">
      <c r="A135" s="6">
        <v>1</v>
      </c>
      <c r="B135" s="7">
        <v>95</v>
      </c>
      <c r="C135" s="7">
        <v>2</v>
      </c>
      <c r="D135" s="8">
        <v>216</v>
      </c>
      <c r="G135" s="2">
        <f t="shared" si="4"/>
        <v>57.69230769230769</v>
      </c>
      <c r="I135" s="2">
        <f t="shared" si="5"/>
        <v>-1.2112676056338028</v>
      </c>
    </row>
    <row r="136" spans="1:9" ht="12.75">
      <c r="A136" s="6">
        <v>1</v>
      </c>
      <c r="B136" s="7">
        <v>81</v>
      </c>
      <c r="C136" s="7">
        <v>2</v>
      </c>
      <c r="D136" s="8">
        <v>189</v>
      </c>
      <c r="G136" s="2">
        <f t="shared" si="4"/>
        <v>46.92307692307692</v>
      </c>
      <c r="I136" s="2">
        <f t="shared" si="5"/>
        <v>-1.591549295774648</v>
      </c>
    </row>
    <row r="137" spans="1:9" ht="12.75">
      <c r="A137" s="6">
        <v>1</v>
      </c>
      <c r="B137" s="7">
        <v>63</v>
      </c>
      <c r="C137" s="7">
        <v>2</v>
      </c>
      <c r="D137" s="8">
        <v>156</v>
      </c>
      <c r="G137" s="2">
        <f t="shared" si="4"/>
        <v>33.07692307692307</v>
      </c>
      <c r="I137" s="2">
        <f t="shared" si="5"/>
        <v>-2.056338028169014</v>
      </c>
    </row>
    <row r="138" spans="1:9" ht="12.75">
      <c r="A138" s="6">
        <v>1</v>
      </c>
      <c r="B138" s="7">
        <v>45</v>
      </c>
      <c r="C138" s="7">
        <v>2</v>
      </c>
      <c r="D138" s="8">
        <v>121</v>
      </c>
      <c r="G138" s="2">
        <f t="shared" si="4"/>
        <v>19.23076923076923</v>
      </c>
      <c r="I138" s="2">
        <f t="shared" si="5"/>
        <v>-2.5492957746478875</v>
      </c>
    </row>
    <row r="139" spans="1:9" ht="12.75">
      <c r="A139" s="6">
        <v>1</v>
      </c>
      <c r="B139" s="7">
        <v>28</v>
      </c>
      <c r="C139" s="7">
        <v>2</v>
      </c>
      <c r="D139" s="8">
        <v>87</v>
      </c>
      <c r="G139" s="2">
        <f t="shared" si="4"/>
        <v>6.153846153846153</v>
      </c>
      <c r="I139" s="2">
        <f t="shared" si="5"/>
        <v>-3.028169014084507</v>
      </c>
    </row>
    <row r="140" spans="1:9" ht="12.75">
      <c r="A140" s="6">
        <v>1</v>
      </c>
      <c r="B140" s="7">
        <v>20</v>
      </c>
      <c r="C140" s="7">
        <v>2</v>
      </c>
      <c r="D140" s="8">
        <v>67</v>
      </c>
      <c r="G140" s="2">
        <f t="shared" si="4"/>
        <v>0</v>
      </c>
      <c r="I140" s="2">
        <f t="shared" si="5"/>
        <v>-3.3098591549295775</v>
      </c>
    </row>
    <row r="141" spans="1:9" ht="12.75">
      <c r="A141" s="6">
        <v>1</v>
      </c>
      <c r="B141" s="7">
        <v>24</v>
      </c>
      <c r="C141" s="7">
        <v>2</v>
      </c>
      <c r="D141" s="8">
        <v>74</v>
      </c>
      <c r="G141" s="2">
        <f t="shared" si="4"/>
        <v>3.0769230769230766</v>
      </c>
      <c r="I141" s="2">
        <f t="shared" si="5"/>
        <v>-3.211267605633803</v>
      </c>
    </row>
    <row r="142" spans="1:9" ht="12.75">
      <c r="A142" s="6">
        <v>1</v>
      </c>
      <c r="B142" s="7">
        <v>29</v>
      </c>
      <c r="C142" s="7">
        <v>2</v>
      </c>
      <c r="D142" s="8">
        <v>100</v>
      </c>
      <c r="G142" s="2">
        <f t="shared" si="4"/>
        <v>6.9230769230769225</v>
      </c>
      <c r="I142" s="2">
        <f t="shared" si="5"/>
        <v>-2.8450704225352115</v>
      </c>
    </row>
    <row r="143" spans="1:9" ht="12.75">
      <c r="A143" s="6">
        <v>1</v>
      </c>
      <c r="B143" s="7">
        <v>43</v>
      </c>
      <c r="C143" s="7">
        <v>2</v>
      </c>
      <c r="D143" s="8">
        <v>141</v>
      </c>
      <c r="G143" s="2">
        <f t="shared" si="4"/>
        <v>17.692307692307693</v>
      </c>
      <c r="I143" s="2">
        <f t="shared" si="5"/>
        <v>-2.267605633802817</v>
      </c>
    </row>
    <row r="144" spans="1:4" ht="12.75">
      <c r="A144" s="9" t="s">
        <v>5</v>
      </c>
      <c r="B144" s="10"/>
      <c r="C144" s="10"/>
      <c r="D144" s="11"/>
    </row>
    <row r="146" spans="1:9" ht="12.75">
      <c r="A146" s="12">
        <v>1</v>
      </c>
      <c r="B146" s="4">
        <v>147</v>
      </c>
      <c r="C146" s="4">
        <v>3</v>
      </c>
      <c r="D146" s="5">
        <v>124</v>
      </c>
      <c r="G146" s="2">
        <f aca="true" t="shared" si="6" ref="G146:G180">(A146*256+B146-$F$10)/1.3</f>
        <v>97.6923076923077</v>
      </c>
      <c r="I146" s="2">
        <f aca="true" t="shared" si="7" ref="I146:I180">((C146*256+D146)-$F$12)/71</f>
        <v>1.0985915492957747</v>
      </c>
    </row>
    <row r="147" spans="1:9" ht="12.75">
      <c r="A147" s="6">
        <v>1</v>
      </c>
      <c r="B147" s="7">
        <v>143</v>
      </c>
      <c r="C147" s="7">
        <v>3</v>
      </c>
      <c r="D147" s="8">
        <v>85</v>
      </c>
      <c r="G147" s="2">
        <f t="shared" si="6"/>
        <v>94.61538461538461</v>
      </c>
      <c r="I147" s="2">
        <f t="shared" si="7"/>
        <v>0.5492957746478874</v>
      </c>
    </row>
    <row r="148" spans="1:9" ht="12.75">
      <c r="A148" s="6">
        <v>1</v>
      </c>
      <c r="B148" s="7">
        <v>136</v>
      </c>
      <c r="C148" s="7">
        <v>3</v>
      </c>
      <c r="D148" s="8">
        <v>55</v>
      </c>
      <c r="G148" s="2">
        <f t="shared" si="6"/>
        <v>89.23076923076923</v>
      </c>
      <c r="I148" s="2">
        <f t="shared" si="7"/>
        <v>0.1267605633802817</v>
      </c>
    </row>
    <row r="149" spans="1:9" ht="12.75">
      <c r="A149" s="6">
        <v>1</v>
      </c>
      <c r="B149" s="7">
        <v>128</v>
      </c>
      <c r="C149" s="7">
        <v>3</v>
      </c>
      <c r="D149" s="8">
        <v>30</v>
      </c>
      <c r="G149" s="2">
        <f t="shared" si="6"/>
        <v>83.07692307692308</v>
      </c>
      <c r="I149" s="2">
        <f t="shared" si="7"/>
        <v>-0.22535211267605634</v>
      </c>
    </row>
    <row r="150" spans="1:9" ht="12.75">
      <c r="A150" s="6">
        <v>1</v>
      </c>
      <c r="B150" s="7">
        <v>117</v>
      </c>
      <c r="C150" s="7">
        <v>3</v>
      </c>
      <c r="D150" s="8">
        <v>3</v>
      </c>
      <c r="G150" s="2">
        <f t="shared" si="6"/>
        <v>74.61538461538461</v>
      </c>
      <c r="I150" s="2">
        <f t="shared" si="7"/>
        <v>-0.6056338028169014</v>
      </c>
    </row>
    <row r="151" spans="1:9" ht="12.75">
      <c r="A151" s="6">
        <v>1</v>
      </c>
      <c r="B151" s="7">
        <v>106</v>
      </c>
      <c r="C151" s="7">
        <v>2</v>
      </c>
      <c r="D151" s="8">
        <v>232</v>
      </c>
      <c r="G151" s="2">
        <f t="shared" si="6"/>
        <v>66.15384615384615</v>
      </c>
      <c r="I151" s="2">
        <f t="shared" si="7"/>
        <v>-0.9859154929577465</v>
      </c>
    </row>
    <row r="152" spans="1:9" ht="12.75">
      <c r="A152" s="6">
        <v>1</v>
      </c>
      <c r="B152" s="7">
        <v>93</v>
      </c>
      <c r="C152" s="7">
        <v>2</v>
      </c>
      <c r="D152" s="8">
        <v>206</v>
      </c>
      <c r="G152" s="2">
        <f t="shared" si="6"/>
        <v>56.15384615384615</v>
      </c>
      <c r="I152" s="2">
        <f t="shared" si="7"/>
        <v>-1.352112676056338</v>
      </c>
    </row>
    <row r="153" spans="1:9" ht="12.75">
      <c r="A153" s="6">
        <v>1</v>
      </c>
      <c r="B153" s="7">
        <v>80</v>
      </c>
      <c r="C153" s="7">
        <v>2</v>
      </c>
      <c r="D153" s="8">
        <v>177</v>
      </c>
      <c r="G153" s="2">
        <f t="shared" si="6"/>
        <v>46.15384615384615</v>
      </c>
      <c r="I153" s="2">
        <f t="shared" si="7"/>
        <v>-1.7605633802816902</v>
      </c>
    </row>
    <row r="154" spans="1:9" ht="12.75">
      <c r="A154" s="6">
        <v>1</v>
      </c>
      <c r="B154" s="7">
        <v>62</v>
      </c>
      <c r="C154" s="7">
        <v>2</v>
      </c>
      <c r="D154" s="8">
        <v>147</v>
      </c>
      <c r="G154" s="2">
        <f t="shared" si="6"/>
        <v>32.30769230769231</v>
      </c>
      <c r="I154" s="2">
        <f t="shared" si="7"/>
        <v>-2.183098591549296</v>
      </c>
    </row>
    <row r="155" spans="1:9" ht="12.75">
      <c r="A155" s="6">
        <v>1</v>
      </c>
      <c r="B155" s="7">
        <v>46</v>
      </c>
      <c r="C155" s="7">
        <v>2</v>
      </c>
      <c r="D155" s="8">
        <v>116</v>
      </c>
      <c r="G155" s="2">
        <f t="shared" si="6"/>
        <v>20</v>
      </c>
      <c r="I155" s="2">
        <f t="shared" si="7"/>
        <v>-2.619718309859155</v>
      </c>
    </row>
    <row r="156" spans="1:9" ht="12.75">
      <c r="A156" s="6">
        <v>1</v>
      </c>
      <c r="B156" s="7">
        <v>30</v>
      </c>
      <c r="C156" s="7">
        <v>2</v>
      </c>
      <c r="D156" s="8">
        <v>83</v>
      </c>
      <c r="G156" s="2">
        <f t="shared" si="6"/>
        <v>7.692307692307692</v>
      </c>
      <c r="I156" s="2">
        <f t="shared" si="7"/>
        <v>-3.084507042253521</v>
      </c>
    </row>
    <row r="157" spans="1:9" ht="12.75">
      <c r="A157" s="6">
        <v>1</v>
      </c>
      <c r="B157" s="7">
        <v>20</v>
      </c>
      <c r="C157" s="7">
        <v>2</v>
      </c>
      <c r="D157" s="8">
        <v>64</v>
      </c>
      <c r="G157" s="2">
        <f t="shared" si="6"/>
        <v>0</v>
      </c>
      <c r="I157" s="2">
        <f t="shared" si="7"/>
        <v>-3.352112676056338</v>
      </c>
    </row>
    <row r="158" spans="1:9" ht="12.75">
      <c r="A158" s="6">
        <v>1</v>
      </c>
      <c r="B158" s="7">
        <v>22</v>
      </c>
      <c r="C158" s="7">
        <v>2</v>
      </c>
      <c r="D158" s="8">
        <v>72</v>
      </c>
      <c r="G158" s="2">
        <f t="shared" si="6"/>
        <v>1.5384615384615383</v>
      </c>
      <c r="I158" s="2">
        <f t="shared" si="7"/>
        <v>-3.23943661971831</v>
      </c>
    </row>
    <row r="159" spans="1:9" ht="12.75">
      <c r="A159" s="6">
        <v>1</v>
      </c>
      <c r="B159" s="7">
        <v>26</v>
      </c>
      <c r="C159" s="7">
        <v>2</v>
      </c>
      <c r="D159" s="8">
        <v>99</v>
      </c>
      <c r="G159" s="2">
        <f t="shared" si="6"/>
        <v>4.615384615384615</v>
      </c>
      <c r="I159" s="2">
        <f t="shared" si="7"/>
        <v>-2.859154929577465</v>
      </c>
    </row>
    <row r="160" spans="1:9" ht="12.75">
      <c r="A160" s="6">
        <v>1</v>
      </c>
      <c r="B160" s="7">
        <v>39</v>
      </c>
      <c r="C160" s="7">
        <v>2</v>
      </c>
      <c r="D160" s="8">
        <v>140</v>
      </c>
      <c r="G160" s="2">
        <f t="shared" si="6"/>
        <v>14.615384615384615</v>
      </c>
      <c r="I160" s="2">
        <f t="shared" si="7"/>
        <v>-2.2816901408450705</v>
      </c>
    </row>
    <row r="161" spans="1:9" ht="12.75">
      <c r="A161" s="6">
        <v>1</v>
      </c>
      <c r="B161" s="7">
        <v>54</v>
      </c>
      <c r="C161" s="7">
        <v>2</v>
      </c>
      <c r="D161" s="8">
        <v>183</v>
      </c>
      <c r="G161" s="2">
        <f t="shared" si="6"/>
        <v>26.153846153846153</v>
      </c>
      <c r="I161" s="2">
        <f t="shared" si="7"/>
        <v>-1.676056338028169</v>
      </c>
    </row>
    <row r="162" spans="1:9" ht="12.75">
      <c r="A162" s="6">
        <v>1</v>
      </c>
      <c r="B162" s="7">
        <v>69</v>
      </c>
      <c r="C162" s="7">
        <v>2</v>
      </c>
      <c r="D162" s="8">
        <v>225</v>
      </c>
      <c r="G162" s="2">
        <f t="shared" si="6"/>
        <v>37.69230769230769</v>
      </c>
      <c r="I162" s="2">
        <f t="shared" si="7"/>
        <v>-1.0845070422535212</v>
      </c>
    </row>
    <row r="163" spans="1:9" ht="12.75">
      <c r="A163" s="6">
        <v>1</v>
      </c>
      <c r="B163" s="7">
        <v>83</v>
      </c>
      <c r="C163" s="7">
        <v>3</v>
      </c>
      <c r="D163" s="8">
        <v>10</v>
      </c>
      <c r="G163" s="2">
        <f t="shared" si="6"/>
        <v>48.46153846153846</v>
      </c>
      <c r="I163" s="2">
        <f t="shared" si="7"/>
        <v>-0.5070422535211268</v>
      </c>
    </row>
    <row r="164" spans="1:9" ht="12.75">
      <c r="A164" s="6">
        <v>1</v>
      </c>
      <c r="B164" s="7">
        <v>94</v>
      </c>
      <c r="C164" s="7">
        <v>3</v>
      </c>
      <c r="D164" s="8">
        <v>49</v>
      </c>
      <c r="G164" s="2">
        <f t="shared" si="6"/>
        <v>56.92307692307692</v>
      </c>
      <c r="I164" s="2">
        <f t="shared" si="7"/>
        <v>0.04225352112676056</v>
      </c>
    </row>
    <row r="165" spans="1:9" ht="12.75">
      <c r="A165" s="6">
        <v>1</v>
      </c>
      <c r="B165" s="7">
        <v>106</v>
      </c>
      <c r="C165" s="7">
        <v>3</v>
      </c>
      <c r="D165" s="8">
        <v>89</v>
      </c>
      <c r="G165" s="2">
        <f t="shared" si="6"/>
        <v>66.15384615384615</v>
      </c>
      <c r="I165" s="2">
        <f t="shared" si="7"/>
        <v>0.6056338028169014</v>
      </c>
    </row>
    <row r="166" spans="1:9" ht="12.75">
      <c r="A166" s="6">
        <v>1</v>
      </c>
      <c r="B166" s="7">
        <v>117</v>
      </c>
      <c r="C166" s="7">
        <v>3</v>
      </c>
      <c r="D166" s="8">
        <v>125</v>
      </c>
      <c r="G166" s="2">
        <f t="shared" si="6"/>
        <v>74.61538461538461</v>
      </c>
      <c r="I166" s="2">
        <f t="shared" si="7"/>
        <v>1.1126760563380282</v>
      </c>
    </row>
    <row r="167" spans="1:9" ht="12.75">
      <c r="A167" s="6">
        <v>1</v>
      </c>
      <c r="B167" s="7">
        <v>125</v>
      </c>
      <c r="C167" s="7">
        <v>3</v>
      </c>
      <c r="D167" s="8">
        <v>158</v>
      </c>
      <c r="G167" s="2">
        <f t="shared" si="6"/>
        <v>80.76923076923076</v>
      </c>
      <c r="I167" s="2">
        <f t="shared" si="7"/>
        <v>1.5774647887323943</v>
      </c>
    </row>
    <row r="168" spans="1:9" ht="12.75">
      <c r="A168" s="6">
        <v>1</v>
      </c>
      <c r="B168" s="7">
        <v>138</v>
      </c>
      <c r="C168" s="7">
        <v>3</v>
      </c>
      <c r="D168" s="8">
        <v>184</v>
      </c>
      <c r="G168" s="2">
        <f t="shared" si="6"/>
        <v>90.76923076923076</v>
      </c>
      <c r="I168" s="2">
        <f t="shared" si="7"/>
        <v>1.943661971830986</v>
      </c>
    </row>
    <row r="169" spans="1:9" ht="12.75">
      <c r="A169" s="6">
        <v>1</v>
      </c>
      <c r="B169" s="7">
        <v>144</v>
      </c>
      <c r="C169" s="7">
        <v>3</v>
      </c>
      <c r="D169" s="8">
        <v>195</v>
      </c>
      <c r="G169" s="2">
        <f t="shared" si="6"/>
        <v>95.38461538461539</v>
      </c>
      <c r="I169" s="2">
        <f t="shared" si="7"/>
        <v>2.0985915492957745</v>
      </c>
    </row>
    <row r="170" spans="1:9" ht="12.75">
      <c r="A170" s="6">
        <v>1</v>
      </c>
      <c r="B170" s="7">
        <v>148</v>
      </c>
      <c r="C170" s="7">
        <v>3</v>
      </c>
      <c r="D170" s="8">
        <v>177</v>
      </c>
      <c r="G170" s="2">
        <f t="shared" si="6"/>
        <v>98.46153846153845</v>
      </c>
      <c r="I170" s="2">
        <f t="shared" si="7"/>
        <v>1.8450704225352113</v>
      </c>
    </row>
    <row r="171" spans="1:9" ht="12.75">
      <c r="A171" s="6">
        <v>1</v>
      </c>
      <c r="B171" s="7">
        <v>148</v>
      </c>
      <c r="C171" s="7">
        <v>3</v>
      </c>
      <c r="D171" s="8">
        <v>146</v>
      </c>
      <c r="G171" s="2">
        <f t="shared" si="6"/>
        <v>98.46153846153845</v>
      </c>
      <c r="I171" s="2">
        <f t="shared" si="7"/>
        <v>1.408450704225352</v>
      </c>
    </row>
    <row r="172" spans="1:9" ht="12.75">
      <c r="A172" s="6">
        <v>1</v>
      </c>
      <c r="B172" s="7">
        <v>145</v>
      </c>
      <c r="C172" s="7">
        <v>3</v>
      </c>
      <c r="D172" s="8">
        <v>106</v>
      </c>
      <c r="G172" s="2">
        <f t="shared" si="6"/>
        <v>96.15384615384615</v>
      </c>
      <c r="I172" s="2">
        <f t="shared" si="7"/>
        <v>0.8450704225352113</v>
      </c>
    </row>
    <row r="173" spans="1:9" ht="12.75">
      <c r="A173" s="6">
        <v>1</v>
      </c>
      <c r="B173" s="7">
        <v>140</v>
      </c>
      <c r="C173" s="7">
        <v>3</v>
      </c>
      <c r="D173" s="8">
        <v>68</v>
      </c>
      <c r="G173" s="2">
        <f t="shared" si="6"/>
        <v>92.3076923076923</v>
      </c>
      <c r="I173" s="2">
        <f t="shared" si="7"/>
        <v>0.30985915492957744</v>
      </c>
    </row>
    <row r="174" spans="1:9" ht="12.75">
      <c r="A174" s="6">
        <v>1</v>
      </c>
      <c r="B174" s="7">
        <v>132</v>
      </c>
      <c r="C174" s="7">
        <v>3</v>
      </c>
      <c r="D174" s="8">
        <v>41</v>
      </c>
      <c r="G174" s="2">
        <f t="shared" si="6"/>
        <v>86.15384615384615</v>
      </c>
      <c r="I174" s="2">
        <f t="shared" si="7"/>
        <v>-0.07042253521126761</v>
      </c>
    </row>
    <row r="175" spans="1:9" ht="12.75">
      <c r="A175" s="6">
        <v>1</v>
      </c>
      <c r="B175" s="7">
        <v>123</v>
      </c>
      <c r="C175" s="7">
        <v>3</v>
      </c>
      <c r="D175" s="8">
        <v>17</v>
      </c>
      <c r="G175" s="2">
        <f t="shared" si="6"/>
        <v>79.23076923076923</v>
      </c>
      <c r="I175" s="2">
        <f t="shared" si="7"/>
        <v>-0.4084507042253521</v>
      </c>
    </row>
    <row r="176" spans="1:9" ht="12.75">
      <c r="A176" s="6">
        <v>1</v>
      </c>
      <c r="B176" s="7">
        <v>113</v>
      </c>
      <c r="C176" s="7">
        <v>2</v>
      </c>
      <c r="D176" s="8">
        <v>249</v>
      </c>
      <c r="G176" s="2">
        <f t="shared" si="6"/>
        <v>71.53846153846153</v>
      </c>
      <c r="I176" s="2">
        <f t="shared" si="7"/>
        <v>-0.7464788732394366</v>
      </c>
    </row>
    <row r="177" spans="1:9" ht="12.75">
      <c r="A177" s="6">
        <v>1</v>
      </c>
      <c r="B177" s="7">
        <v>101</v>
      </c>
      <c r="C177" s="7">
        <v>2</v>
      </c>
      <c r="D177" s="8">
        <v>223</v>
      </c>
      <c r="G177" s="2">
        <f t="shared" si="6"/>
        <v>62.30769230769231</v>
      </c>
      <c r="I177" s="2">
        <f t="shared" si="7"/>
        <v>-1.1126760563380282</v>
      </c>
    </row>
    <row r="178" spans="1:9" ht="12.75">
      <c r="A178" s="6">
        <v>1</v>
      </c>
      <c r="B178" s="7">
        <v>87</v>
      </c>
      <c r="C178" s="7">
        <v>2</v>
      </c>
      <c r="D178" s="8">
        <v>197</v>
      </c>
      <c r="G178" s="2">
        <f t="shared" si="6"/>
        <v>51.53846153846154</v>
      </c>
      <c r="I178" s="2">
        <f t="shared" si="7"/>
        <v>-1.4788732394366197</v>
      </c>
    </row>
    <row r="179" spans="1:9" ht="12.75">
      <c r="A179" s="6">
        <v>1</v>
      </c>
      <c r="B179" s="7">
        <v>72</v>
      </c>
      <c r="C179" s="7">
        <v>2</v>
      </c>
      <c r="D179" s="8">
        <v>167</v>
      </c>
      <c r="G179" s="2">
        <f t="shared" si="6"/>
        <v>40</v>
      </c>
      <c r="I179" s="2">
        <f t="shared" si="7"/>
        <v>-1.9014084507042253</v>
      </c>
    </row>
    <row r="180" spans="1:9" ht="12.75">
      <c r="A180" s="6">
        <v>1</v>
      </c>
      <c r="B180" s="7">
        <v>55</v>
      </c>
      <c r="C180" s="7">
        <v>2</v>
      </c>
      <c r="D180" s="8">
        <v>137</v>
      </c>
      <c r="G180" s="2">
        <f t="shared" si="6"/>
        <v>26.923076923076923</v>
      </c>
      <c r="I180" s="2">
        <f t="shared" si="7"/>
        <v>-2.323943661971831</v>
      </c>
    </row>
    <row r="181" spans="1:4" ht="12.75">
      <c r="A181" s="9" t="s">
        <v>6</v>
      </c>
      <c r="B181" s="10"/>
      <c r="C181" s="10"/>
      <c r="D181" s="11"/>
    </row>
    <row r="184" spans="1:9" ht="12.75">
      <c r="A184" s="12">
        <v>1</v>
      </c>
      <c r="B184" s="4">
        <v>133</v>
      </c>
      <c r="C184" s="4">
        <v>3</v>
      </c>
      <c r="D184" s="5">
        <v>175</v>
      </c>
      <c r="G184" s="2">
        <f aca="true" t="shared" si="8" ref="G184:G218">(A184*256+B184-$F$10)/1.3</f>
        <v>86.92307692307692</v>
      </c>
      <c r="I184" s="2">
        <f aca="true" t="shared" si="9" ref="I184:I218">((C184*256+D184)-$F$12)/71</f>
        <v>1.8169014084507042</v>
      </c>
    </row>
    <row r="185" spans="1:9" ht="12.75">
      <c r="A185" s="6">
        <v>1</v>
      </c>
      <c r="B185" s="7">
        <v>141</v>
      </c>
      <c r="C185" s="7">
        <v>3</v>
      </c>
      <c r="D185" s="8">
        <v>197</v>
      </c>
      <c r="G185" s="2">
        <f t="shared" si="8"/>
        <v>93.07692307692308</v>
      </c>
      <c r="I185" s="2">
        <f t="shared" si="9"/>
        <v>2.1267605633802815</v>
      </c>
    </row>
    <row r="186" spans="1:9" ht="12.75">
      <c r="A186" s="6">
        <v>1</v>
      </c>
      <c r="B186" s="7">
        <v>145</v>
      </c>
      <c r="C186" s="7">
        <v>3</v>
      </c>
      <c r="D186" s="8">
        <v>192</v>
      </c>
      <c r="G186" s="2">
        <f t="shared" si="8"/>
        <v>96.15384615384615</v>
      </c>
      <c r="I186" s="2">
        <f t="shared" si="9"/>
        <v>2.056338028169014</v>
      </c>
    </row>
    <row r="187" spans="1:9" ht="12.75">
      <c r="A187" s="6">
        <v>1</v>
      </c>
      <c r="B187" s="7">
        <v>148</v>
      </c>
      <c r="C187" s="7">
        <v>3</v>
      </c>
      <c r="D187" s="8">
        <v>159</v>
      </c>
      <c r="G187" s="2">
        <f t="shared" si="8"/>
        <v>98.46153846153845</v>
      </c>
      <c r="I187" s="2">
        <f t="shared" si="9"/>
        <v>1.591549295774648</v>
      </c>
    </row>
    <row r="188" spans="1:9" ht="12.75">
      <c r="A188" s="6">
        <v>1</v>
      </c>
      <c r="B188" s="7">
        <v>145</v>
      </c>
      <c r="C188" s="7">
        <v>3</v>
      </c>
      <c r="D188" s="8">
        <v>121</v>
      </c>
      <c r="G188" s="2">
        <f t="shared" si="8"/>
        <v>96.15384615384615</v>
      </c>
      <c r="I188" s="2">
        <f t="shared" si="9"/>
        <v>1.056338028169014</v>
      </c>
    </row>
    <row r="189" spans="1:9" ht="12.75">
      <c r="A189" s="6">
        <v>1</v>
      </c>
      <c r="B189" s="7">
        <v>139</v>
      </c>
      <c r="C189" s="7">
        <v>3</v>
      </c>
      <c r="D189" s="8">
        <v>77</v>
      </c>
      <c r="G189" s="2">
        <f t="shared" si="8"/>
        <v>91.53846153846153</v>
      </c>
      <c r="I189" s="2">
        <f t="shared" si="9"/>
        <v>0.43661971830985913</v>
      </c>
    </row>
    <row r="190" spans="1:9" ht="12.75">
      <c r="A190" s="6">
        <v>1</v>
      </c>
      <c r="B190" s="7">
        <v>133</v>
      </c>
      <c r="C190" s="7">
        <v>3</v>
      </c>
      <c r="D190" s="8">
        <v>41</v>
      </c>
      <c r="G190" s="2">
        <f t="shared" si="8"/>
        <v>86.92307692307692</v>
      </c>
      <c r="I190" s="2">
        <f t="shared" si="9"/>
        <v>-0.07042253521126761</v>
      </c>
    </row>
    <row r="191" spans="1:9" ht="12.75">
      <c r="A191" s="6">
        <v>1</v>
      </c>
      <c r="B191" s="7">
        <v>123</v>
      </c>
      <c r="C191" s="7">
        <v>3</v>
      </c>
      <c r="D191" s="8">
        <v>15</v>
      </c>
      <c r="G191" s="2">
        <f t="shared" si="8"/>
        <v>79.23076923076923</v>
      </c>
      <c r="I191" s="2">
        <f t="shared" si="9"/>
        <v>-0.43661971830985913</v>
      </c>
    </row>
    <row r="192" spans="1:9" ht="12.75">
      <c r="A192" s="6">
        <v>1</v>
      </c>
      <c r="B192" s="7">
        <v>110</v>
      </c>
      <c r="C192" s="7">
        <v>2</v>
      </c>
      <c r="D192" s="8">
        <v>236</v>
      </c>
      <c r="G192" s="2">
        <f t="shared" si="8"/>
        <v>69.23076923076923</v>
      </c>
      <c r="I192" s="2">
        <f t="shared" si="9"/>
        <v>-0.9295774647887324</v>
      </c>
    </row>
    <row r="193" spans="1:9" ht="12.75">
      <c r="A193" s="6">
        <v>1</v>
      </c>
      <c r="B193" s="7">
        <v>98</v>
      </c>
      <c r="C193" s="7">
        <v>2</v>
      </c>
      <c r="D193" s="8">
        <v>203</v>
      </c>
      <c r="G193" s="2">
        <f t="shared" si="8"/>
        <v>60</v>
      </c>
      <c r="I193" s="2">
        <f t="shared" si="9"/>
        <v>-1.3943661971830985</v>
      </c>
    </row>
    <row r="194" spans="1:9" ht="12.75">
      <c r="A194" s="6">
        <v>1</v>
      </c>
      <c r="B194" s="7">
        <v>82</v>
      </c>
      <c r="C194" s="7">
        <v>2</v>
      </c>
      <c r="D194" s="8">
        <v>174</v>
      </c>
      <c r="G194" s="2">
        <f t="shared" si="8"/>
        <v>47.69230769230769</v>
      </c>
      <c r="I194" s="2">
        <f t="shared" si="9"/>
        <v>-1.8028169014084507</v>
      </c>
    </row>
    <row r="195" spans="1:9" ht="12.75">
      <c r="A195" s="6">
        <v>1</v>
      </c>
      <c r="B195" s="7">
        <v>66</v>
      </c>
      <c r="C195" s="7">
        <v>2</v>
      </c>
      <c r="D195" s="8">
        <v>139</v>
      </c>
      <c r="G195" s="2">
        <f t="shared" si="8"/>
        <v>35.38461538461539</v>
      </c>
      <c r="I195" s="2">
        <f t="shared" si="9"/>
        <v>-2.295774647887324</v>
      </c>
    </row>
    <row r="196" spans="1:9" ht="12.75">
      <c r="A196" s="6">
        <v>1</v>
      </c>
      <c r="B196" s="7">
        <v>46</v>
      </c>
      <c r="C196" s="7">
        <v>2</v>
      </c>
      <c r="D196" s="8">
        <v>103</v>
      </c>
      <c r="G196" s="2">
        <f t="shared" si="8"/>
        <v>20</v>
      </c>
      <c r="I196" s="2">
        <f t="shared" si="9"/>
        <v>-2.8028169014084505</v>
      </c>
    </row>
    <row r="197" spans="1:9" ht="12.75">
      <c r="A197" s="6">
        <v>1</v>
      </c>
      <c r="B197" s="7">
        <v>30</v>
      </c>
      <c r="C197" s="7">
        <v>2</v>
      </c>
      <c r="D197" s="8">
        <v>68</v>
      </c>
      <c r="G197" s="2">
        <f t="shared" si="8"/>
        <v>7.692307692307692</v>
      </c>
      <c r="I197" s="2">
        <f t="shared" si="9"/>
        <v>-3.295774647887324</v>
      </c>
    </row>
    <row r="198" spans="1:9" ht="12.75">
      <c r="A198" s="6">
        <v>1</v>
      </c>
      <c r="B198" s="7">
        <v>20</v>
      </c>
      <c r="C198" s="7">
        <v>2</v>
      </c>
      <c r="D198" s="8">
        <v>43</v>
      </c>
      <c r="G198" s="2">
        <f t="shared" si="8"/>
        <v>0</v>
      </c>
      <c r="I198" s="2">
        <f t="shared" si="9"/>
        <v>-3.647887323943662</v>
      </c>
    </row>
    <row r="199" spans="1:9" ht="12.75">
      <c r="A199" s="6">
        <v>1</v>
      </c>
      <c r="B199" s="7">
        <v>20</v>
      </c>
      <c r="C199" s="7">
        <v>2</v>
      </c>
      <c r="D199" s="8">
        <v>47</v>
      </c>
      <c r="G199" s="2">
        <f t="shared" si="8"/>
        <v>0</v>
      </c>
      <c r="I199" s="2">
        <f t="shared" si="9"/>
        <v>-3.591549295774648</v>
      </c>
    </row>
    <row r="200" spans="1:9" ht="12.75">
      <c r="A200" s="6">
        <v>1</v>
      </c>
      <c r="B200" s="7">
        <v>26</v>
      </c>
      <c r="C200" s="7">
        <v>2</v>
      </c>
      <c r="D200" s="8">
        <v>79</v>
      </c>
      <c r="G200" s="2">
        <f t="shared" si="8"/>
        <v>4.615384615384615</v>
      </c>
      <c r="I200" s="2">
        <f t="shared" si="9"/>
        <v>-3.140845070422535</v>
      </c>
    </row>
    <row r="201" spans="1:9" ht="12.75">
      <c r="A201" s="6">
        <v>1</v>
      </c>
      <c r="B201" s="7">
        <v>40</v>
      </c>
      <c r="C201" s="7">
        <v>2</v>
      </c>
      <c r="D201" s="8">
        <v>121</v>
      </c>
      <c r="G201" s="2">
        <f t="shared" si="8"/>
        <v>15.384615384615383</v>
      </c>
      <c r="I201" s="2">
        <f t="shared" si="9"/>
        <v>-2.5492957746478875</v>
      </c>
    </row>
    <row r="202" spans="1:9" ht="12.75">
      <c r="A202" s="6">
        <v>1</v>
      </c>
      <c r="B202" s="7">
        <v>57</v>
      </c>
      <c r="C202" s="7">
        <v>2</v>
      </c>
      <c r="D202" s="8">
        <v>167</v>
      </c>
      <c r="G202" s="2">
        <f t="shared" si="8"/>
        <v>28.46153846153846</v>
      </c>
      <c r="I202" s="2">
        <f t="shared" si="9"/>
        <v>-1.9014084507042253</v>
      </c>
    </row>
    <row r="203" spans="1:9" ht="12.75">
      <c r="A203" s="6">
        <v>1</v>
      </c>
      <c r="B203" s="7">
        <v>73</v>
      </c>
      <c r="C203" s="7">
        <v>2</v>
      </c>
      <c r="D203" s="8">
        <v>218</v>
      </c>
      <c r="G203" s="2">
        <f t="shared" si="8"/>
        <v>40.76923076923077</v>
      </c>
      <c r="I203" s="2">
        <f t="shared" si="9"/>
        <v>-1.1830985915492958</v>
      </c>
    </row>
    <row r="204" spans="1:9" ht="12.75">
      <c r="A204" s="6">
        <v>1</v>
      </c>
      <c r="B204" s="7">
        <v>86</v>
      </c>
      <c r="C204" s="7">
        <v>3</v>
      </c>
      <c r="D204" s="8">
        <v>11</v>
      </c>
      <c r="G204" s="2">
        <f t="shared" si="8"/>
        <v>50.76923076923077</v>
      </c>
      <c r="I204" s="2">
        <f t="shared" si="9"/>
        <v>-0.49295774647887325</v>
      </c>
    </row>
    <row r="205" spans="1:9" ht="12.75">
      <c r="A205" s="6">
        <v>1</v>
      </c>
      <c r="B205" s="7">
        <v>98</v>
      </c>
      <c r="C205" s="7">
        <v>3</v>
      </c>
      <c r="D205" s="8">
        <v>56</v>
      </c>
      <c r="G205" s="2">
        <f t="shared" si="8"/>
        <v>60</v>
      </c>
      <c r="I205" s="2">
        <f t="shared" si="9"/>
        <v>0.14084507042253522</v>
      </c>
    </row>
    <row r="206" spans="1:9" ht="12.75">
      <c r="A206" s="6">
        <v>1</v>
      </c>
      <c r="B206" s="7">
        <v>111</v>
      </c>
      <c r="C206" s="7">
        <v>3</v>
      </c>
      <c r="D206" s="8">
        <v>101</v>
      </c>
      <c r="G206" s="2">
        <f t="shared" si="8"/>
        <v>70</v>
      </c>
      <c r="I206" s="2">
        <f t="shared" si="9"/>
        <v>0.7746478873239436</v>
      </c>
    </row>
    <row r="207" spans="1:9" ht="12.75">
      <c r="A207" s="6">
        <v>1</v>
      </c>
      <c r="B207" s="7">
        <v>123</v>
      </c>
      <c r="C207" s="7">
        <v>3</v>
      </c>
      <c r="D207" s="8">
        <v>144</v>
      </c>
      <c r="G207" s="2">
        <f t="shared" si="8"/>
        <v>79.23076923076923</v>
      </c>
      <c r="I207" s="2">
        <f t="shared" si="9"/>
        <v>1.380281690140845</v>
      </c>
    </row>
    <row r="208" spans="1:9" ht="12.75">
      <c r="A208" s="6">
        <v>1</v>
      </c>
      <c r="B208" s="7">
        <v>133</v>
      </c>
      <c r="C208" s="7">
        <v>3</v>
      </c>
      <c r="D208" s="8">
        <v>180</v>
      </c>
      <c r="G208" s="2">
        <f t="shared" si="8"/>
        <v>86.92307692307692</v>
      </c>
      <c r="I208" s="2">
        <f t="shared" si="9"/>
        <v>1.8873239436619718</v>
      </c>
    </row>
    <row r="209" spans="1:9" ht="12.75">
      <c r="A209" s="6">
        <v>1</v>
      </c>
      <c r="B209" s="7">
        <v>141</v>
      </c>
      <c r="C209" s="7">
        <v>3</v>
      </c>
      <c r="D209" s="8">
        <v>200</v>
      </c>
      <c r="G209" s="2">
        <f t="shared" si="8"/>
        <v>93.07692307692308</v>
      </c>
      <c r="I209" s="2">
        <f t="shared" si="9"/>
        <v>2.1690140845070425</v>
      </c>
    </row>
    <row r="210" spans="1:9" ht="12.75">
      <c r="A210" s="6">
        <v>1</v>
      </c>
      <c r="B210" s="7">
        <v>146</v>
      </c>
      <c r="C210" s="7">
        <v>3</v>
      </c>
      <c r="D210" s="8">
        <v>191</v>
      </c>
      <c r="G210" s="2">
        <f t="shared" si="8"/>
        <v>96.92307692307692</v>
      </c>
      <c r="I210" s="2">
        <f t="shared" si="9"/>
        <v>2.0422535211267605</v>
      </c>
    </row>
    <row r="211" spans="1:9" ht="12.75">
      <c r="A211" s="6">
        <v>1</v>
      </c>
      <c r="B211" s="7">
        <v>147</v>
      </c>
      <c r="C211" s="7">
        <v>3</v>
      </c>
      <c r="D211" s="8">
        <v>158</v>
      </c>
      <c r="G211" s="2">
        <f t="shared" si="8"/>
        <v>97.6923076923077</v>
      </c>
      <c r="I211" s="2">
        <f t="shared" si="9"/>
        <v>1.5774647887323943</v>
      </c>
    </row>
    <row r="212" spans="1:9" ht="12.75">
      <c r="A212" s="6">
        <v>1</v>
      </c>
      <c r="B212" s="7">
        <v>145</v>
      </c>
      <c r="C212" s="7">
        <v>3</v>
      </c>
      <c r="D212" s="8">
        <v>117</v>
      </c>
      <c r="G212" s="2">
        <f t="shared" si="8"/>
        <v>96.15384615384615</v>
      </c>
      <c r="I212" s="2">
        <f t="shared" si="9"/>
        <v>1</v>
      </c>
    </row>
    <row r="213" spans="1:9" ht="12.75">
      <c r="A213" s="6">
        <v>1</v>
      </c>
      <c r="B213" s="7">
        <v>139</v>
      </c>
      <c r="C213" s="7">
        <v>3</v>
      </c>
      <c r="D213" s="8">
        <v>74</v>
      </c>
      <c r="G213" s="2">
        <f t="shared" si="8"/>
        <v>91.53846153846153</v>
      </c>
      <c r="I213" s="2">
        <f t="shared" si="9"/>
        <v>0.39436619718309857</v>
      </c>
    </row>
    <row r="214" spans="1:9" ht="12.75">
      <c r="A214" s="6">
        <v>1</v>
      </c>
      <c r="B214" s="7">
        <v>131</v>
      </c>
      <c r="C214" s="7">
        <v>3</v>
      </c>
      <c r="D214" s="8">
        <v>37</v>
      </c>
      <c r="G214" s="2">
        <f t="shared" si="8"/>
        <v>85.38461538461539</v>
      </c>
      <c r="I214" s="2">
        <f t="shared" si="9"/>
        <v>-0.1267605633802817</v>
      </c>
    </row>
    <row r="215" spans="1:9" ht="12.75">
      <c r="A215" s="6">
        <v>1</v>
      </c>
      <c r="B215" s="7">
        <v>122</v>
      </c>
      <c r="C215" s="7">
        <v>3</v>
      </c>
      <c r="D215" s="8">
        <v>10</v>
      </c>
      <c r="G215" s="2">
        <f t="shared" si="8"/>
        <v>78.46153846153845</v>
      </c>
      <c r="I215" s="2">
        <f t="shared" si="9"/>
        <v>-0.5070422535211268</v>
      </c>
    </row>
    <row r="216" spans="1:9" ht="12.75">
      <c r="A216" s="6">
        <v>1</v>
      </c>
      <c r="B216" s="7">
        <v>110</v>
      </c>
      <c r="C216" s="7">
        <v>2</v>
      </c>
      <c r="D216" s="8">
        <v>233</v>
      </c>
      <c r="G216" s="2">
        <f t="shared" si="8"/>
        <v>69.23076923076923</v>
      </c>
      <c r="I216" s="2">
        <f t="shared" si="9"/>
        <v>-0.971830985915493</v>
      </c>
    </row>
    <row r="217" spans="1:9" ht="12.75">
      <c r="A217" s="6">
        <v>1</v>
      </c>
      <c r="B217" s="7">
        <v>96</v>
      </c>
      <c r="C217" s="7">
        <v>2</v>
      </c>
      <c r="D217" s="8">
        <v>203</v>
      </c>
      <c r="G217" s="2">
        <f t="shared" si="8"/>
        <v>58.46153846153846</v>
      </c>
      <c r="I217" s="2">
        <f t="shared" si="9"/>
        <v>-1.3943661971830985</v>
      </c>
    </row>
    <row r="218" spans="1:9" ht="12.75">
      <c r="A218" s="6">
        <v>1</v>
      </c>
      <c r="B218" s="7">
        <v>80</v>
      </c>
      <c r="C218" s="7">
        <v>2</v>
      </c>
      <c r="D218" s="8">
        <v>172</v>
      </c>
      <c r="G218" s="2">
        <f t="shared" si="8"/>
        <v>46.15384615384615</v>
      </c>
      <c r="I218" s="2">
        <f t="shared" si="9"/>
        <v>-1.8309859154929577</v>
      </c>
    </row>
    <row r="219" spans="1:4" ht="12.75">
      <c r="A219" s="9" t="s">
        <v>7</v>
      </c>
      <c r="B219" s="10"/>
      <c r="C219" s="10"/>
      <c r="D219" s="11"/>
    </row>
    <row r="227" spans="1:4" ht="12.75">
      <c r="A227" s="12">
        <v>1</v>
      </c>
      <c r="B227" s="4">
        <v>51</v>
      </c>
      <c r="C227" s="4">
        <v>3</v>
      </c>
      <c r="D227" s="5">
        <v>37</v>
      </c>
    </row>
    <row r="228" spans="1:4" ht="12.75">
      <c r="A228" s="6">
        <v>1</v>
      </c>
      <c r="B228" s="7">
        <v>52</v>
      </c>
      <c r="C228" s="7">
        <v>3</v>
      </c>
      <c r="D228" s="8">
        <v>37</v>
      </c>
    </row>
    <row r="229" spans="1:4" ht="12.75">
      <c r="A229" s="6">
        <v>1</v>
      </c>
      <c r="B229" s="7">
        <v>51</v>
      </c>
      <c r="C229" s="7">
        <v>3</v>
      </c>
      <c r="D229" s="8">
        <v>39</v>
      </c>
    </row>
    <row r="230" spans="1:4" ht="12.75">
      <c r="A230" s="9" t="s">
        <v>8</v>
      </c>
      <c r="B230" s="10"/>
      <c r="C230" s="10"/>
      <c r="D230" s="11"/>
    </row>
    <row r="233" spans="1:9" ht="12.75">
      <c r="A233" s="12">
        <v>1</v>
      </c>
      <c r="B233" s="4">
        <v>5</v>
      </c>
      <c r="C233" s="4">
        <v>2</v>
      </c>
      <c r="D233" s="5">
        <v>124</v>
      </c>
      <c r="F233">
        <f>A233*256+B233</f>
        <v>261</v>
      </c>
      <c r="G233" s="2">
        <f>(A233*256+B233-259)/1.4</f>
        <v>1.4285714285714286</v>
      </c>
      <c r="I233" s="2">
        <f aca="true" t="shared" si="10" ref="I233:I267">((C233*256+D233)-$F$12)/71</f>
        <v>-2.507042253521127</v>
      </c>
    </row>
    <row r="234" spans="1:9" ht="12.75">
      <c r="A234" s="6">
        <v>1</v>
      </c>
      <c r="B234" s="7">
        <v>13</v>
      </c>
      <c r="C234" s="7">
        <v>2</v>
      </c>
      <c r="D234" s="8">
        <v>137</v>
      </c>
      <c r="F234">
        <f aca="true" t="shared" si="11" ref="F234:F267">A234*256+B234</f>
        <v>269</v>
      </c>
      <c r="G234" s="2">
        <f aca="true" t="shared" si="12" ref="G234:G267">(A234*256+B234-259)/1.4</f>
        <v>7.142857142857143</v>
      </c>
      <c r="I234" s="2">
        <f t="shared" si="10"/>
        <v>-2.323943661971831</v>
      </c>
    </row>
    <row r="235" spans="1:9" ht="12.75">
      <c r="A235" s="6">
        <v>1</v>
      </c>
      <c r="B235" s="7">
        <v>37</v>
      </c>
      <c r="C235" s="7">
        <v>2</v>
      </c>
      <c r="D235" s="8">
        <v>173</v>
      </c>
      <c r="F235">
        <f t="shared" si="11"/>
        <v>293</v>
      </c>
      <c r="G235" s="2">
        <f t="shared" si="12"/>
        <v>24.28571428571429</v>
      </c>
      <c r="I235" s="2">
        <f t="shared" si="10"/>
        <v>-1.8169014084507042</v>
      </c>
    </row>
    <row r="236" spans="1:9" ht="12.75">
      <c r="A236" s="6">
        <v>1</v>
      </c>
      <c r="B236" s="7">
        <v>66</v>
      </c>
      <c r="C236" s="7">
        <v>2</v>
      </c>
      <c r="D236" s="8">
        <v>218</v>
      </c>
      <c r="F236">
        <f t="shared" si="11"/>
        <v>322</v>
      </c>
      <c r="G236" s="2">
        <f t="shared" si="12"/>
        <v>45</v>
      </c>
      <c r="I236" s="2">
        <f t="shared" si="10"/>
        <v>-1.1830985915492958</v>
      </c>
    </row>
    <row r="237" spans="1:9" ht="12.75">
      <c r="A237" s="6">
        <v>1</v>
      </c>
      <c r="B237" s="7">
        <v>91</v>
      </c>
      <c r="C237" s="7">
        <v>3</v>
      </c>
      <c r="D237" s="8">
        <v>23</v>
      </c>
      <c r="F237">
        <f t="shared" si="11"/>
        <v>347</v>
      </c>
      <c r="G237" s="2">
        <f t="shared" si="12"/>
        <v>62.85714285714286</v>
      </c>
      <c r="I237" s="2">
        <f t="shared" si="10"/>
        <v>-0.323943661971831</v>
      </c>
    </row>
    <row r="238" spans="1:9" ht="12.75">
      <c r="A238" s="6">
        <v>1</v>
      </c>
      <c r="B238" s="7">
        <v>113</v>
      </c>
      <c r="C238" s="7">
        <v>3</v>
      </c>
      <c r="D238" s="8">
        <v>63</v>
      </c>
      <c r="F238">
        <f t="shared" si="11"/>
        <v>369</v>
      </c>
      <c r="G238" s="2">
        <f t="shared" si="12"/>
        <v>78.57142857142857</v>
      </c>
      <c r="I238" s="2">
        <f t="shared" si="10"/>
        <v>0.23943661971830985</v>
      </c>
    </row>
    <row r="239" spans="1:9" ht="12.75">
      <c r="A239" s="6">
        <v>1</v>
      </c>
      <c r="B239" s="7">
        <v>131</v>
      </c>
      <c r="C239" s="7">
        <v>3</v>
      </c>
      <c r="D239" s="8">
        <v>140</v>
      </c>
      <c r="F239">
        <f t="shared" si="11"/>
        <v>387</v>
      </c>
      <c r="G239" s="2">
        <f t="shared" si="12"/>
        <v>91.42857142857143</v>
      </c>
      <c r="I239" s="2">
        <f t="shared" si="10"/>
        <v>1.323943661971831</v>
      </c>
    </row>
    <row r="240" spans="1:9" ht="12.75">
      <c r="A240" s="6">
        <v>1</v>
      </c>
      <c r="B240" s="7">
        <v>139</v>
      </c>
      <c r="C240" s="7">
        <v>3</v>
      </c>
      <c r="D240" s="8">
        <v>161</v>
      </c>
      <c r="F240">
        <f t="shared" si="11"/>
        <v>395</v>
      </c>
      <c r="G240" s="2">
        <f t="shared" si="12"/>
        <v>97.14285714285715</v>
      </c>
      <c r="I240" s="2">
        <f t="shared" si="10"/>
        <v>1.619718309859155</v>
      </c>
    </row>
    <row r="241" spans="1:9" ht="12.75">
      <c r="A241" s="6">
        <v>1</v>
      </c>
      <c r="B241" s="7">
        <v>137</v>
      </c>
      <c r="C241" s="7">
        <v>3</v>
      </c>
      <c r="D241" s="8">
        <v>146</v>
      </c>
      <c r="F241">
        <f t="shared" si="11"/>
        <v>393</v>
      </c>
      <c r="G241" s="2">
        <f t="shared" si="12"/>
        <v>95.71428571428572</v>
      </c>
      <c r="I241" s="2">
        <f t="shared" si="10"/>
        <v>1.408450704225352</v>
      </c>
    </row>
    <row r="242" spans="1:9" ht="12.75">
      <c r="A242" s="6">
        <v>1</v>
      </c>
      <c r="B242" s="7">
        <v>125</v>
      </c>
      <c r="C242" s="7">
        <v>3</v>
      </c>
      <c r="D242" s="8">
        <v>105</v>
      </c>
      <c r="F242">
        <f t="shared" si="11"/>
        <v>381</v>
      </c>
      <c r="G242" s="2">
        <f t="shared" si="12"/>
        <v>87.14285714285715</v>
      </c>
      <c r="I242" s="2">
        <f t="shared" si="10"/>
        <v>0.8309859154929577</v>
      </c>
    </row>
    <row r="243" spans="1:9" ht="12.75">
      <c r="A243" s="6">
        <v>1</v>
      </c>
      <c r="B243" s="7">
        <v>105</v>
      </c>
      <c r="C243" s="7">
        <v>3</v>
      </c>
      <c r="D243" s="8">
        <v>64</v>
      </c>
      <c r="F243">
        <f t="shared" si="11"/>
        <v>361</v>
      </c>
      <c r="G243" s="2">
        <f t="shared" si="12"/>
        <v>72.85714285714286</v>
      </c>
      <c r="I243" s="2">
        <f t="shared" si="10"/>
        <v>0.2535211267605634</v>
      </c>
    </row>
    <row r="244" spans="1:9" ht="12.75">
      <c r="A244" s="6">
        <v>1</v>
      </c>
      <c r="B244" s="7">
        <v>78</v>
      </c>
      <c r="C244" s="7">
        <v>3</v>
      </c>
      <c r="D244" s="8">
        <v>15</v>
      </c>
      <c r="F244">
        <f t="shared" si="11"/>
        <v>334</v>
      </c>
      <c r="G244" s="2">
        <f t="shared" si="12"/>
        <v>53.57142857142858</v>
      </c>
      <c r="I244" s="2">
        <f t="shared" si="10"/>
        <v>-0.43661971830985913</v>
      </c>
    </row>
    <row r="245" spans="1:9" ht="12.75">
      <c r="A245" s="6">
        <v>1</v>
      </c>
      <c r="B245" s="7">
        <v>47</v>
      </c>
      <c r="C245" s="7">
        <v>2</v>
      </c>
      <c r="D245" s="8">
        <v>220</v>
      </c>
      <c r="F245">
        <f t="shared" si="11"/>
        <v>303</v>
      </c>
      <c r="G245" s="2">
        <f t="shared" si="12"/>
        <v>31.42857142857143</v>
      </c>
      <c r="I245" s="2">
        <f t="shared" si="10"/>
        <v>-1.1549295774647887</v>
      </c>
    </row>
    <row r="246" spans="1:9" ht="12.75">
      <c r="A246" s="6">
        <v>1</v>
      </c>
      <c r="B246" s="7">
        <v>18</v>
      </c>
      <c r="C246" s="7">
        <v>2</v>
      </c>
      <c r="D246" s="8">
        <v>169</v>
      </c>
      <c r="F246">
        <f t="shared" si="11"/>
        <v>274</v>
      </c>
      <c r="G246" s="2">
        <f t="shared" si="12"/>
        <v>10.714285714285715</v>
      </c>
      <c r="I246" s="2">
        <f t="shared" si="10"/>
        <v>-1.8732394366197183</v>
      </c>
    </row>
    <row r="247" spans="1:9" ht="12.75">
      <c r="A247" s="6">
        <v>1</v>
      </c>
      <c r="B247" s="7">
        <v>1</v>
      </c>
      <c r="C247" s="7">
        <v>2</v>
      </c>
      <c r="D247" s="8">
        <v>131</v>
      </c>
      <c r="F247">
        <f t="shared" si="11"/>
        <v>257</v>
      </c>
      <c r="G247" s="2">
        <f t="shared" si="12"/>
        <v>-1.4285714285714286</v>
      </c>
      <c r="I247" s="2">
        <f t="shared" si="10"/>
        <v>-2.408450704225352</v>
      </c>
    </row>
    <row r="248" spans="1:9" ht="12.75">
      <c r="A248" s="6">
        <v>1</v>
      </c>
      <c r="B248" s="7">
        <v>3</v>
      </c>
      <c r="C248" s="7">
        <v>2</v>
      </c>
      <c r="D248" s="8">
        <v>125</v>
      </c>
      <c r="F248">
        <f t="shared" si="11"/>
        <v>259</v>
      </c>
      <c r="G248" s="2">
        <f t="shared" si="12"/>
        <v>0</v>
      </c>
      <c r="I248" s="2">
        <f t="shared" si="10"/>
        <v>-2.492957746478873</v>
      </c>
    </row>
    <row r="249" spans="1:9" ht="12.75">
      <c r="A249" s="6">
        <v>1</v>
      </c>
      <c r="B249" s="7">
        <v>23</v>
      </c>
      <c r="C249" s="7">
        <v>2</v>
      </c>
      <c r="D249" s="8">
        <v>154</v>
      </c>
      <c r="F249">
        <f t="shared" si="11"/>
        <v>279</v>
      </c>
      <c r="G249" s="2">
        <f t="shared" si="12"/>
        <v>14.285714285714286</v>
      </c>
      <c r="I249" s="2">
        <f t="shared" si="10"/>
        <v>-2.084507042253521</v>
      </c>
    </row>
    <row r="250" spans="1:9" ht="12.75">
      <c r="A250" s="6">
        <v>1</v>
      </c>
      <c r="B250" s="7">
        <v>52</v>
      </c>
      <c r="C250" s="7">
        <v>2</v>
      </c>
      <c r="D250" s="8">
        <v>196</v>
      </c>
      <c r="F250">
        <f t="shared" si="11"/>
        <v>308</v>
      </c>
      <c r="G250" s="2">
        <f t="shared" si="12"/>
        <v>35</v>
      </c>
      <c r="I250" s="2">
        <f t="shared" si="10"/>
        <v>-1.4929577464788732</v>
      </c>
    </row>
    <row r="251" spans="1:9" ht="12.75">
      <c r="A251" s="6">
        <v>1</v>
      </c>
      <c r="B251" s="7">
        <v>78</v>
      </c>
      <c r="C251" s="7">
        <v>2</v>
      </c>
      <c r="D251" s="8">
        <v>250</v>
      </c>
      <c r="F251">
        <f t="shared" si="11"/>
        <v>334</v>
      </c>
      <c r="G251" s="2">
        <f t="shared" si="12"/>
        <v>53.57142857142858</v>
      </c>
      <c r="I251" s="2">
        <f t="shared" si="10"/>
        <v>-0.7323943661971831</v>
      </c>
    </row>
    <row r="252" spans="1:9" ht="12.75">
      <c r="A252" s="6">
        <v>1</v>
      </c>
      <c r="B252" s="7">
        <v>104</v>
      </c>
      <c r="C252" s="7">
        <v>3</v>
      </c>
      <c r="D252" s="8">
        <v>55</v>
      </c>
      <c r="F252">
        <f t="shared" si="11"/>
        <v>360</v>
      </c>
      <c r="G252" s="2">
        <f t="shared" si="12"/>
        <v>72.14285714285715</v>
      </c>
      <c r="I252" s="2">
        <f t="shared" si="10"/>
        <v>0.1267605633802817</v>
      </c>
    </row>
    <row r="253" spans="1:9" ht="12.75">
      <c r="A253" s="6">
        <v>1</v>
      </c>
      <c r="B253" s="7">
        <v>124</v>
      </c>
      <c r="C253" s="7">
        <v>3</v>
      </c>
      <c r="D253" s="8">
        <v>113</v>
      </c>
      <c r="F253">
        <f t="shared" si="11"/>
        <v>380</v>
      </c>
      <c r="G253" s="2">
        <f t="shared" si="12"/>
        <v>86.42857142857143</v>
      </c>
      <c r="I253" s="2">
        <f t="shared" si="10"/>
        <v>0.9436619718309859</v>
      </c>
    </row>
    <row r="254" spans="1:9" ht="12.75">
      <c r="A254" s="6">
        <v>1</v>
      </c>
      <c r="B254" s="7">
        <v>137</v>
      </c>
      <c r="C254" s="7">
        <v>3</v>
      </c>
      <c r="D254" s="8">
        <v>154</v>
      </c>
      <c r="F254">
        <f t="shared" si="11"/>
        <v>393</v>
      </c>
      <c r="G254" s="2">
        <f t="shared" si="12"/>
        <v>95.71428571428572</v>
      </c>
      <c r="I254" s="2">
        <f t="shared" si="10"/>
        <v>1.5211267605633803</v>
      </c>
    </row>
    <row r="255" spans="1:9" ht="12.75">
      <c r="A255" s="6">
        <v>1</v>
      </c>
      <c r="B255" s="7">
        <v>141</v>
      </c>
      <c r="C255" s="7">
        <v>3</v>
      </c>
      <c r="D255" s="8">
        <v>156</v>
      </c>
      <c r="F255">
        <f t="shared" si="11"/>
        <v>397</v>
      </c>
      <c r="G255" s="2">
        <f t="shared" si="12"/>
        <v>98.57142857142858</v>
      </c>
      <c r="I255" s="2">
        <f t="shared" si="10"/>
        <v>1.5492957746478873</v>
      </c>
    </row>
    <row r="256" spans="1:9" ht="12.75">
      <c r="A256" s="6">
        <v>1</v>
      </c>
      <c r="B256" s="7">
        <v>132</v>
      </c>
      <c r="C256" s="7">
        <v>3</v>
      </c>
      <c r="D256" s="8">
        <v>124</v>
      </c>
      <c r="F256">
        <f t="shared" si="11"/>
        <v>388</v>
      </c>
      <c r="G256" s="2">
        <f t="shared" si="12"/>
        <v>92.14285714285715</v>
      </c>
      <c r="I256" s="2">
        <f t="shared" si="10"/>
        <v>1.0985915492957747</v>
      </c>
    </row>
    <row r="257" spans="1:9" ht="12.75">
      <c r="A257" s="6">
        <v>1</v>
      </c>
      <c r="B257" s="7">
        <v>115</v>
      </c>
      <c r="C257" s="7">
        <v>3</v>
      </c>
      <c r="D257" s="8">
        <v>81</v>
      </c>
      <c r="F257">
        <f t="shared" si="11"/>
        <v>371</v>
      </c>
      <c r="G257" s="2">
        <f t="shared" si="12"/>
        <v>80</v>
      </c>
      <c r="I257" s="2">
        <f t="shared" si="10"/>
        <v>0.49295774647887325</v>
      </c>
    </row>
    <row r="258" spans="1:9" ht="12.75">
      <c r="A258" s="6">
        <v>1</v>
      </c>
      <c r="B258" s="7">
        <v>90</v>
      </c>
      <c r="C258" s="7">
        <v>3</v>
      </c>
      <c r="D258" s="8">
        <v>35</v>
      </c>
      <c r="F258">
        <f t="shared" si="11"/>
        <v>346</v>
      </c>
      <c r="G258" s="2">
        <f t="shared" si="12"/>
        <v>62.142857142857146</v>
      </c>
      <c r="I258" s="2">
        <f t="shared" si="10"/>
        <v>-0.15492957746478872</v>
      </c>
    </row>
    <row r="259" spans="1:9" ht="12.75">
      <c r="A259" s="6">
        <v>1</v>
      </c>
      <c r="B259" s="7">
        <v>61</v>
      </c>
      <c r="C259" s="7">
        <v>2</v>
      </c>
      <c r="D259" s="8">
        <v>242</v>
      </c>
      <c r="F259">
        <f t="shared" si="11"/>
        <v>317</v>
      </c>
      <c r="G259" s="2">
        <f t="shared" si="12"/>
        <v>41.42857142857143</v>
      </c>
      <c r="I259" s="2">
        <f t="shared" si="10"/>
        <v>-0.8450704225352113</v>
      </c>
    </row>
    <row r="260" spans="1:9" ht="12.75">
      <c r="A260" s="6">
        <v>1</v>
      </c>
      <c r="B260" s="7">
        <v>30</v>
      </c>
      <c r="C260" s="7">
        <v>2</v>
      </c>
      <c r="D260" s="8">
        <v>193</v>
      </c>
      <c r="F260">
        <f t="shared" si="11"/>
        <v>286</v>
      </c>
      <c r="G260" s="2">
        <f t="shared" si="12"/>
        <v>19.28571428571429</v>
      </c>
      <c r="I260" s="2">
        <f t="shared" si="10"/>
        <v>-1.5352112676056338</v>
      </c>
    </row>
    <row r="261" spans="1:9" ht="12.75">
      <c r="A261" s="6">
        <v>1</v>
      </c>
      <c r="B261" s="7">
        <v>6</v>
      </c>
      <c r="C261" s="7">
        <v>2</v>
      </c>
      <c r="D261" s="8">
        <v>146</v>
      </c>
      <c r="F261">
        <f t="shared" si="11"/>
        <v>262</v>
      </c>
      <c r="G261" s="2">
        <f t="shared" si="12"/>
        <v>2.142857142857143</v>
      </c>
      <c r="I261" s="2">
        <f t="shared" si="10"/>
        <v>-2.1971830985915495</v>
      </c>
    </row>
    <row r="262" spans="1:9" ht="12.75">
      <c r="A262" s="6">
        <v>1</v>
      </c>
      <c r="B262" s="7">
        <v>6</v>
      </c>
      <c r="C262" s="7">
        <v>2</v>
      </c>
      <c r="D262" s="8">
        <v>125</v>
      </c>
      <c r="F262">
        <f t="shared" si="11"/>
        <v>262</v>
      </c>
      <c r="G262" s="2">
        <f t="shared" si="12"/>
        <v>2.142857142857143</v>
      </c>
      <c r="I262" s="2">
        <f t="shared" si="10"/>
        <v>-2.492957746478873</v>
      </c>
    </row>
    <row r="263" spans="1:9" ht="12.75">
      <c r="A263" s="6">
        <v>1</v>
      </c>
      <c r="B263" s="7">
        <v>14</v>
      </c>
      <c r="C263" s="7">
        <v>2</v>
      </c>
      <c r="D263" s="8">
        <v>137</v>
      </c>
      <c r="F263">
        <f t="shared" si="11"/>
        <v>270</v>
      </c>
      <c r="G263" s="2">
        <f t="shared" si="12"/>
        <v>7.857142857142858</v>
      </c>
      <c r="I263" s="2">
        <f t="shared" si="10"/>
        <v>-2.323943661971831</v>
      </c>
    </row>
    <row r="264" spans="1:9" ht="12.75">
      <c r="A264" s="6">
        <v>1</v>
      </c>
      <c r="B264" s="7">
        <v>39</v>
      </c>
      <c r="C264" s="7">
        <v>2</v>
      </c>
      <c r="D264" s="8">
        <v>173</v>
      </c>
      <c r="F264">
        <f t="shared" si="11"/>
        <v>295</v>
      </c>
      <c r="G264" s="2">
        <f t="shared" si="12"/>
        <v>25.714285714285715</v>
      </c>
      <c r="I264" s="2">
        <f t="shared" si="10"/>
        <v>-1.8169014084507042</v>
      </c>
    </row>
    <row r="265" spans="1:9" ht="12.75">
      <c r="A265" s="6">
        <v>1</v>
      </c>
      <c r="B265" s="7">
        <v>69</v>
      </c>
      <c r="C265" s="7">
        <v>2</v>
      </c>
      <c r="D265" s="8">
        <v>226</v>
      </c>
      <c r="F265">
        <f t="shared" si="11"/>
        <v>325</v>
      </c>
      <c r="G265" s="2">
        <f t="shared" si="12"/>
        <v>47.142857142857146</v>
      </c>
      <c r="I265" s="2">
        <f t="shared" si="10"/>
        <v>-1.0704225352112675</v>
      </c>
    </row>
    <row r="266" spans="1:9" ht="12.75">
      <c r="A266" s="6">
        <v>1</v>
      </c>
      <c r="B266" s="7">
        <v>97</v>
      </c>
      <c r="C266" s="7">
        <v>3</v>
      </c>
      <c r="D266" s="8">
        <v>26</v>
      </c>
      <c r="F266">
        <f t="shared" si="11"/>
        <v>353</v>
      </c>
      <c r="G266" s="2">
        <f t="shared" si="12"/>
        <v>67.14285714285715</v>
      </c>
      <c r="I266" s="2">
        <f t="shared" si="10"/>
        <v>-0.28169014084507044</v>
      </c>
    </row>
    <row r="267" spans="1:9" ht="12.75">
      <c r="A267" s="6">
        <v>1</v>
      </c>
      <c r="B267" s="7">
        <v>115</v>
      </c>
      <c r="C267" s="7">
        <v>3</v>
      </c>
      <c r="D267" s="8">
        <v>90</v>
      </c>
      <c r="F267">
        <f t="shared" si="11"/>
        <v>371</v>
      </c>
      <c r="G267" s="2">
        <f t="shared" si="12"/>
        <v>80</v>
      </c>
      <c r="I267" s="2">
        <f t="shared" si="10"/>
        <v>0.6197183098591549</v>
      </c>
    </row>
    <row r="268" spans="1:4" ht="12.75">
      <c r="A268" s="9" t="s">
        <v>9</v>
      </c>
      <c r="B268" s="10"/>
      <c r="C268" s="10"/>
      <c r="D268" s="11"/>
    </row>
  </sheetData>
  <mergeCells count="1">
    <mergeCell ref="D1:K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Truscott</dc:creator>
  <cp:keywords/>
  <dc:description/>
  <cp:lastModifiedBy>Ken Boak</cp:lastModifiedBy>
  <dcterms:created xsi:type="dcterms:W3CDTF">2001-01-28T03:30:34Z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