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605" activeTab="0"/>
  </bookViews>
  <sheets>
    <sheet name="Intro" sheetId="1" r:id="rId1"/>
    <sheet name="Diprotic" sheetId="2" r:id="rId2"/>
    <sheet name="Triprotic" sheetId="3" r:id="rId3"/>
  </sheets>
  <definedNames/>
  <calcPr fullCalcOnLoad="1"/>
</workbook>
</file>

<file path=xl/comments2.xml><?xml version="1.0" encoding="utf-8"?>
<comments xmlns="http://schemas.openxmlformats.org/spreadsheetml/2006/main">
  <authors>
    <author>Frederick Morris</author>
  </authors>
  <commentList>
    <comment ref="B4" authorId="0">
      <text>
        <r>
          <rPr>
            <b/>
            <sz val="10"/>
            <color indexed="10"/>
            <rFont val="Arial"/>
            <family val="2"/>
          </rPr>
          <t>All values in red can be modified.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Frederick Morris</author>
  </authors>
  <commentList>
    <comment ref="B3" authorId="0">
      <text>
        <r>
          <rPr>
            <b/>
            <sz val="10"/>
            <color indexed="10"/>
            <rFont val="Arial"/>
            <family val="2"/>
          </rPr>
          <t>All values in red can be modified.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<sst xmlns="http://schemas.openxmlformats.org/spreadsheetml/2006/main" count="51" uniqueCount="46">
  <si>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>mL</t>
  </si>
  <si>
    <t>pH</t>
  </si>
  <si>
    <t>M</t>
  </si>
  <si>
    <r>
      <t>V</t>
    </r>
    <r>
      <rPr>
        <b/>
        <vertAlign val="subscript"/>
        <sz val="10"/>
        <color indexed="8"/>
        <rFont val="Arial"/>
        <family val="0"/>
      </rPr>
      <t>a</t>
    </r>
  </si>
  <si>
    <r>
      <t>[HA]</t>
    </r>
    <r>
      <rPr>
        <b/>
        <vertAlign val="subscript"/>
        <sz val="10"/>
        <color indexed="8"/>
        <rFont val="Arial"/>
        <family val="0"/>
      </rPr>
      <t>i</t>
    </r>
  </si>
  <si>
    <r>
      <t>K</t>
    </r>
    <r>
      <rPr>
        <b/>
        <vertAlign val="subscript"/>
        <sz val="10"/>
        <color indexed="8"/>
        <rFont val="Arial"/>
        <family val="0"/>
      </rPr>
      <t>1</t>
    </r>
  </si>
  <si>
    <r>
      <t>K</t>
    </r>
    <r>
      <rPr>
        <b/>
        <vertAlign val="subscript"/>
        <sz val="10"/>
        <color indexed="8"/>
        <rFont val="Arial"/>
        <family val="0"/>
      </rPr>
      <t>2</t>
    </r>
  </si>
  <si>
    <r>
      <t>K</t>
    </r>
    <r>
      <rPr>
        <b/>
        <vertAlign val="subscript"/>
        <sz val="10"/>
        <color indexed="8"/>
        <rFont val="Arial"/>
        <family val="0"/>
      </rPr>
      <t>3</t>
    </r>
  </si>
  <si>
    <r>
      <t>K</t>
    </r>
    <r>
      <rPr>
        <b/>
        <vertAlign val="subscript"/>
        <sz val="10"/>
        <color indexed="8"/>
        <rFont val="Arial"/>
        <family val="0"/>
      </rPr>
      <t>w</t>
    </r>
  </si>
  <si>
    <t>[XOH]</t>
  </si>
  <si>
    <r>
      <t>V</t>
    </r>
    <r>
      <rPr>
        <b/>
        <vertAlign val="subscript"/>
        <sz val="10"/>
        <color indexed="8"/>
        <rFont val="Arial"/>
        <family val="0"/>
      </rPr>
      <t>b</t>
    </r>
  </si>
  <si>
    <r>
      <t>10</t>
    </r>
    <r>
      <rPr>
        <b/>
        <vertAlign val="superscript"/>
        <sz val="10"/>
        <color indexed="8"/>
        <rFont val="Arial"/>
        <family val="0"/>
      </rPr>
      <t>-pH</t>
    </r>
  </si>
  <si>
    <t xml:space="preserve">        Triprotic Titrator</t>
  </si>
  <si>
    <r>
      <t xml:space="preserve">               K</t>
    </r>
    <r>
      <rPr>
        <b/>
        <vertAlign val="sub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0"/>
      </rPr>
      <t>[HA] &gt; 10</t>
    </r>
    <r>
      <rPr>
        <b/>
        <vertAlign val="superscript"/>
        <sz val="10"/>
        <color indexed="8"/>
        <rFont val="Arial"/>
        <family val="2"/>
      </rPr>
      <t>-9</t>
    </r>
    <r>
      <rPr>
        <b/>
        <sz val="10"/>
        <color indexed="8"/>
        <rFont val="Arial"/>
        <family val="0"/>
      </rPr>
      <t xml:space="preserve"> or K</t>
    </r>
    <r>
      <rPr>
        <b/>
        <vertAlign val="subscript"/>
        <sz val="10"/>
        <color indexed="8"/>
        <rFont val="Arial"/>
        <family val="2"/>
      </rPr>
      <t>b</t>
    </r>
    <r>
      <rPr>
        <b/>
        <sz val="10"/>
        <color indexed="8"/>
        <rFont val="Arial"/>
        <family val="0"/>
      </rPr>
      <t>[HB] &gt; 10</t>
    </r>
    <r>
      <rPr>
        <b/>
        <vertAlign val="superscript"/>
        <sz val="10"/>
        <color indexed="8"/>
        <rFont val="Arial"/>
        <family val="2"/>
      </rPr>
      <t>-9</t>
    </r>
  </si>
  <si>
    <t>equivalent points would be expected at 25.0 mL, 50.0 mL, and 75.0 mL NaOH.</t>
  </si>
  <si>
    <r>
      <t>The following titration curve represents the titration of 25.0 mL of 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0"/>
      </rPr>
      <t xml:space="preserve"> with [NaOH] = 0.100 M.  Three</t>
    </r>
  </si>
  <si>
    <r>
      <t xml:space="preserve">                         Ka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 6.2 x 10</t>
    </r>
    <r>
      <rPr>
        <b/>
        <vertAlign val="superscript"/>
        <sz val="10"/>
        <rFont val="Arial"/>
        <family val="2"/>
      </rPr>
      <t>-8</t>
    </r>
  </si>
  <si>
    <r>
      <t xml:space="preserve">                         Ka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= 7.5 x 10</t>
    </r>
    <r>
      <rPr>
        <b/>
        <vertAlign val="superscript"/>
        <sz val="10"/>
        <rFont val="Arial"/>
        <family val="2"/>
      </rPr>
      <t>-3</t>
    </r>
  </si>
  <si>
    <r>
      <t xml:space="preserve">                         Ka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= 4.8 x 10</t>
    </r>
    <r>
      <rPr>
        <b/>
        <vertAlign val="superscript"/>
        <sz val="10"/>
        <rFont val="Arial"/>
        <family val="2"/>
      </rPr>
      <t>-13</t>
    </r>
  </si>
  <si>
    <t>At 25.0 mL:</t>
  </si>
  <si>
    <r>
      <t>The K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values for 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>PO</t>
    </r>
    <r>
      <rPr>
        <b/>
        <vertAlign val="sub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are:</t>
    </r>
  </si>
  <si>
    <t>At 50.0 mL:</t>
  </si>
  <si>
    <t>At 75.0 mL:</t>
  </si>
  <si>
    <t xml:space="preserve">Examining the results predicts two clearly defined equivalence points, one at 25.0 mL and the </t>
  </si>
  <si>
    <t>other at 50.0 mL.  It is typical that polyprotic acids show well defined pH changes at one or two of</t>
  </si>
  <si>
    <t>equivalence points.</t>
  </si>
  <si>
    <r>
      <t xml:space="preserve">    Ka[HA] = 7.5 x 10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0"/>
      </rPr>
      <t xml:space="preserve"> × 0.100 = 7.5 x 10</t>
    </r>
    <r>
      <rPr>
        <b/>
        <vertAlign val="superscript"/>
        <sz val="10"/>
        <rFont val="Arial"/>
        <family val="2"/>
      </rPr>
      <t xml:space="preserve">-4 </t>
    </r>
    <r>
      <rPr>
        <b/>
        <sz val="10"/>
        <rFont val="Arial"/>
        <family val="2"/>
      </rPr>
      <t>&gt; 10</t>
    </r>
    <r>
      <rPr>
        <b/>
        <vertAlign val="superscript"/>
        <sz val="10"/>
        <rFont val="Arial"/>
        <family val="2"/>
      </rPr>
      <t>-9</t>
    </r>
  </si>
  <si>
    <r>
      <t xml:space="preserve">    Ka[HA] = 6.2 x 10</t>
    </r>
    <r>
      <rPr>
        <b/>
        <vertAlign val="superscript"/>
        <sz val="10"/>
        <rFont val="Arial"/>
        <family val="2"/>
      </rPr>
      <t>-8</t>
    </r>
    <r>
      <rPr>
        <b/>
        <sz val="10"/>
        <rFont val="Arial"/>
        <family val="0"/>
      </rPr>
      <t xml:space="preserve"> × 0.100 = 6.2 x 10</t>
    </r>
    <r>
      <rPr>
        <b/>
        <vertAlign val="superscript"/>
        <sz val="10"/>
        <rFont val="Arial"/>
        <family val="2"/>
      </rPr>
      <t xml:space="preserve">-9 </t>
    </r>
    <r>
      <rPr>
        <b/>
        <sz val="10"/>
        <rFont val="Arial"/>
        <family val="2"/>
      </rPr>
      <t>&gt; 10</t>
    </r>
    <r>
      <rPr>
        <b/>
        <vertAlign val="superscript"/>
        <sz val="10"/>
        <rFont val="Arial"/>
        <family val="2"/>
      </rPr>
      <t>-9</t>
    </r>
  </si>
  <si>
    <r>
      <t xml:space="preserve">    Ka[HA] = 4.8 x 10</t>
    </r>
    <r>
      <rPr>
        <b/>
        <vertAlign val="superscript"/>
        <sz val="10"/>
        <rFont val="Arial"/>
        <family val="2"/>
      </rPr>
      <t>-13</t>
    </r>
    <r>
      <rPr>
        <b/>
        <sz val="10"/>
        <rFont val="Arial"/>
        <family val="0"/>
      </rPr>
      <t xml:space="preserve"> × 0.100 = 4.8 x 10</t>
    </r>
    <r>
      <rPr>
        <b/>
        <vertAlign val="superscript"/>
        <sz val="10"/>
        <rFont val="Arial"/>
        <family val="2"/>
      </rPr>
      <t xml:space="preserve">-14 </t>
    </r>
    <r>
      <rPr>
        <b/>
        <sz val="10"/>
        <rFont val="Arial"/>
        <family val="2"/>
      </rPr>
      <t>&lt; 10</t>
    </r>
    <r>
      <rPr>
        <b/>
        <vertAlign val="superscript"/>
        <sz val="10"/>
        <rFont val="Arial"/>
        <family val="2"/>
      </rPr>
      <t>-9</t>
    </r>
  </si>
  <si>
    <t xml:space="preserve">        Diprotic Titrator</t>
  </si>
  <si>
    <r>
      <t>[ ]</t>
    </r>
    <r>
      <rPr>
        <b/>
        <vertAlign val="subscript"/>
        <sz val="10"/>
        <rFont val="Arial"/>
        <family val="0"/>
      </rPr>
      <t>a</t>
    </r>
  </si>
  <si>
    <r>
      <t>[ ]</t>
    </r>
    <r>
      <rPr>
        <b/>
        <vertAlign val="subscript"/>
        <sz val="10"/>
        <rFont val="Arial"/>
        <family val="0"/>
      </rPr>
      <t>b</t>
    </r>
  </si>
  <si>
    <r>
      <t>K</t>
    </r>
    <r>
      <rPr>
        <b/>
        <vertAlign val="subscript"/>
        <sz val="10"/>
        <rFont val="Arial"/>
        <family val="0"/>
      </rPr>
      <t>1</t>
    </r>
  </si>
  <si>
    <r>
      <t>V</t>
    </r>
    <r>
      <rPr>
        <b/>
        <vertAlign val="subscript"/>
        <sz val="10"/>
        <rFont val="Arial"/>
        <family val="0"/>
      </rPr>
      <t>a</t>
    </r>
  </si>
  <si>
    <r>
      <t>K</t>
    </r>
    <r>
      <rPr>
        <b/>
        <vertAlign val="subscript"/>
        <sz val="10"/>
        <rFont val="Arial"/>
        <family val="0"/>
      </rPr>
      <t>2</t>
    </r>
  </si>
  <si>
    <r>
      <t>K</t>
    </r>
    <r>
      <rPr>
        <b/>
        <vertAlign val="subscript"/>
        <sz val="10"/>
        <rFont val="Arial"/>
        <family val="0"/>
      </rPr>
      <t>w</t>
    </r>
  </si>
  <si>
    <r>
      <t>V</t>
    </r>
    <r>
      <rPr>
        <b/>
        <vertAlign val="subscript"/>
        <sz val="10"/>
        <rFont val="Arial"/>
        <family val="0"/>
      </rPr>
      <t>b</t>
    </r>
  </si>
  <si>
    <r>
      <t>10</t>
    </r>
    <r>
      <rPr>
        <b/>
        <vertAlign val="superscript"/>
        <sz val="10"/>
        <rFont val="Arial"/>
        <family val="0"/>
      </rPr>
      <t>-pH</t>
    </r>
  </si>
  <si>
    <r>
      <t>K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</si>
  <si>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4</t>
    </r>
  </si>
  <si>
    <t>Intro - Polyprotic Titrator</t>
  </si>
  <si>
    <t>The requirements for a monoprotic acid apply to polyprotic (diprotic and triprotic) acids at the start of</t>
  </si>
  <si>
    <t>hydrogen.  Sharp changes in pH will be evident at intermediate values if the product</t>
  </si>
  <si>
    <t>the titration with the first ionizable hydrogen, and at the end of the titration with the last ionizable</t>
  </si>
  <si>
    <r>
      <t>When K</t>
    </r>
    <r>
      <rPr>
        <b/>
        <vertAlign val="sub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0"/>
      </rPr>
      <t>[HA] &lt; 10</t>
    </r>
    <r>
      <rPr>
        <b/>
        <vertAlign val="superscript"/>
        <sz val="10"/>
        <color indexed="8"/>
        <rFont val="Arial"/>
        <family val="2"/>
      </rPr>
      <t>-9</t>
    </r>
    <r>
      <rPr>
        <b/>
        <sz val="10"/>
        <color indexed="8"/>
        <rFont val="Arial"/>
        <family val="0"/>
      </rPr>
      <t>, there is too little difference between the weak acid being titrated and the water</t>
    </r>
  </si>
  <si>
    <t>which is acting like a weak acid to produce a visible equivalence point.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</si>
</sst>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?0.00"/>
    <numFmt numFmtId="167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b/>
      <vertAlign val="superscript"/>
      <sz val="10"/>
      <color indexed="8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0"/>
    </font>
    <font>
      <vertAlign val="subscript"/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7" fillId="2" borderId="3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vs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Triprotic!$B$12:$B$33</c:f>
              <c:numCache>
                <c:ptCount val="22"/>
                <c:pt idx="0">
                  <c:v>0</c:v>
                </c:pt>
                <c:pt idx="1">
                  <c:v>7.467627365534664</c:v>
                </c:pt>
                <c:pt idx="2">
                  <c:v>16.28040678811499</c:v>
                </c:pt>
                <c:pt idx="3">
                  <c:v>21.594407917989585</c:v>
                </c:pt>
                <c:pt idx="4">
                  <c:v>23.83900387589779</c:v>
                </c:pt>
                <c:pt idx="5">
                  <c:v>24.636903618114548</c:v>
                </c:pt>
                <c:pt idx="6">
                  <c:v>24.928163742015926</c:v>
                </c:pt>
                <c:pt idx="7">
                  <c:v>25.115745905502987</c:v>
                </c:pt>
                <c:pt idx="8">
                  <c:v>25.468600939909336</c:v>
                </c:pt>
                <c:pt idx="9">
                  <c:v>26.45568075132375</c:v>
                </c:pt>
                <c:pt idx="10">
                  <c:v>29.096891517871647</c:v>
                </c:pt>
                <c:pt idx="11">
                  <c:v>34.56769100247215</c:v>
                </c:pt>
                <c:pt idx="12">
                  <c:v>41.556266792961026</c:v>
                </c:pt>
                <c:pt idx="13">
                  <c:v>46.52965410844876</c:v>
                </c:pt>
                <c:pt idx="14">
                  <c:v>48.79288374447418</c:v>
                </c:pt>
                <c:pt idx="15">
                  <c:v>49.62262732682593</c:v>
                </c:pt>
                <c:pt idx="16">
                  <c:v>49.934721194682666</c:v>
                </c:pt>
                <c:pt idx="17">
                  <c:v>50.15432395939052</c:v>
                </c:pt>
                <c:pt idx="18">
                  <c:v>50.60012614141608</c:v>
                </c:pt>
                <c:pt idx="19">
                  <c:v>51.91011614155761</c:v>
                </c:pt>
                <c:pt idx="20">
                  <c:v>55.850093261706576</c:v>
                </c:pt>
                <c:pt idx="21">
                  <c:v>67.34194144347524</c:v>
                </c:pt>
              </c:numCache>
            </c:numRef>
          </c:xVal>
          <c:yVal>
            <c:numRef>
              <c:f>Triprotic!$A$12:$A$33</c:f>
              <c:numCache>
                <c:ptCount val="22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5.5</c:v>
                </c:pt>
                <c:pt idx="9">
                  <c:v>6</c:v>
                </c:pt>
                <c:pt idx="10">
                  <c:v>6.5</c:v>
                </c:pt>
                <c:pt idx="11">
                  <c:v>7</c:v>
                </c:pt>
                <c:pt idx="12">
                  <c:v>7.5</c:v>
                </c:pt>
                <c:pt idx="13">
                  <c:v>8</c:v>
                </c:pt>
                <c:pt idx="14">
                  <c:v>8.5</c:v>
                </c:pt>
                <c:pt idx="15">
                  <c:v>9</c:v>
                </c:pt>
                <c:pt idx="16">
                  <c:v>9.5</c:v>
                </c:pt>
                <c:pt idx="17">
                  <c:v>10</c:v>
                </c:pt>
                <c:pt idx="18">
                  <c:v>10.5</c:v>
                </c:pt>
                <c:pt idx="19">
                  <c:v>11</c:v>
                </c:pt>
                <c:pt idx="20">
                  <c:v>11.5</c:v>
                </c:pt>
                <c:pt idx="21">
                  <c:v>12</c:v>
                </c:pt>
              </c:numCache>
            </c:numRef>
          </c:yVal>
          <c:smooth val="1"/>
        </c:ser>
        <c:axId val="56389090"/>
        <c:axId val="37739763"/>
      </c:scatterChart>
      <c:valAx>
        <c:axId val="5638909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7739763"/>
        <c:crosses val="autoZero"/>
        <c:crossBetween val="midCat"/>
        <c:dispUnits/>
        <c:majorUnit val="10"/>
      </c:valAx>
      <c:valAx>
        <c:axId val="37739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6389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vs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Diprotic!$B$10:$B$32</c:f>
              <c:numCache>
                <c:ptCount val="23"/>
                <c:pt idx="0">
                  <c:v>0</c:v>
                </c:pt>
                <c:pt idx="1">
                  <c:v>4.785837123543812</c:v>
                </c:pt>
                <c:pt idx="2">
                  <c:v>15.069849286653922</c:v>
                </c:pt>
                <c:pt idx="3">
                  <c:v>21.145484933426076</c:v>
                </c:pt>
                <c:pt idx="4">
                  <c:v>23.687610137408058</c:v>
                </c:pt>
                <c:pt idx="5">
                  <c:v>24.585407086379938</c:v>
                </c:pt>
                <c:pt idx="6">
                  <c:v>24.903353322947687</c:v>
                </c:pt>
                <c:pt idx="7">
                  <c:v>25.081470061785307</c:v>
                </c:pt>
                <c:pt idx="8">
                  <c:v>25.376354776859383</c:v>
                </c:pt>
                <c:pt idx="9">
                  <c:v>26.18883179774265</c:v>
                </c:pt>
                <c:pt idx="10">
                  <c:v>28.41881175516171</c:v>
                </c:pt>
                <c:pt idx="11">
                  <c:v>33.34613173710136</c:v>
                </c:pt>
                <c:pt idx="12">
                  <c:v>40.32841719684035</c:v>
                </c:pt>
                <c:pt idx="13">
                  <c:v>45.84189250248117</c:v>
                </c:pt>
                <c:pt idx="14">
                  <c:v>48.517385744618366</c:v>
                </c:pt>
                <c:pt idx="15">
                  <c:v>49.514675367989675</c:v>
                </c:pt>
                <c:pt idx="16">
                  <c:v>49.85511294190687</c:v>
                </c:pt>
                <c:pt idx="17">
                  <c:v>49.98780054810089</c:v>
                </c:pt>
                <c:pt idx="18">
                  <c:v>50.10326662127161</c:v>
                </c:pt>
                <c:pt idx="19">
                  <c:v>50.372771532783204</c:v>
                </c:pt>
                <c:pt idx="20">
                  <c:v>51.20620973161875</c:v>
                </c:pt>
                <c:pt idx="21">
                  <c:v>53.956710735796484</c:v>
                </c:pt>
                <c:pt idx="22">
                  <c:v>64.12524104139271</c:v>
                </c:pt>
              </c:numCache>
            </c:numRef>
          </c:xVal>
          <c:yVal>
            <c:numRef>
              <c:f>Diprotic!$A$10:$A$32</c:f>
              <c:numCache>
                <c:ptCount val="23"/>
                <c:pt idx="0">
                  <c:v>1.4119543704721593</c:v>
                </c:pt>
                <c:pt idx="1">
                  <c:v>1.7</c:v>
                </c:pt>
                <c:pt idx="2">
                  <c:v>2.2</c:v>
                </c:pt>
                <c:pt idx="3">
                  <c:v>2.7</c:v>
                </c:pt>
                <c:pt idx="4">
                  <c:v>3.2</c:v>
                </c:pt>
                <c:pt idx="5">
                  <c:v>3.7</c:v>
                </c:pt>
                <c:pt idx="6">
                  <c:v>4.2</c:v>
                </c:pt>
                <c:pt idx="7">
                  <c:v>4.7</c:v>
                </c:pt>
                <c:pt idx="8">
                  <c:v>5.2</c:v>
                </c:pt>
                <c:pt idx="9">
                  <c:v>5.7</c:v>
                </c:pt>
                <c:pt idx="10">
                  <c:v>6.2</c:v>
                </c:pt>
                <c:pt idx="11">
                  <c:v>6.7</c:v>
                </c:pt>
                <c:pt idx="12">
                  <c:v>7.2</c:v>
                </c:pt>
                <c:pt idx="13">
                  <c:v>7.7</c:v>
                </c:pt>
                <c:pt idx="14">
                  <c:v>8.2</c:v>
                </c:pt>
                <c:pt idx="15">
                  <c:v>8.7</c:v>
                </c:pt>
                <c:pt idx="16">
                  <c:v>9.2</c:v>
                </c:pt>
                <c:pt idx="17">
                  <c:v>9.7</c:v>
                </c:pt>
                <c:pt idx="18">
                  <c:v>10.2</c:v>
                </c:pt>
                <c:pt idx="19">
                  <c:v>10.7</c:v>
                </c:pt>
                <c:pt idx="20">
                  <c:v>11.2</c:v>
                </c:pt>
                <c:pt idx="21">
                  <c:v>11.7</c:v>
                </c:pt>
                <c:pt idx="22">
                  <c:v>12.2</c:v>
                </c:pt>
              </c:numCache>
            </c:numRef>
          </c:yVal>
          <c:smooth val="1"/>
        </c:ser>
        <c:axId val="4113548"/>
        <c:axId val="37021933"/>
      </c:scatterChart>
      <c:valAx>
        <c:axId val="41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7021933"/>
        <c:crosses val="autoZero"/>
        <c:crossBetween val="midCat"/>
        <c:dispUnits/>
      </c:valAx>
      <c:valAx>
        <c:axId val="37021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113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vs Volume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Triprotic!$B$12:$B$33</c:f>
              <c:numCache>
                <c:ptCount val="22"/>
                <c:pt idx="0">
                  <c:v>0</c:v>
                </c:pt>
                <c:pt idx="1">
                  <c:v>7.467627365534664</c:v>
                </c:pt>
                <c:pt idx="2">
                  <c:v>16.28040678811499</c:v>
                </c:pt>
                <c:pt idx="3">
                  <c:v>21.594407917989585</c:v>
                </c:pt>
                <c:pt idx="4">
                  <c:v>23.83900387589779</c:v>
                </c:pt>
                <c:pt idx="5">
                  <c:v>24.636903618114548</c:v>
                </c:pt>
                <c:pt idx="6">
                  <c:v>24.928163742015926</c:v>
                </c:pt>
                <c:pt idx="7">
                  <c:v>25.115745905502987</c:v>
                </c:pt>
                <c:pt idx="8">
                  <c:v>25.468600939909336</c:v>
                </c:pt>
                <c:pt idx="9">
                  <c:v>26.45568075132375</c:v>
                </c:pt>
                <c:pt idx="10">
                  <c:v>29.096891517871647</c:v>
                </c:pt>
                <c:pt idx="11">
                  <c:v>34.56769100247215</c:v>
                </c:pt>
                <c:pt idx="12">
                  <c:v>41.556266792961026</c:v>
                </c:pt>
                <c:pt idx="13">
                  <c:v>46.52965410844876</c:v>
                </c:pt>
                <c:pt idx="14">
                  <c:v>48.79288374447418</c:v>
                </c:pt>
                <c:pt idx="15">
                  <c:v>49.62262732682593</c:v>
                </c:pt>
                <c:pt idx="16">
                  <c:v>49.934721194682666</c:v>
                </c:pt>
                <c:pt idx="17">
                  <c:v>50.15432395939052</c:v>
                </c:pt>
                <c:pt idx="18">
                  <c:v>50.60012614141608</c:v>
                </c:pt>
                <c:pt idx="19">
                  <c:v>51.91011614155761</c:v>
                </c:pt>
                <c:pt idx="20">
                  <c:v>55.850093261706576</c:v>
                </c:pt>
                <c:pt idx="21">
                  <c:v>67.34194144347524</c:v>
                </c:pt>
              </c:numCache>
            </c:numRef>
          </c:xVal>
          <c:yVal>
            <c:numRef>
              <c:f>Triprotic!$A$12:$A$33</c:f>
              <c:numCache>
                <c:ptCount val="22"/>
                <c:pt idx="0">
                  <c:v>1.5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4.5</c:v>
                </c:pt>
                <c:pt idx="7">
                  <c:v>5</c:v>
                </c:pt>
                <c:pt idx="8">
                  <c:v>5.5</c:v>
                </c:pt>
                <c:pt idx="9">
                  <c:v>6</c:v>
                </c:pt>
                <c:pt idx="10">
                  <c:v>6.5</c:v>
                </c:pt>
                <c:pt idx="11">
                  <c:v>7</c:v>
                </c:pt>
                <c:pt idx="12">
                  <c:v>7.5</c:v>
                </c:pt>
                <c:pt idx="13">
                  <c:v>8</c:v>
                </c:pt>
                <c:pt idx="14">
                  <c:v>8.5</c:v>
                </c:pt>
                <c:pt idx="15">
                  <c:v>9</c:v>
                </c:pt>
                <c:pt idx="16">
                  <c:v>9.5</c:v>
                </c:pt>
                <c:pt idx="17">
                  <c:v>10</c:v>
                </c:pt>
                <c:pt idx="18">
                  <c:v>10.5</c:v>
                </c:pt>
                <c:pt idx="19">
                  <c:v>11</c:v>
                </c:pt>
                <c:pt idx="20">
                  <c:v>11.5</c:v>
                </c:pt>
                <c:pt idx="21">
                  <c:v>12</c:v>
                </c:pt>
              </c:numCache>
            </c:numRef>
          </c:yVal>
          <c:smooth val="1"/>
        </c:ser>
        <c:axId val="64761942"/>
        <c:axId val="45986567"/>
      </c:scatterChart>
      <c:valAx>
        <c:axId val="64761942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5986567"/>
        <c:crosses val="autoZero"/>
        <c:crossBetween val="midCat"/>
        <c:dispUnits/>
        <c:majorUnit val="10"/>
      </c:valAx>
      <c:valAx>
        <c:axId val="45986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4761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7</xdr:col>
      <xdr:colOff>428625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19050" y="2419350"/>
        <a:ext cx="4676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0</xdr:rowOff>
    </xdr:from>
    <xdr:to>
      <xdr:col>10</xdr:col>
      <xdr:colOff>419100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895475" y="1476375"/>
        <a:ext cx="4667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10</xdr:col>
      <xdr:colOff>400050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1847850" y="187642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2"/>
  <sheetViews>
    <sheetView tabSelected="1" workbookViewId="0" topLeftCell="A1">
      <selection activeCell="C19" sqref="C19"/>
    </sheetView>
  </sheetViews>
  <sheetFormatPr defaultColWidth="9.140625" defaultRowHeight="12.75"/>
  <sheetData>
    <row r="1" spans="6:8" ht="17.25" thickBot="1" thickTop="1">
      <c r="F1" s="11" t="s">
        <v>40</v>
      </c>
      <c r="G1" s="14"/>
      <c r="H1" s="12"/>
    </row>
    <row r="2" ht="13.5" thickTop="1"/>
    <row r="3" s="15" customFormat="1" ht="12.75">
      <c r="A3" s="15" t="s">
        <v>41</v>
      </c>
    </row>
    <row r="4" s="15" customFormat="1" ht="12.75">
      <c r="A4" s="15" t="s">
        <v>43</v>
      </c>
    </row>
    <row r="5" s="15" customFormat="1" ht="12.75">
      <c r="A5" s="15" t="s">
        <v>42</v>
      </c>
    </row>
    <row r="7" s="15" customFormat="1" ht="15">
      <c r="A7" s="15" t="s">
        <v>13</v>
      </c>
    </row>
    <row r="9" ht="15">
      <c r="A9" s="15" t="s">
        <v>44</v>
      </c>
    </row>
    <row r="10" ht="12.75">
      <c r="A10" s="15" t="s">
        <v>45</v>
      </c>
    </row>
    <row r="11" ht="12.75">
      <c r="A11" s="15"/>
    </row>
    <row r="12" s="16" customFormat="1" ht="14.25">
      <c r="A12" s="16" t="s">
        <v>15</v>
      </c>
    </row>
    <row r="13" s="16" customFormat="1" ht="12.75">
      <c r="A13" s="16" t="s">
        <v>14</v>
      </c>
    </row>
    <row r="32" s="16" customFormat="1" ht="14.25">
      <c r="A32" s="16" t="s">
        <v>20</v>
      </c>
    </row>
    <row r="34" s="16" customFormat="1" ht="15">
      <c r="A34" s="16" t="s">
        <v>17</v>
      </c>
    </row>
    <row r="35" s="16" customFormat="1" ht="15">
      <c r="A35" s="16" t="s">
        <v>16</v>
      </c>
    </row>
    <row r="36" s="16" customFormat="1" ht="15">
      <c r="A36" s="16" t="s">
        <v>18</v>
      </c>
    </row>
    <row r="38" ht="12.75">
      <c r="A38" s="16" t="s">
        <v>19</v>
      </c>
    </row>
    <row r="39" ht="12.75">
      <c r="A39" s="16"/>
    </row>
    <row r="40" ht="14.25">
      <c r="A40" s="16" t="s">
        <v>26</v>
      </c>
    </row>
    <row r="42" s="16" customFormat="1" ht="12.75">
      <c r="A42" s="16" t="s">
        <v>21</v>
      </c>
    </row>
    <row r="44" ht="14.25">
      <c r="A44" s="16" t="s">
        <v>27</v>
      </c>
    </row>
    <row r="46" s="16" customFormat="1" ht="12.75">
      <c r="A46" s="16" t="s">
        <v>22</v>
      </c>
    </row>
    <row r="48" ht="14.25">
      <c r="A48" s="16" t="s">
        <v>28</v>
      </c>
    </row>
    <row r="50" s="16" customFormat="1" ht="12.75">
      <c r="A50" s="16" t="s">
        <v>23</v>
      </c>
    </row>
    <row r="51" s="16" customFormat="1" ht="12.75">
      <c r="A51" s="16" t="s">
        <v>24</v>
      </c>
    </row>
    <row r="52" s="16" customFormat="1" ht="12.75">
      <c r="A52" s="16" t="s">
        <v>25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37"/>
  <sheetViews>
    <sheetView workbookViewId="0" topLeftCell="A1">
      <selection activeCell="E23" sqref="E23"/>
    </sheetView>
  </sheetViews>
  <sheetFormatPr defaultColWidth="9.140625" defaultRowHeight="12.75"/>
  <cols>
    <col min="2" max="2" width="9.57421875" style="0" bestFit="1" customWidth="1"/>
    <col min="3" max="3" width="9.421875" style="0" bestFit="1" customWidth="1"/>
  </cols>
  <sheetData>
    <row r="1" spans="6:8" ht="17.25" thickBot="1" thickTop="1">
      <c r="F1" s="11" t="s">
        <v>29</v>
      </c>
      <c r="G1" s="14"/>
      <c r="H1" s="12"/>
    </row>
    <row r="2" ht="13.5" thickTop="1"/>
    <row r="4" spans="1:10" ht="15.75">
      <c r="A4" s="8" t="s">
        <v>30</v>
      </c>
      <c r="B4" s="6">
        <v>0.1</v>
      </c>
      <c r="C4" s="17" t="s">
        <v>2</v>
      </c>
      <c r="D4" s="8" t="s">
        <v>31</v>
      </c>
      <c r="E4" s="18">
        <v>0.1</v>
      </c>
      <c r="F4" t="s">
        <v>2</v>
      </c>
      <c r="G4" s="8" t="s">
        <v>32</v>
      </c>
      <c r="H4" s="7">
        <v>0.015</v>
      </c>
      <c r="I4" s="19"/>
      <c r="J4" s="2"/>
    </row>
    <row r="5" spans="1:10" ht="15.75">
      <c r="A5" s="8" t="s">
        <v>33</v>
      </c>
      <c r="B5" s="6">
        <v>25</v>
      </c>
      <c r="C5" s="17" t="s">
        <v>0</v>
      </c>
      <c r="D5" s="19"/>
      <c r="E5" s="1"/>
      <c r="G5" s="8" t="s">
        <v>34</v>
      </c>
      <c r="H5" s="7">
        <v>1E-07</v>
      </c>
      <c r="I5" s="19"/>
      <c r="J5" s="2"/>
    </row>
    <row r="6" spans="1:8" ht="15.75">
      <c r="A6" s="19"/>
      <c r="B6" s="2"/>
      <c r="C6" s="2"/>
      <c r="G6" s="8" t="s">
        <v>35</v>
      </c>
      <c r="H6" s="7">
        <v>1E-14</v>
      </c>
    </row>
    <row r="9" spans="1:3" ht="14.25">
      <c r="A9" s="20" t="s">
        <v>1</v>
      </c>
      <c r="B9" s="20" t="s">
        <v>36</v>
      </c>
      <c r="C9" s="21" t="s">
        <v>37</v>
      </c>
    </row>
    <row r="10" spans="1:3" ht="12.75">
      <c r="A10" s="3">
        <f>-LOG10(SQRT($H$4*$B$4))</f>
        <v>1.4119543704721593</v>
      </c>
      <c r="B10" s="2">
        <v>0</v>
      </c>
      <c r="C10" s="2">
        <f aca="true" t="shared" si="0" ref="C10:C16">10^-A10</f>
        <v>0.03872983346207416</v>
      </c>
    </row>
    <row r="11" spans="1:7" ht="15.75">
      <c r="A11" s="3">
        <v>1.7</v>
      </c>
      <c r="B11" s="2">
        <f aca="true" t="shared" si="1" ref="B11:B32">$B$5*($B$4*($H$4*C11^2+$G$11*C11)/(C11^3+$H$4*C11^2+$G$12*C11)-C11+($H$6/C11))/($E$4+C11-($H$6/C11))</f>
        <v>4.785837123543812</v>
      </c>
      <c r="C11" s="2">
        <f t="shared" si="0"/>
        <v>0.019952623149688792</v>
      </c>
      <c r="D11" s="22"/>
      <c r="F11" t="s">
        <v>38</v>
      </c>
      <c r="G11" s="23">
        <f>2*H4*H5</f>
        <v>2.9999999999999996E-09</v>
      </c>
    </row>
    <row r="12" spans="1:7" ht="15.75">
      <c r="A12" s="3">
        <v>2.2</v>
      </c>
      <c r="B12" s="2">
        <f t="shared" si="1"/>
        <v>15.069849286653922</v>
      </c>
      <c r="C12" s="2">
        <f t="shared" si="0"/>
        <v>0.006309573444801925</v>
      </c>
      <c r="F12" t="s">
        <v>39</v>
      </c>
      <c r="G12" s="23">
        <f>H4*H5</f>
        <v>1.4999999999999998E-09</v>
      </c>
    </row>
    <row r="13" spans="1:3" ht="12.75">
      <c r="A13" s="3">
        <v>2.7</v>
      </c>
      <c r="B13" s="2">
        <f t="shared" si="1"/>
        <v>21.145484933426076</v>
      </c>
      <c r="C13" s="2">
        <f t="shared" si="0"/>
        <v>0.001995262314968878</v>
      </c>
    </row>
    <row r="14" spans="1:3" ht="12.75">
      <c r="A14" s="3">
        <v>3.2</v>
      </c>
      <c r="B14" s="2">
        <f t="shared" si="1"/>
        <v>23.687610137408058</v>
      </c>
      <c r="C14" s="2">
        <f t="shared" si="0"/>
        <v>0.0006309573444801924</v>
      </c>
    </row>
    <row r="15" spans="1:3" ht="12.75">
      <c r="A15" s="3">
        <v>3.7</v>
      </c>
      <c r="B15" s="2">
        <f t="shared" si="1"/>
        <v>24.585407086379938</v>
      </c>
      <c r="C15" s="2">
        <f t="shared" si="0"/>
        <v>0.00019952623149688758</v>
      </c>
    </row>
    <row r="16" spans="1:3" ht="12.75">
      <c r="A16" s="3">
        <v>4.2</v>
      </c>
      <c r="B16" s="2">
        <f t="shared" si="1"/>
        <v>24.903353322947687</v>
      </c>
      <c r="C16" s="2">
        <f t="shared" si="0"/>
        <v>6.309573444801928E-05</v>
      </c>
    </row>
    <row r="17" spans="1:3" ht="12.75">
      <c r="A17" s="3">
        <v>4.7</v>
      </c>
      <c r="B17" s="2">
        <f t="shared" si="1"/>
        <v>25.081470061785307</v>
      </c>
      <c r="C17" s="2">
        <f aca="true" t="shared" si="2" ref="C17:C32">10^-A17</f>
        <v>1.995262314968877E-05</v>
      </c>
    </row>
    <row r="18" spans="1:3" ht="12.75">
      <c r="A18" s="3">
        <v>5.2</v>
      </c>
      <c r="B18" s="2">
        <f t="shared" si="1"/>
        <v>25.376354776859383</v>
      </c>
      <c r="C18" s="2">
        <f t="shared" si="2"/>
        <v>6.309573444801921E-06</v>
      </c>
    </row>
    <row r="19" spans="1:3" ht="12.75">
      <c r="A19" s="3">
        <v>5.7</v>
      </c>
      <c r="B19" s="2">
        <f t="shared" si="1"/>
        <v>26.18883179774265</v>
      </c>
      <c r="C19" s="2">
        <f t="shared" si="2"/>
        <v>1.995262314968875E-06</v>
      </c>
    </row>
    <row r="20" spans="1:3" ht="12.75">
      <c r="A20" s="3">
        <v>6.2</v>
      </c>
      <c r="B20" s="2">
        <f t="shared" si="1"/>
        <v>28.41881175516171</v>
      </c>
      <c r="C20" s="2">
        <f t="shared" si="2"/>
        <v>6.309573444801925E-07</v>
      </c>
    </row>
    <row r="21" spans="1:3" ht="12.75">
      <c r="A21" s="3">
        <v>6.7</v>
      </c>
      <c r="B21" s="2">
        <f t="shared" si="1"/>
        <v>33.34613173710136</v>
      </c>
      <c r="C21" s="2">
        <f t="shared" si="2"/>
        <v>1.995262314968876E-07</v>
      </c>
    </row>
    <row r="22" spans="1:3" ht="12.75">
      <c r="A22" s="3">
        <v>7.2</v>
      </c>
      <c r="B22" s="2">
        <f t="shared" si="1"/>
        <v>40.32841719684035</v>
      </c>
      <c r="C22" s="2">
        <f t="shared" si="2"/>
        <v>6.309573444801918E-08</v>
      </c>
    </row>
    <row r="23" spans="1:3" ht="12.75">
      <c r="A23" s="3">
        <v>7.7</v>
      </c>
      <c r="B23" s="2">
        <f t="shared" si="1"/>
        <v>45.84189250248117</v>
      </c>
      <c r="C23" s="2">
        <f t="shared" si="2"/>
        <v>1.9952623149688773E-08</v>
      </c>
    </row>
    <row r="24" spans="1:3" ht="12.75">
      <c r="A24" s="3">
        <v>8.2</v>
      </c>
      <c r="B24" s="2">
        <f t="shared" si="1"/>
        <v>48.517385744618366</v>
      </c>
      <c r="C24" s="2">
        <f t="shared" si="2"/>
        <v>6.309573444801933E-09</v>
      </c>
    </row>
    <row r="25" spans="1:3" ht="12.75">
      <c r="A25" s="3">
        <v>8.7</v>
      </c>
      <c r="B25" s="2">
        <f t="shared" si="1"/>
        <v>49.514675367989675</v>
      </c>
      <c r="C25" s="2">
        <f t="shared" si="2"/>
        <v>1.9952623149688824E-09</v>
      </c>
    </row>
    <row r="26" spans="1:3" ht="12.75">
      <c r="A26" s="3">
        <v>9.2</v>
      </c>
      <c r="B26" s="2">
        <f t="shared" si="1"/>
        <v>49.85511294190687</v>
      </c>
      <c r="C26" s="2">
        <f t="shared" si="2"/>
        <v>6.309573444801927E-10</v>
      </c>
    </row>
    <row r="27" spans="1:3" ht="12.75">
      <c r="A27" s="3">
        <v>9.7</v>
      </c>
      <c r="B27" s="2">
        <f t="shared" si="1"/>
        <v>49.98780054810089</v>
      </c>
      <c r="C27" s="2">
        <f t="shared" si="2"/>
        <v>1.9952623149688802E-10</v>
      </c>
    </row>
    <row r="28" spans="1:3" ht="12.75">
      <c r="A28" s="3">
        <v>10.2</v>
      </c>
      <c r="B28" s="2">
        <f t="shared" si="1"/>
        <v>50.10326662127161</v>
      </c>
      <c r="C28" s="2">
        <f t="shared" si="2"/>
        <v>6.309573444801919E-11</v>
      </c>
    </row>
    <row r="29" spans="1:3" ht="12.75">
      <c r="A29" s="3">
        <v>10.7</v>
      </c>
      <c r="B29" s="2">
        <f t="shared" si="1"/>
        <v>50.372771532783204</v>
      </c>
      <c r="C29" s="2">
        <f t="shared" si="2"/>
        <v>1.995262314968878E-11</v>
      </c>
    </row>
    <row r="30" spans="1:3" ht="12.75">
      <c r="A30" s="3">
        <v>11.2</v>
      </c>
      <c r="B30" s="2">
        <f t="shared" si="1"/>
        <v>51.20620973161875</v>
      </c>
      <c r="C30" s="2">
        <f t="shared" si="2"/>
        <v>6.3095734448019345E-12</v>
      </c>
    </row>
    <row r="31" spans="1:3" ht="12.75">
      <c r="A31" s="3">
        <v>11.7</v>
      </c>
      <c r="B31" s="2">
        <f t="shared" si="1"/>
        <v>53.956710735796484</v>
      </c>
      <c r="C31" s="2">
        <f t="shared" si="2"/>
        <v>1.995262314968876E-12</v>
      </c>
    </row>
    <row r="32" spans="1:3" ht="12.75">
      <c r="A32" s="3">
        <v>12.2</v>
      </c>
      <c r="B32" s="2">
        <f t="shared" si="1"/>
        <v>64.12524104139271</v>
      </c>
      <c r="C32" s="2">
        <f t="shared" si="2"/>
        <v>6.309573444801928E-13</v>
      </c>
    </row>
    <row r="33" spans="1:3" ht="12.75">
      <c r="A33" s="3"/>
      <c r="B33" s="2"/>
      <c r="C33" s="2"/>
    </row>
    <row r="34" spans="1:3" ht="12.75">
      <c r="A34" s="3"/>
      <c r="B34" s="1"/>
      <c r="C34" s="2"/>
    </row>
    <row r="35" spans="1:3" ht="12.75">
      <c r="A35" s="1"/>
      <c r="B35" s="1"/>
      <c r="C35" s="2"/>
    </row>
    <row r="36" spans="1:3" ht="12.75">
      <c r="A36" s="1"/>
      <c r="B36" s="1"/>
      <c r="C36" s="2"/>
    </row>
    <row r="37" spans="1:3" ht="12.75">
      <c r="A37" s="1"/>
      <c r="B37" s="1"/>
      <c r="C37" s="2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8"/>
  <sheetViews>
    <sheetView workbookViewId="0" topLeftCell="A1">
      <selection activeCell="E24" sqref="E24"/>
    </sheetView>
  </sheetViews>
  <sheetFormatPr defaultColWidth="9.140625" defaultRowHeight="12.75"/>
  <cols>
    <col min="3" max="3" width="9.421875" style="0" bestFit="1" customWidth="1"/>
  </cols>
  <sheetData>
    <row r="1" spans="6:8" ht="17.25" thickBot="1" thickTop="1">
      <c r="F1" s="11" t="s">
        <v>12</v>
      </c>
      <c r="G1" s="12"/>
      <c r="H1" s="11"/>
    </row>
    <row r="2" ht="13.5" thickTop="1"/>
    <row r="3" spans="1:3" ht="15.75">
      <c r="A3" s="5" t="s">
        <v>3</v>
      </c>
      <c r="B3" s="6">
        <v>25</v>
      </c>
      <c r="C3" t="s">
        <v>0</v>
      </c>
    </row>
    <row r="4" spans="1:6" ht="15.75">
      <c r="A4" s="5" t="s">
        <v>4</v>
      </c>
      <c r="B4" s="6">
        <v>0.1</v>
      </c>
      <c r="C4" t="s">
        <v>2</v>
      </c>
      <c r="D4" s="8" t="s">
        <v>9</v>
      </c>
      <c r="E4" s="6">
        <v>0.1</v>
      </c>
      <c r="F4" t="s">
        <v>2</v>
      </c>
    </row>
    <row r="5" spans="1:3" ht="15.75">
      <c r="A5" s="5" t="s">
        <v>5</v>
      </c>
      <c r="B5" s="7">
        <v>0.0075</v>
      </c>
      <c r="C5" s="2"/>
    </row>
    <row r="6" spans="1:4" ht="15.75">
      <c r="A6" s="5" t="s">
        <v>6</v>
      </c>
      <c r="B6" s="7">
        <v>6.2E-08</v>
      </c>
      <c r="C6" s="2"/>
      <c r="D6" s="13"/>
    </row>
    <row r="7" spans="1:3" ht="14.25">
      <c r="A7" s="5" t="s">
        <v>7</v>
      </c>
      <c r="B7" s="7">
        <v>4.8E-13</v>
      </c>
      <c r="C7" s="2"/>
    </row>
    <row r="8" spans="1:2" ht="14.25">
      <c r="A8" s="5" t="s">
        <v>8</v>
      </c>
      <c r="B8" s="7">
        <v>1E-14</v>
      </c>
    </row>
    <row r="11" spans="1:3" ht="14.25">
      <c r="A11" s="9" t="s">
        <v>1</v>
      </c>
      <c r="B11" s="9" t="s">
        <v>10</v>
      </c>
      <c r="C11" s="10" t="s">
        <v>11</v>
      </c>
    </row>
    <row r="12" spans="1:3" ht="12.75">
      <c r="A12" s="3">
        <v>1.5</v>
      </c>
      <c r="B12" s="1">
        <v>0</v>
      </c>
      <c r="C12" s="4">
        <v>0.027</v>
      </c>
    </row>
    <row r="13" spans="1:3" ht="12.75">
      <c r="A13" s="3">
        <v>2</v>
      </c>
      <c r="B13" s="1">
        <f>-(($B$3*(C13^5-$B$4*C13^3*$B$5+C13^4*$B$5-2*$B$4*C13^2*$B$5*$B$6+C13^3*$B$5*$B$6-3*$B$4*C13*$B$5*$B$6*$B$7+C13^2*$B$5*$B$6*$B$7-C13^3*$B$8-C13^2*$B$5*$B$8-C13*$B$5*$B$6*$B$8-$B$5*$B$6*$B$7*$B$8))/(($E$4*C13+C13^2-$B$8)*(C13^3+C13^2*$B$5+C13*$B$5*$B$6+$B$5*$B$6*$B$7)))</f>
        <v>7.467627365534664</v>
      </c>
      <c r="C13" s="4">
        <v>0.01</v>
      </c>
    </row>
    <row r="14" spans="1:3" ht="12.75">
      <c r="A14" s="3">
        <v>2.5</v>
      </c>
      <c r="B14" s="1">
        <f>-(($B$3*(C14^5-$B$4*C14^3*$B$5+C14^4*$B$5-2*$B$4*C14^2*$B$5*$B$6+C14^3*$B$5*$B$6-3*$B$4*C14*$B$5*$B$6*$B$7+C14^2*$B$5*$B$6*$B$7-C14^3*$B$8-C14^2*$B$5*$B$8-C14*$B$5*$B$6*$B$8-$B$5*$B$6*$B$7*$B$8))/(($E$4*C14+C14^2-$B$8)*(C14^3+C14^2*$B$5+C14*$B$5*$B$6+$B$5*$B$6*$B$7)))</f>
        <v>16.28040678811499</v>
      </c>
      <c r="C14" s="2">
        <f>10^-A14</f>
        <v>0.0031622776601683764</v>
      </c>
    </row>
    <row r="15" spans="1:3" ht="12.75">
      <c r="A15" s="3">
        <v>3</v>
      </c>
      <c r="B15" s="1">
        <f>-(($B$3*(C15^5-$B$4*C15^3*$B$5+C15^4*$B$5-2*$B$4*C15^2*$B$5*$B$6+C15^3*$B$5*$B$6-3*$B$4*C15*$B$5*$B$6*$B$7+C15^2*$B$5*$B$6*$B$7-C15^3*$B$8-C15^2*$B$5*$B$8-C15*$B$5*$B$6*$B$8-$B$5*$B$6*$B$7*$B$8))/(($E$4*C15+C15^2-$B$8)*(C15^3+C15^2*$B$5+C15*$B$5*$B$6+$B$5*$B$6*$B$7)))</f>
        <v>21.594407917989585</v>
      </c>
      <c r="C15" s="2">
        <f>10^-A15</f>
        <v>0.001</v>
      </c>
    </row>
    <row r="16" spans="1:3" ht="12.75">
      <c r="A16" s="3">
        <v>3.5</v>
      </c>
      <c r="B16" s="1">
        <f aca="true" t="shared" si="0" ref="B16:B23">-(($B$3*(C16^5-$B$4*C16^3*$B$5+C16^4*$B$5-2*$B$4*C16^2*$B$5*$B$6+C16^3*$B$5*$B$6-3*$B$4*C16*$B$5*$B$6*$B$7+C16^2*$B$5*$B$6*$B$7-C16^3*$B$8-C16^2*$B$5*$B$8-C16*$B$5*$B$6*$B$8-$B$5*$B$6*$B$7*$B$8))/(($E$4*C16+C16^2-$B$8)*(C16^3+C16^2*$B$5+C16*$B$5*$B$6+$B$5*$B$6*$B$7)))</f>
        <v>23.83900387589779</v>
      </c>
      <c r="C16" s="2">
        <f>10^-A16</f>
        <v>0.00031622776601683783</v>
      </c>
    </row>
    <row r="17" spans="1:3" ht="12.75">
      <c r="A17" s="3">
        <v>4</v>
      </c>
      <c r="B17" s="1">
        <f t="shared" si="0"/>
        <v>24.636903618114548</v>
      </c>
      <c r="C17" s="2">
        <f>10^-A17</f>
        <v>0.0001</v>
      </c>
    </row>
    <row r="18" spans="1:3" ht="12.75">
      <c r="A18" s="3">
        <v>4.5</v>
      </c>
      <c r="B18" s="1">
        <f t="shared" si="0"/>
        <v>24.928163742015926</v>
      </c>
      <c r="C18" s="2">
        <f aca="true" t="shared" si="1" ref="C18:C33">10^-A18</f>
        <v>3.162277660168375E-05</v>
      </c>
    </row>
    <row r="19" spans="1:3" ht="12.75">
      <c r="A19" s="3">
        <v>5</v>
      </c>
      <c r="B19" s="1">
        <f t="shared" si="0"/>
        <v>25.115745905502987</v>
      </c>
      <c r="C19" s="2">
        <f t="shared" si="1"/>
        <v>1E-05</v>
      </c>
    </row>
    <row r="20" spans="1:3" ht="12.75">
      <c r="A20" s="3">
        <v>5.5</v>
      </c>
      <c r="B20" s="1">
        <f t="shared" si="0"/>
        <v>25.468600939909336</v>
      </c>
      <c r="C20" s="2">
        <f t="shared" si="1"/>
        <v>3.1622776601683767E-06</v>
      </c>
    </row>
    <row r="21" spans="1:3" ht="12.75">
      <c r="A21" s="3">
        <v>6</v>
      </c>
      <c r="B21" s="1">
        <f t="shared" si="0"/>
        <v>26.45568075132375</v>
      </c>
      <c r="C21" s="2">
        <f t="shared" si="1"/>
        <v>1E-06</v>
      </c>
    </row>
    <row r="22" spans="1:3" ht="12.75">
      <c r="A22" s="3">
        <v>6.5</v>
      </c>
      <c r="B22" s="1">
        <f t="shared" si="0"/>
        <v>29.096891517871647</v>
      </c>
      <c r="C22" s="2">
        <f t="shared" si="1"/>
        <v>3.1622776601683734E-07</v>
      </c>
    </row>
    <row r="23" spans="1:3" ht="12.75">
      <c r="A23" s="3">
        <v>7</v>
      </c>
      <c r="B23" s="1">
        <f t="shared" si="0"/>
        <v>34.56769100247215</v>
      </c>
      <c r="C23" s="2">
        <f t="shared" si="1"/>
        <v>1E-07</v>
      </c>
    </row>
    <row r="24" spans="1:3" ht="12.75">
      <c r="A24" s="3">
        <v>7.5</v>
      </c>
      <c r="B24" s="1">
        <f>-(($B$3*(C24^5-$B$4*C24^3*$B$5+C24^4*$B$5-2*$B$4*C24^2*$B$5*$B$6+C24^3*$B$5*$B$6-3*$B$4*C24*$B$5*$B$6*$B$7+C24^2*$B$5*$B$6*$B$7-C24^3*$B$8-C24^2*$B$5*$B$8-C24*$B$5*$B$6*$B$8-$B$5*$B$6*$B$7*$B$8))/(($E$4*C24+C24^2-$B$8)*(C24^3+C24^2*$B$5+C24*$B$5*$B$6+$B$5*$B$6*$B$7)))</f>
        <v>41.556266792961026</v>
      </c>
      <c r="C24" s="2">
        <f t="shared" si="1"/>
        <v>3.16227766016837E-08</v>
      </c>
    </row>
    <row r="25" spans="1:3" ht="12.75">
      <c r="A25" s="3">
        <v>8</v>
      </c>
      <c r="B25" s="1">
        <f>-(($B$3*(C25^5-$B$4*C25^3*$B$5+C25^4*$B$5-2*$B$4*C25^2*$B$5*$B$6+C25^3*$B$5*$B$6-3*$B$4*C25*$B$5*$B$6*$B$7+C25^2*$B$5*$B$6*$B$7-C25^3*$B$8-C25^2*$B$5*$B$8-C25*$B$5*$B$6*$B$8-$B$5*$B$6*$B$7*$B$8))/(($E$4*C25+C25^2-$B$8)*(C25^3+C25^2*$B$5+C25*$B$5*$B$6+$B$5*$B$6*$B$7)))</f>
        <v>46.52965410844876</v>
      </c>
      <c r="C25" s="2">
        <f t="shared" si="1"/>
        <v>1E-08</v>
      </c>
    </row>
    <row r="26" spans="1:3" ht="12.75">
      <c r="A26" s="3">
        <v>8.5</v>
      </c>
      <c r="B26" s="1">
        <f aca="true" t="shared" si="2" ref="B26:B33">-(($B$3*(C26^5-$B$4*C26^3*$B$5+C26^4*$B$5-2*$B$4*C26^2*$B$5*$B$6+C26^3*$B$5*$B$6-3*$B$4*C26*$B$5*$B$6*$B$7+C26^2*$B$5*$B$6*$B$7-C26^3*$B$8-C26^2*$B$5*$B$8-C26*$B$5*$B$6*$B$8-$B$5*$B$6*$B$7*$B$8))/(($E$4*C26+C26^2-$B$8)*(C26^3+C26^2*$B$5+C26*$B$5*$B$6+$B$5*$B$6*$B$7)))</f>
        <v>48.79288374447418</v>
      </c>
      <c r="C26" s="2">
        <f t="shared" si="1"/>
        <v>3.162277660168378E-09</v>
      </c>
    </row>
    <row r="27" spans="1:3" ht="12.75">
      <c r="A27" s="3">
        <v>9</v>
      </c>
      <c r="B27" s="1">
        <f t="shared" si="2"/>
        <v>49.62262732682593</v>
      </c>
      <c r="C27" s="2">
        <f t="shared" si="1"/>
        <v>1E-09</v>
      </c>
    </row>
    <row r="28" spans="1:3" ht="12.75">
      <c r="A28" s="3">
        <v>9.5</v>
      </c>
      <c r="B28" s="1">
        <f t="shared" si="2"/>
        <v>49.934721194682666</v>
      </c>
      <c r="C28" s="2">
        <f t="shared" si="1"/>
        <v>3.1622776601683744E-10</v>
      </c>
    </row>
    <row r="29" spans="1:3" ht="12.75">
      <c r="A29" s="3">
        <v>10</v>
      </c>
      <c r="B29" s="1">
        <f t="shared" si="2"/>
        <v>50.15432395939052</v>
      </c>
      <c r="C29" s="2">
        <f t="shared" si="1"/>
        <v>1E-10</v>
      </c>
    </row>
    <row r="30" spans="1:3" ht="12.75">
      <c r="A30" s="3">
        <v>10.5</v>
      </c>
      <c r="B30" s="1">
        <f t="shared" si="2"/>
        <v>50.60012614141608</v>
      </c>
      <c r="C30" s="2">
        <f t="shared" si="1"/>
        <v>3.162277660168371E-11</v>
      </c>
    </row>
    <row r="31" spans="1:3" ht="12.75">
      <c r="A31" s="3">
        <v>11</v>
      </c>
      <c r="B31" s="1">
        <f t="shared" si="2"/>
        <v>51.91011614155761</v>
      </c>
      <c r="C31" s="2">
        <f t="shared" si="1"/>
        <v>1E-11</v>
      </c>
    </row>
    <row r="32" spans="1:3" ht="12.75">
      <c r="A32" s="3">
        <v>11.5</v>
      </c>
      <c r="B32" s="1">
        <f t="shared" si="2"/>
        <v>55.850093261706576</v>
      </c>
      <c r="C32" s="2">
        <f t="shared" si="1"/>
        <v>3.162277660168367E-12</v>
      </c>
    </row>
    <row r="33" spans="1:3" ht="12.75">
      <c r="A33" s="3">
        <v>12</v>
      </c>
      <c r="B33" s="1">
        <f t="shared" si="2"/>
        <v>67.34194144347524</v>
      </c>
      <c r="C33" s="2">
        <f t="shared" si="1"/>
        <v>1E-12</v>
      </c>
    </row>
    <row r="34" spans="1:3" ht="12.75">
      <c r="A34" s="3"/>
      <c r="B34" s="1"/>
      <c r="C34" s="2"/>
    </row>
    <row r="35" spans="1:3" ht="12.75">
      <c r="A35" s="3"/>
      <c r="B35" s="1"/>
      <c r="C35" s="2"/>
    </row>
    <row r="36" spans="1:3" ht="12.75">
      <c r="A36" s="3"/>
      <c r="B36" s="1"/>
      <c r="C36" s="2"/>
    </row>
    <row r="37" spans="1:3" ht="12.75">
      <c r="A37" s="1"/>
      <c r="B37" s="1"/>
      <c r="C37" s="2"/>
    </row>
    <row r="38" spans="1:3" ht="12.75">
      <c r="A38" s="1"/>
      <c r="B38" s="1"/>
      <c r="C38" s="2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polyPrT</dc:title>
  <dc:subject>Chemistry II(AP)/(H)</dc:subject>
  <dc:creator>Fred Morris</dc:creator>
  <cp:keywords/>
  <dc:description/>
  <cp:lastModifiedBy>Frederick Morris</cp:lastModifiedBy>
  <dcterms:created xsi:type="dcterms:W3CDTF">1996-10-14T23:33:28Z</dcterms:created>
  <dcterms:modified xsi:type="dcterms:W3CDTF">2008-07-26T12:37:57Z</dcterms:modified>
  <cp:category/>
  <cp:version/>
  <cp:contentType/>
  <cp:contentStatus/>
</cp:coreProperties>
</file>