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590" activeTab="5"/>
  </bookViews>
  <sheets>
    <sheet name="Linear" sheetId="1" r:id="rId1"/>
    <sheet name="Inverse" sheetId="2" r:id="rId2"/>
    <sheet name="Quadratic" sheetId="3" r:id="rId3"/>
    <sheet name="Exponential" sheetId="4" r:id="rId4"/>
    <sheet name="Logarithmic" sheetId="5" r:id="rId5"/>
    <sheet name="Power" sheetId="6" r:id="rId6"/>
  </sheets>
  <definedNames/>
  <calcPr fullCalcOnLoad="1"/>
</workbook>
</file>

<file path=xl/comments1.xml><?xml version="1.0" encoding="utf-8"?>
<comments xmlns="http://schemas.openxmlformats.org/spreadsheetml/2006/main">
  <authors>
    <author>XP USER</author>
  </authors>
  <commentList>
    <comment ref="B9" authorId="0">
      <text>
        <r>
          <rPr>
            <b/>
            <sz val="8"/>
            <rFont val="Tahoma"/>
            <family val="2"/>
          </rPr>
          <t xml:space="preserve">Shaded Cells Represent The Variables That Can Be Changed On Each Worksheet. 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XP USER</author>
  </authors>
  <commentList>
    <comment ref="C6" authorId="0">
      <text>
        <r>
          <rPr>
            <b/>
            <sz val="8"/>
            <rFont val="Tahoma"/>
            <family val="0"/>
          </rPr>
          <t xml:space="preserve">Shaded Cells Represent The The Variables That Can Be Changed On Each Worksheet.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XP USER</author>
  </authors>
  <commentList>
    <comment ref="B6" authorId="0">
      <text>
        <r>
          <rPr>
            <b/>
            <sz val="8"/>
            <rFont val="Tahoma"/>
            <family val="0"/>
          </rPr>
          <t>Shaded Cells Represent The Variables That Can Be Changed On Each Worksheet.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XP USER</author>
  </authors>
  <commentList>
    <comment ref="B6" authorId="0">
      <text>
        <r>
          <rPr>
            <b/>
            <sz val="8"/>
            <rFont val="Tahoma"/>
            <family val="0"/>
          </rPr>
          <t>Shaded Cells Represent The Variables That Can Be Changed On Each Worksheet.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XP USER</author>
  </authors>
  <commentList>
    <comment ref="B6" authorId="0">
      <text>
        <r>
          <rPr>
            <b/>
            <sz val="8"/>
            <rFont val="Tahoma"/>
            <family val="0"/>
          </rPr>
          <t>Shaded Cells Represent The Variables That Can Be Changed On Each Worksheet.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XP USER</author>
  </authors>
  <commentList>
    <comment ref="B6" authorId="0">
      <text>
        <r>
          <rPr>
            <b/>
            <sz val="8"/>
            <rFont val="Tahoma"/>
            <family val="0"/>
          </rPr>
          <t>Shaded Cells Represent The Variables That Can Be Changed On Each Worksheet.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<sst xmlns="http://schemas.openxmlformats.org/spreadsheetml/2006/main" count="80" uniqueCount="46">
  <si>
    <t>Slope</t>
  </si>
  <si>
    <t>Y-Intercept</t>
  </si>
  <si>
    <t>y = mx + b</t>
  </si>
  <si>
    <t>x</t>
  </si>
  <si>
    <t>y</t>
  </si>
  <si>
    <t>(m)</t>
  </si>
  <si>
    <t>(b)</t>
  </si>
  <si>
    <t xml:space="preserve">    Inverse Relationship</t>
  </si>
  <si>
    <t>y = k/x</t>
  </si>
  <si>
    <t>Constant</t>
  </si>
  <si>
    <t>(k)</t>
  </si>
  <si>
    <t xml:space="preserve">  Quadratic Relationship</t>
  </si>
  <si>
    <t xml:space="preserve">a = </t>
  </si>
  <si>
    <t xml:space="preserve">b = </t>
  </si>
  <si>
    <t>c =</t>
  </si>
  <si>
    <r>
      <t xml:space="preserve">      y = ax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bx + c</t>
    </r>
  </si>
  <si>
    <t>Δy</t>
  </si>
  <si>
    <t xml:space="preserve">        Exponential Relationship</t>
  </si>
  <si>
    <t>Δy/y</t>
  </si>
  <si>
    <r>
      <t>y = ab</t>
    </r>
    <r>
      <rPr>
        <vertAlign val="superscript"/>
        <sz val="10"/>
        <rFont val="Arial"/>
        <family val="2"/>
      </rPr>
      <t>x</t>
    </r>
  </si>
  <si>
    <t>Using the same data above but plotting ln y vs x.</t>
  </si>
  <si>
    <t>ln y</t>
  </si>
  <si>
    <t>Δ(ln y)</t>
  </si>
  <si>
    <t>a =</t>
  </si>
  <si>
    <t>k =</t>
  </si>
  <si>
    <r>
      <t>y = ae</t>
    </r>
    <r>
      <rPr>
        <vertAlign val="superscript"/>
        <sz val="10"/>
        <rFont val="Arial"/>
        <family val="2"/>
      </rPr>
      <t>kx</t>
    </r>
  </si>
  <si>
    <t xml:space="preserve">        Logarithmic Relationship</t>
  </si>
  <si>
    <t>a + b * ln(x)</t>
  </si>
  <si>
    <t>a + b * log(x)</t>
  </si>
  <si>
    <t>ln(x) and log(x) plotted on same graph.</t>
  </si>
  <si>
    <t xml:space="preserve">            Power Relationship</t>
  </si>
  <si>
    <r>
      <t>y = ax</t>
    </r>
    <r>
      <rPr>
        <vertAlign val="superscript"/>
        <sz val="10"/>
        <rFont val="Arial"/>
        <family val="2"/>
      </rPr>
      <t>b</t>
    </r>
  </si>
  <si>
    <t>Using the same data above but plotting ln (y) vs ln (x).</t>
  </si>
  <si>
    <t>ln (x)</t>
  </si>
  <si>
    <t>ln (y)</t>
  </si>
  <si>
    <t>Intercept</t>
  </si>
  <si>
    <t>Note that the value of the slope equals the value of b, the power in the expression above.</t>
  </si>
  <si>
    <t>Note that the value of the intercept equals the value of ln(a), the coefficient in the expression above.</t>
  </si>
  <si>
    <t>Using the same data above but plotting log (y) vs log (x).</t>
  </si>
  <si>
    <t>log (x)</t>
  </si>
  <si>
    <t>log (y)</t>
  </si>
  <si>
    <t>Note that the value of the intercept equals the value of log(a), the coefficient in the expression above.</t>
  </si>
  <si>
    <t>Δ(log y)</t>
  </si>
  <si>
    <t>Linear Relationship</t>
  </si>
  <si>
    <t>The graphs in this workbook are graphs frequently encountered in the physical sciences.  In each set of graphs,</t>
  </si>
  <si>
    <t>the cells in gray are those that can be modified.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</si>
</sst>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.00"/>
    <numFmt numFmtId="165" formatCode="?0.00"/>
    <numFmt numFmtId="166" formatCode="???.00"/>
    <numFmt numFmtId="167" formatCode="??0.00"/>
    <numFmt numFmtId="168" formatCode="??0.000"/>
    <numFmt numFmtId="169" formatCode="??.000"/>
    <numFmt numFmtId="170" formatCode="?0.000"/>
  </numFmts>
  <fonts count="7">
    <font>
      <sz val="10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2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Y-Variable vs X-Variable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Linear!$B$16:$B$26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Linear!$D$16:$D$26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27154283"/>
        <c:axId val="43061956"/>
      </c:scatterChart>
      <c:valAx>
        <c:axId val="271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61956"/>
        <c:crosses val="autoZero"/>
        <c:crossBetween val="midCat"/>
        <c:dispUnits/>
      </c:valAx>
      <c:valAx>
        <c:axId val="43061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54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Y-Variable vs X-Varaiable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ln(x)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Logarithmic!$B$13:$B$22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Logarithmic!$D$13:$D$22</c:f>
              <c:numCache>
                <c:ptCount val="10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</c:numCache>
            </c:numRef>
          </c:yVal>
          <c:smooth val="0"/>
        </c:ser>
        <c:ser>
          <c:idx val="1"/>
          <c:order val="1"/>
          <c:tx>
            <c:v>log(x)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Logarithmic!$B$35:$B$44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Logarithmic!$D$35:$D$44</c:f>
              <c:numCache>
                <c:ptCount val="10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</c:numCache>
            </c:numRef>
          </c:yVal>
          <c:smooth val="0"/>
        </c:ser>
        <c:axId val="66017589"/>
        <c:axId val="57287390"/>
      </c:scatterChart>
      <c:valAx>
        <c:axId val="66017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?0.00" sourceLinked="0"/>
        <c:majorTickMark val="out"/>
        <c:minorTickMark val="none"/>
        <c:tickLblPos val="nextTo"/>
        <c:crossAx val="57287390"/>
        <c:crosses val="autoZero"/>
        <c:crossBetween val="midCat"/>
        <c:dispUnits/>
      </c:valAx>
      <c:valAx>
        <c:axId val="57287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175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Y-Variable vs X-Variable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Power!$B$13:$B$23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Power!$D$13:$D$23</c:f>
              <c:numCache>
                <c:ptCount val="11"/>
                <c:pt idx="0">
                  <c:v>1</c:v>
                </c:pt>
                <c:pt idx="1">
                  <c:v>2.82842712474619</c:v>
                </c:pt>
                <c:pt idx="2">
                  <c:v>5.196152422706632</c:v>
                </c:pt>
                <c:pt idx="3">
                  <c:v>7.999999999999998</c:v>
                </c:pt>
                <c:pt idx="4">
                  <c:v>11.180339887498945</c:v>
                </c:pt>
                <c:pt idx="5">
                  <c:v>14.69693845669907</c:v>
                </c:pt>
                <c:pt idx="6">
                  <c:v>18.52025917745213</c:v>
                </c:pt>
                <c:pt idx="7">
                  <c:v>22.627416997969508</c:v>
                </c:pt>
                <c:pt idx="8">
                  <c:v>27</c:v>
                </c:pt>
                <c:pt idx="9">
                  <c:v>31.622776601683803</c:v>
                </c:pt>
              </c:numCache>
            </c:numRef>
          </c:yVal>
          <c:smooth val="0"/>
        </c:ser>
        <c:axId val="45824463"/>
        <c:axId val="9766984"/>
      </c:scatterChart>
      <c:valAx>
        <c:axId val="4582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??0.00" sourceLinked="0"/>
        <c:majorTickMark val="out"/>
        <c:minorTickMark val="none"/>
        <c:tickLblPos val="nextTo"/>
        <c:crossAx val="9766984"/>
        <c:crosses val="autoZero"/>
        <c:crossBetween val="midCat"/>
        <c:dispUnits/>
      </c:valAx>
      <c:valAx>
        <c:axId val="9766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24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ln(Y-Variable) vs ln(X-Variable)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Power!$B$36:$B$45</c:f>
              <c:numCache>
                <c:ptCount val="10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</c:numCache>
            </c:numRef>
          </c:xVal>
          <c:yVal>
            <c:numRef>
              <c:f>Power!$D$36:$D$45</c:f>
              <c:numCache>
                <c:ptCount val="10"/>
                <c:pt idx="0">
                  <c:v>0</c:v>
                </c:pt>
                <c:pt idx="1">
                  <c:v>1.0397207708399179</c:v>
                </c:pt>
                <c:pt idx="2">
                  <c:v>1.6479184330021646</c:v>
                </c:pt>
                <c:pt idx="3">
                  <c:v>2.0794415416798357</c:v>
                </c:pt>
                <c:pt idx="4">
                  <c:v>2.4141568686511503</c:v>
                </c:pt>
                <c:pt idx="5">
                  <c:v>2.6876392038420827</c:v>
                </c:pt>
                <c:pt idx="6">
                  <c:v>2.9188652235829697</c:v>
                </c:pt>
                <c:pt idx="7">
                  <c:v>3.1191623125197534</c:v>
                </c:pt>
                <c:pt idx="8">
                  <c:v>3.295836866004329</c:v>
                </c:pt>
                <c:pt idx="9">
                  <c:v>3.453877639491069</c:v>
                </c:pt>
              </c:numCache>
            </c:numRef>
          </c:yVal>
          <c:smooth val="0"/>
        </c:ser>
        <c:axId val="20793993"/>
        <c:axId val="52928210"/>
      </c:scatterChart>
      <c:valAx>
        <c:axId val="2079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ln(X-Variable)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?0.000" sourceLinked="0"/>
        <c:majorTickMark val="out"/>
        <c:minorTickMark val="none"/>
        <c:tickLblPos val="nextTo"/>
        <c:crossAx val="52928210"/>
        <c:crosses val="autoZero"/>
        <c:crossBetween val="midCat"/>
        <c:dispUnits/>
      </c:valAx>
      <c:valAx>
        <c:axId val="529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ln(Y-Variable)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?0.000" sourceLinked="0"/>
        <c:majorTickMark val="out"/>
        <c:minorTickMark val="none"/>
        <c:tickLblPos val="nextTo"/>
        <c:crossAx val="20793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log(Y-Variable) vs log(X-Variable)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Power!$B$63:$B$72</c:f>
              <c:numCache>
                <c:ptCount val="10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</c:numCache>
            </c:numRef>
          </c:xVal>
          <c:yVal>
            <c:numRef>
              <c:f>Power!$D$63:$D$72</c:f>
              <c:numCache>
                <c:ptCount val="10"/>
                <c:pt idx="0">
                  <c:v>0</c:v>
                </c:pt>
                <c:pt idx="1">
                  <c:v>0.45154499349597177</c:v>
                </c:pt>
                <c:pt idx="2">
                  <c:v>0.7156818820794937</c:v>
                </c:pt>
                <c:pt idx="3">
                  <c:v>0.9030899869919435</c:v>
                </c:pt>
                <c:pt idx="4">
                  <c:v>1.0484550065040281</c:v>
                </c:pt>
                <c:pt idx="5">
                  <c:v>1.1672268755754656</c:v>
                </c:pt>
                <c:pt idx="6">
                  <c:v>1.2676470600213852</c:v>
                </c:pt>
                <c:pt idx="7">
                  <c:v>1.3546349804879152</c:v>
                </c:pt>
                <c:pt idx="8">
                  <c:v>1.4313637641589874</c:v>
                </c:pt>
                <c:pt idx="9">
                  <c:v>1.5000000000000002</c:v>
                </c:pt>
              </c:numCache>
            </c:numRef>
          </c:yVal>
          <c:smooth val="0"/>
        </c:ser>
        <c:axId val="6591843"/>
        <c:axId val="59326588"/>
      </c:scatterChart>
      <c:valAx>
        <c:axId val="659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log(X-Variable)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?0.000" sourceLinked="0"/>
        <c:majorTickMark val="out"/>
        <c:minorTickMark val="none"/>
        <c:tickLblPos val="nextTo"/>
        <c:crossAx val="59326588"/>
        <c:crosses val="autoZero"/>
        <c:crossBetween val="midCat"/>
        <c:dispUnits/>
      </c:valAx>
      <c:valAx>
        <c:axId val="5932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log(Y-Variable)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1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Y-Variable vs X-Variable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Inverse!$B$13:$B$23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Inverse!$D$13:$D$23</c:f>
              <c:numCache>
                <c:ptCount val="11"/>
                <c:pt idx="0">
                  <c:v>1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</c:numCache>
            </c:numRef>
          </c:yVal>
          <c:smooth val="0"/>
        </c:ser>
        <c:axId val="52013285"/>
        <c:axId val="65466382"/>
      </c:scatterChart>
      <c:valAx>
        <c:axId val="520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66382"/>
        <c:crosses val="autoZero"/>
        <c:crossBetween val="midCat"/>
        <c:dispUnits/>
      </c:valAx>
      <c:valAx>
        <c:axId val="6546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132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Y-Variable vs X-Variable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Quadratic!$B$13:$B$23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Quadratic!$D$13:$D$23</c:f>
              <c:numCache>
                <c:ptCount val="11"/>
                <c:pt idx="0">
                  <c:v>3</c:v>
                </c:pt>
                <c:pt idx="1">
                  <c:v>7</c:v>
                </c:pt>
                <c:pt idx="2">
                  <c:v>13</c:v>
                </c:pt>
                <c:pt idx="3">
                  <c:v>21</c:v>
                </c:pt>
                <c:pt idx="4">
                  <c:v>31</c:v>
                </c:pt>
                <c:pt idx="5">
                  <c:v>43</c:v>
                </c:pt>
                <c:pt idx="6">
                  <c:v>57</c:v>
                </c:pt>
                <c:pt idx="7">
                  <c:v>73</c:v>
                </c:pt>
                <c:pt idx="8">
                  <c:v>91</c:v>
                </c:pt>
                <c:pt idx="9">
                  <c:v>111</c:v>
                </c:pt>
              </c:numCache>
            </c:numRef>
          </c:yVal>
          <c:smooth val="0"/>
        </c:ser>
        <c:axId val="52326527"/>
        <c:axId val="1176696"/>
      </c:scatterChart>
      <c:valAx>
        <c:axId val="5232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6696"/>
        <c:crosses val="autoZero"/>
        <c:crossBetween val="midCat"/>
        <c:dispUnits/>
      </c:valAx>
      <c:valAx>
        <c:axId val="1176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26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Y-Variable vs X-Variable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Exponential!$B$13:$B$23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Exponential!$D$13:$D$23</c:f>
              <c:numCache>
                <c:ptCount val="11"/>
                <c:pt idx="0">
                  <c:v>1.5</c:v>
                </c:pt>
                <c:pt idx="1">
                  <c:v>2.25</c:v>
                </c:pt>
                <c:pt idx="2">
                  <c:v>3.375</c:v>
                </c:pt>
                <c:pt idx="3">
                  <c:v>5.0625</c:v>
                </c:pt>
                <c:pt idx="4">
                  <c:v>7.59375</c:v>
                </c:pt>
                <c:pt idx="5">
                  <c:v>11.390625</c:v>
                </c:pt>
                <c:pt idx="6">
                  <c:v>17.0859375</c:v>
                </c:pt>
                <c:pt idx="7">
                  <c:v>25.62890625</c:v>
                </c:pt>
                <c:pt idx="8">
                  <c:v>38.443359375</c:v>
                </c:pt>
                <c:pt idx="9">
                  <c:v>57.6650390625</c:v>
                </c:pt>
              </c:numCache>
            </c:numRef>
          </c:yVal>
          <c:smooth val="0"/>
        </c:ser>
        <c:axId val="10590265"/>
        <c:axId val="28203522"/>
      </c:scatterChart>
      <c:valAx>
        <c:axId val="105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??0.00" sourceLinked="0"/>
        <c:majorTickMark val="out"/>
        <c:minorTickMark val="none"/>
        <c:tickLblPos val="nextTo"/>
        <c:crossAx val="28203522"/>
        <c:crosses val="autoZero"/>
        <c:crossBetween val="midCat"/>
        <c:dispUnits/>
      </c:valAx>
      <c:valAx>
        <c:axId val="2820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90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ln Y-Variable vs X-Variable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Exponential!$B$31:$B$40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Exponential!$D$31:$D$40</c:f>
              <c:numCache>
                <c:ptCount val="10"/>
                <c:pt idx="0">
                  <c:v>0.4054651081081644</c:v>
                </c:pt>
                <c:pt idx="1">
                  <c:v>0.8109302162163288</c:v>
                </c:pt>
                <c:pt idx="2">
                  <c:v>1.2163953243244932</c:v>
                </c:pt>
                <c:pt idx="3">
                  <c:v>1.6218604324326575</c:v>
                </c:pt>
                <c:pt idx="4">
                  <c:v>2.0273255405408217</c:v>
                </c:pt>
                <c:pt idx="5">
                  <c:v>2.4327906486489863</c:v>
                </c:pt>
                <c:pt idx="6">
                  <c:v>2.8382557567571505</c:v>
                </c:pt>
                <c:pt idx="7">
                  <c:v>3.243720864865315</c:v>
                </c:pt>
                <c:pt idx="8">
                  <c:v>3.6491859729734792</c:v>
                </c:pt>
                <c:pt idx="9">
                  <c:v>4.054651081081643</c:v>
                </c:pt>
              </c:numCache>
            </c:numRef>
          </c:yVal>
          <c:smooth val="0"/>
        </c:ser>
        <c:axId val="52505107"/>
        <c:axId val="2783916"/>
      </c:scatterChart>
      <c:valAx>
        <c:axId val="5250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??0.00" sourceLinked="0"/>
        <c:majorTickMark val="out"/>
        <c:minorTickMark val="none"/>
        <c:tickLblPos val="nextTo"/>
        <c:crossAx val="2783916"/>
        <c:crosses val="autoZero"/>
        <c:crossBetween val="midCat"/>
        <c:dispUnits/>
      </c:valAx>
      <c:valAx>
        <c:axId val="2783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 Y-Variable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051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Y-Variable vs X-Variable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Exponential!$B$56:$B$65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Exponential!$D$56:$D$65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5055245"/>
        <c:axId val="24170614"/>
      </c:scatterChart>
      <c:valAx>
        <c:axId val="2505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??0.00" sourceLinked="0"/>
        <c:majorTickMark val="out"/>
        <c:minorTickMark val="none"/>
        <c:tickLblPos val="nextTo"/>
        <c:crossAx val="24170614"/>
        <c:crosses val="autoZero"/>
        <c:crossBetween val="midCat"/>
        <c:dispUnits/>
      </c:valAx>
      <c:valAx>
        <c:axId val="2417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55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Y-Variable vs X-Variable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Logarithmic!$B$13:$B$23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Logarithmic!$D$13:$D$23</c:f>
              <c:numCache>
                <c:ptCount val="11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</c:numCache>
            </c:numRef>
          </c:yVal>
          <c:smooth val="0"/>
        </c:ser>
        <c:axId val="16208935"/>
        <c:axId val="11662688"/>
      </c:scatterChart>
      <c:valAx>
        <c:axId val="16208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??0.00" sourceLinked="0"/>
        <c:majorTickMark val="out"/>
        <c:minorTickMark val="none"/>
        <c:tickLblPos val="nextTo"/>
        <c:crossAx val="11662688"/>
        <c:crosses val="autoZero"/>
        <c:crossBetween val="midCat"/>
        <c:dispUnits/>
      </c:valAx>
      <c:valAx>
        <c:axId val="11662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08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Y-Variable vs X-Variable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Logarithmic!$B$13:$B$23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Logarithmic!$D$13:$D$23</c:f>
              <c:numCache>
                <c:ptCount val="11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</c:numCache>
            </c:numRef>
          </c:yVal>
          <c:smooth val="0"/>
        </c:ser>
        <c:axId val="37855329"/>
        <c:axId val="5153642"/>
      </c:scatterChart>
      <c:valAx>
        <c:axId val="3785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??0.00" sourceLinked="0"/>
        <c:majorTickMark val="out"/>
        <c:minorTickMark val="none"/>
        <c:tickLblPos val="nextTo"/>
        <c:crossAx val="5153642"/>
        <c:crosses val="autoZero"/>
        <c:crossBetween val="midCat"/>
        <c:dispUnits/>
      </c:valAx>
      <c:valAx>
        <c:axId val="515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55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Y-Variable vs X-Variable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Logarithmic!$B$35:$B$44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Logarithmic!$D$35:$D$44</c:f>
              <c:numCache>
                <c:ptCount val="10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</c:numCache>
            </c:numRef>
          </c:yVal>
          <c:smooth val="0"/>
        </c:ser>
        <c:axId val="46382779"/>
        <c:axId val="14791828"/>
      </c:scatterChart>
      <c:valAx>
        <c:axId val="46382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??0.00" sourceLinked="0"/>
        <c:majorTickMark val="out"/>
        <c:minorTickMark val="none"/>
        <c:tickLblPos val="nextTo"/>
        <c:crossAx val="14791828"/>
        <c:crosses val="autoZero"/>
        <c:crossBetween val="midCat"/>
        <c:dispUnits/>
      </c:valAx>
      <c:valAx>
        <c:axId val="1479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827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9525</xdr:rowOff>
    </xdr:from>
    <xdr:to>
      <xdr:col>11</xdr:col>
      <xdr:colOff>400050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705100" y="18573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11</xdr:col>
      <xdr:colOff>400050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705100" y="1352550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11</xdr:col>
      <xdr:colOff>400050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705100" y="1352550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11</xdr:col>
      <xdr:colOff>400050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705100" y="1352550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11</xdr:col>
      <xdr:colOff>400050</xdr:colOff>
      <xdr:row>45</xdr:row>
      <xdr:rowOff>133350</xdr:rowOff>
    </xdr:to>
    <xdr:graphicFrame>
      <xdr:nvGraphicFramePr>
        <xdr:cNvPr id="2" name="Chart 2"/>
        <xdr:cNvGraphicFramePr/>
      </xdr:nvGraphicFramePr>
      <xdr:xfrm>
        <a:off x="2705100" y="4600575"/>
        <a:ext cx="46672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54</xdr:row>
      <xdr:rowOff>152400</xdr:rowOff>
    </xdr:from>
    <xdr:to>
      <xdr:col>11</xdr:col>
      <xdr:colOff>400050</xdr:colOff>
      <xdr:row>70</xdr:row>
      <xdr:rowOff>114300</xdr:rowOff>
    </xdr:to>
    <xdr:graphicFrame>
      <xdr:nvGraphicFramePr>
        <xdr:cNvPr id="3" name="Chart 3"/>
        <xdr:cNvGraphicFramePr/>
      </xdr:nvGraphicFramePr>
      <xdr:xfrm>
        <a:off x="2705100" y="89820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11</xdr:col>
      <xdr:colOff>400050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705100" y="1352550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30</xdr:row>
      <xdr:rowOff>9525</xdr:rowOff>
    </xdr:from>
    <xdr:to>
      <xdr:col>11</xdr:col>
      <xdr:colOff>400050</xdr:colOff>
      <xdr:row>45</xdr:row>
      <xdr:rowOff>152400</xdr:rowOff>
    </xdr:to>
    <xdr:graphicFrame>
      <xdr:nvGraphicFramePr>
        <xdr:cNvPr id="2" name="Chart 4"/>
        <xdr:cNvGraphicFramePr/>
      </xdr:nvGraphicFramePr>
      <xdr:xfrm>
        <a:off x="2705100" y="49149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30</xdr:row>
      <xdr:rowOff>9525</xdr:rowOff>
    </xdr:from>
    <xdr:to>
      <xdr:col>11</xdr:col>
      <xdr:colOff>400050</xdr:colOff>
      <xdr:row>45</xdr:row>
      <xdr:rowOff>152400</xdr:rowOff>
    </xdr:to>
    <xdr:graphicFrame>
      <xdr:nvGraphicFramePr>
        <xdr:cNvPr id="3" name="Chart 5"/>
        <xdr:cNvGraphicFramePr/>
      </xdr:nvGraphicFramePr>
      <xdr:xfrm>
        <a:off x="2705100" y="4914900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49</xdr:row>
      <xdr:rowOff>0</xdr:rowOff>
    </xdr:from>
    <xdr:to>
      <xdr:col>11</xdr:col>
      <xdr:colOff>400050</xdr:colOff>
      <xdr:row>64</xdr:row>
      <xdr:rowOff>123825</xdr:rowOff>
    </xdr:to>
    <xdr:graphicFrame>
      <xdr:nvGraphicFramePr>
        <xdr:cNvPr id="4" name="Chart 7"/>
        <xdr:cNvGraphicFramePr/>
      </xdr:nvGraphicFramePr>
      <xdr:xfrm>
        <a:off x="2705100" y="7981950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11</xdr:col>
      <xdr:colOff>400050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705100" y="1352550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11</xdr:col>
      <xdr:colOff>400050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705100" y="5410200"/>
        <a:ext cx="46672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60</xdr:row>
      <xdr:rowOff>0</xdr:rowOff>
    </xdr:from>
    <xdr:to>
      <xdr:col>11</xdr:col>
      <xdr:colOff>400050</xdr:colOff>
      <xdr:row>77</xdr:row>
      <xdr:rowOff>133350</xdr:rowOff>
    </xdr:to>
    <xdr:graphicFrame>
      <xdr:nvGraphicFramePr>
        <xdr:cNvPr id="3" name="Chart 5"/>
        <xdr:cNvGraphicFramePr/>
      </xdr:nvGraphicFramePr>
      <xdr:xfrm>
        <a:off x="2705100" y="9782175"/>
        <a:ext cx="46672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6"/>
  <sheetViews>
    <sheetView workbookViewId="0" topLeftCell="A1">
      <selection activeCell="H14" sqref="H14"/>
    </sheetView>
  </sheetViews>
  <sheetFormatPr defaultColWidth="9.140625" defaultRowHeight="12.75"/>
  <cols>
    <col min="1" max="4" width="10.140625" style="0" customWidth="1"/>
  </cols>
  <sheetData>
    <row r="1" spans="7:9" ht="17.25" thickBot="1" thickTop="1">
      <c r="G1" s="32"/>
      <c r="H1" s="33" t="s">
        <v>43</v>
      </c>
      <c r="I1" s="34"/>
    </row>
    <row r="2" ht="13.5" thickTop="1"/>
    <row r="3" ht="12.75">
      <c r="B3" t="s">
        <v>44</v>
      </c>
    </row>
    <row r="4" ht="12.75">
      <c r="B4" t="s">
        <v>45</v>
      </c>
    </row>
    <row r="6" spans="2:4" ht="12.75">
      <c r="B6" s="4" t="s">
        <v>0</v>
      </c>
      <c r="C6" s="2"/>
      <c r="D6" s="4" t="s">
        <v>1</v>
      </c>
    </row>
    <row r="7" spans="2:4" ht="12.75">
      <c r="B7" s="4" t="s">
        <v>5</v>
      </c>
      <c r="D7" s="4" t="s">
        <v>6</v>
      </c>
    </row>
    <row r="8" spans="1:4" ht="12.75">
      <c r="A8" s="1"/>
      <c r="B8" s="3"/>
      <c r="C8" s="1"/>
      <c r="D8" s="3"/>
    </row>
    <row r="9" spans="1:4" ht="12.75">
      <c r="A9" s="1"/>
      <c r="B9" s="5">
        <v>1</v>
      </c>
      <c r="C9" s="1"/>
      <c r="D9" s="5">
        <v>0</v>
      </c>
    </row>
    <row r="10" spans="1:4" ht="12.75">
      <c r="A10" s="1"/>
      <c r="B10" s="3"/>
      <c r="C10" s="1"/>
      <c r="D10" s="3"/>
    </row>
    <row r="12" ht="12.75">
      <c r="C12" s="4" t="s">
        <v>2</v>
      </c>
    </row>
    <row r="14" spans="2:13" ht="12.75">
      <c r="B14" s="2" t="s">
        <v>3</v>
      </c>
      <c r="D14" s="2" t="s">
        <v>4</v>
      </c>
      <c r="M14" s="4" t="s">
        <v>16</v>
      </c>
    </row>
    <row r="15" spans="2:4" ht="12.75">
      <c r="B15" s="2"/>
      <c r="D15" s="2"/>
    </row>
    <row r="16" spans="2:13" ht="12.75">
      <c r="B16" s="17">
        <v>0</v>
      </c>
      <c r="D16" s="18">
        <f>$B$9*B16+$D$9</f>
        <v>0</v>
      </c>
      <c r="M16" s="17">
        <f>D17-D16</f>
        <v>1</v>
      </c>
    </row>
    <row r="17" spans="2:13" ht="12.75">
      <c r="B17" s="17">
        <v>1</v>
      </c>
      <c r="D17" s="18">
        <f aca="true" t="shared" si="0" ref="D17:D26">$B$9*B17+$D$9</f>
        <v>1</v>
      </c>
      <c r="M17" s="17">
        <f aca="true" t="shared" si="1" ref="M17:M25">D18-D17</f>
        <v>1</v>
      </c>
    </row>
    <row r="18" spans="2:13" ht="12.75">
      <c r="B18" s="17">
        <v>2</v>
      </c>
      <c r="D18" s="18">
        <f t="shared" si="0"/>
        <v>2</v>
      </c>
      <c r="M18" s="17">
        <f t="shared" si="1"/>
        <v>1</v>
      </c>
    </row>
    <row r="19" spans="2:13" ht="12.75">
      <c r="B19" s="17">
        <v>3</v>
      </c>
      <c r="D19" s="18">
        <f t="shared" si="0"/>
        <v>3</v>
      </c>
      <c r="M19" s="17">
        <f t="shared" si="1"/>
        <v>1</v>
      </c>
    </row>
    <row r="20" spans="2:13" ht="12.75">
      <c r="B20" s="17">
        <v>4</v>
      </c>
      <c r="D20" s="18">
        <f t="shared" si="0"/>
        <v>4</v>
      </c>
      <c r="M20" s="17">
        <f t="shared" si="1"/>
        <v>1</v>
      </c>
    </row>
    <row r="21" spans="2:13" ht="12.75">
      <c r="B21" s="17">
        <v>5</v>
      </c>
      <c r="D21" s="18">
        <f t="shared" si="0"/>
        <v>5</v>
      </c>
      <c r="M21" s="17">
        <f t="shared" si="1"/>
        <v>1</v>
      </c>
    </row>
    <row r="22" spans="2:13" ht="12.75">
      <c r="B22" s="17">
        <v>6</v>
      </c>
      <c r="D22" s="18">
        <f t="shared" si="0"/>
        <v>6</v>
      </c>
      <c r="M22" s="17">
        <f t="shared" si="1"/>
        <v>1</v>
      </c>
    </row>
    <row r="23" spans="2:13" ht="12.75">
      <c r="B23" s="17">
        <v>7</v>
      </c>
      <c r="D23" s="18">
        <f t="shared" si="0"/>
        <v>7</v>
      </c>
      <c r="M23" s="17">
        <f t="shared" si="1"/>
        <v>1</v>
      </c>
    </row>
    <row r="24" spans="2:13" ht="12.75">
      <c r="B24" s="17">
        <v>8</v>
      </c>
      <c r="D24" s="18">
        <f t="shared" si="0"/>
        <v>8</v>
      </c>
      <c r="M24" s="17">
        <f t="shared" si="1"/>
        <v>1</v>
      </c>
    </row>
    <row r="25" spans="2:13" ht="12.75">
      <c r="B25" s="17">
        <v>9</v>
      </c>
      <c r="D25" s="18">
        <f t="shared" si="0"/>
        <v>9</v>
      </c>
      <c r="M25" s="17">
        <f t="shared" si="1"/>
        <v>1</v>
      </c>
    </row>
    <row r="26" spans="2:13" ht="12.75">
      <c r="B26" s="17">
        <v>10</v>
      </c>
      <c r="D26" s="18">
        <f t="shared" si="0"/>
        <v>10</v>
      </c>
      <c r="M26" s="23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3"/>
  <sheetViews>
    <sheetView workbookViewId="0" topLeftCell="A1">
      <selection activeCell="H14" sqref="H14"/>
    </sheetView>
  </sheetViews>
  <sheetFormatPr defaultColWidth="9.140625" defaultRowHeight="12.75"/>
  <cols>
    <col min="1" max="4" width="10.140625" style="0" customWidth="1"/>
  </cols>
  <sheetData>
    <row r="1" spans="6:9" ht="16.5" thickBot="1">
      <c r="F1" s="9"/>
      <c r="G1" s="10" t="s">
        <v>7</v>
      </c>
      <c r="H1" s="11"/>
      <c r="I1" s="8"/>
    </row>
    <row r="3" spans="1:4" ht="12.75">
      <c r="A3" s="7"/>
      <c r="B3" s="4"/>
      <c r="C3" s="4" t="s">
        <v>9</v>
      </c>
      <c r="D3" s="4"/>
    </row>
    <row r="4" spans="2:4" ht="12.75">
      <c r="B4" s="4"/>
      <c r="C4" s="4" t="s">
        <v>10</v>
      </c>
      <c r="D4" s="4"/>
    </row>
    <row r="5" spans="1:4" ht="12.75">
      <c r="A5" s="1"/>
      <c r="B5" s="3"/>
      <c r="C5" s="1"/>
      <c r="D5" s="3"/>
    </row>
    <row r="6" spans="1:7" ht="12.75">
      <c r="A6" s="1"/>
      <c r="B6" s="12"/>
      <c r="C6" s="13">
        <v>1</v>
      </c>
      <c r="D6" s="12"/>
      <c r="G6" s="22"/>
    </row>
    <row r="7" spans="1:4" ht="12.75">
      <c r="A7" s="1"/>
      <c r="B7" s="3"/>
      <c r="C7" s="1"/>
      <c r="D7" s="3"/>
    </row>
    <row r="9" ht="12.75">
      <c r="C9" s="4" t="s">
        <v>8</v>
      </c>
    </row>
    <row r="11" spans="2:13" ht="12.75">
      <c r="B11" s="2" t="s">
        <v>3</v>
      </c>
      <c r="D11" s="2" t="s">
        <v>4</v>
      </c>
      <c r="M11" s="4" t="s">
        <v>16</v>
      </c>
    </row>
    <row r="12" spans="2:4" ht="12.75">
      <c r="B12" s="2"/>
      <c r="D12" s="2"/>
    </row>
    <row r="13" spans="2:13" ht="12.75">
      <c r="B13" s="17">
        <v>1</v>
      </c>
      <c r="D13" s="17">
        <f>$C$6/B13</f>
        <v>1</v>
      </c>
      <c r="M13" s="17">
        <f>D14-D13</f>
        <v>-0.5</v>
      </c>
    </row>
    <row r="14" spans="2:13" ht="12.75">
      <c r="B14" s="17">
        <v>2</v>
      </c>
      <c r="D14" s="17">
        <f aca="true" t="shared" si="0" ref="D14:D22">$C$6/B14</f>
        <v>0.5</v>
      </c>
      <c r="M14" s="17">
        <f aca="true" t="shared" si="1" ref="M14:M21">D15-D14</f>
        <v>-0.16666666666666669</v>
      </c>
    </row>
    <row r="15" spans="2:13" ht="12.75">
      <c r="B15" s="17">
        <v>3</v>
      </c>
      <c r="D15" s="17">
        <f t="shared" si="0"/>
        <v>0.3333333333333333</v>
      </c>
      <c r="M15" s="17">
        <f t="shared" si="1"/>
        <v>-0.08333333333333331</v>
      </c>
    </row>
    <row r="16" spans="2:13" ht="12.75">
      <c r="B16" s="17">
        <v>4</v>
      </c>
      <c r="D16" s="17">
        <f t="shared" si="0"/>
        <v>0.25</v>
      </c>
      <c r="M16" s="17">
        <f t="shared" si="1"/>
        <v>-0.04999999999999999</v>
      </c>
    </row>
    <row r="17" spans="2:13" ht="12.75">
      <c r="B17" s="17">
        <v>5</v>
      </c>
      <c r="D17" s="17">
        <f t="shared" si="0"/>
        <v>0.2</v>
      </c>
      <c r="M17" s="17">
        <f t="shared" si="1"/>
        <v>-0.033333333333333354</v>
      </c>
    </row>
    <row r="18" spans="2:13" ht="12.75">
      <c r="B18" s="17">
        <v>6</v>
      </c>
      <c r="D18" s="17">
        <f t="shared" si="0"/>
        <v>0.16666666666666666</v>
      </c>
      <c r="M18" s="17">
        <f t="shared" si="1"/>
        <v>-0.023809523809523808</v>
      </c>
    </row>
    <row r="19" spans="2:13" ht="12.75">
      <c r="B19" s="17">
        <v>7</v>
      </c>
      <c r="D19" s="17">
        <f t="shared" si="0"/>
        <v>0.14285714285714285</v>
      </c>
      <c r="M19" s="17">
        <f t="shared" si="1"/>
        <v>-0.01785714285714285</v>
      </c>
    </row>
    <row r="20" spans="2:13" ht="12.75">
      <c r="B20" s="17">
        <v>8</v>
      </c>
      <c r="D20" s="17">
        <f t="shared" si="0"/>
        <v>0.125</v>
      </c>
      <c r="M20" s="17">
        <f t="shared" si="1"/>
        <v>-0.013888888888888895</v>
      </c>
    </row>
    <row r="21" spans="2:13" ht="12.75">
      <c r="B21" s="17">
        <v>9</v>
      </c>
      <c r="D21" s="17">
        <f t="shared" si="0"/>
        <v>0.1111111111111111</v>
      </c>
      <c r="M21" s="17">
        <f t="shared" si="1"/>
        <v>-0.0111111111111111</v>
      </c>
    </row>
    <row r="22" spans="2:13" ht="12.75">
      <c r="B22" s="17">
        <v>10</v>
      </c>
      <c r="D22" s="17">
        <f t="shared" si="0"/>
        <v>0.1</v>
      </c>
      <c r="M22" s="17"/>
    </row>
    <row r="23" spans="2:4" ht="12.75">
      <c r="B23" s="6"/>
      <c r="D23" s="7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29"/>
  <sheetViews>
    <sheetView workbookViewId="0" topLeftCell="A1">
      <selection activeCell="H16" sqref="H16"/>
    </sheetView>
  </sheetViews>
  <sheetFormatPr defaultColWidth="9.140625" defaultRowHeight="12.75"/>
  <cols>
    <col min="1" max="4" width="10.140625" style="0" customWidth="1"/>
  </cols>
  <sheetData>
    <row r="1" spans="6:9" ht="16.5" thickBot="1">
      <c r="F1" s="9"/>
      <c r="G1" s="10" t="s">
        <v>11</v>
      </c>
      <c r="H1" s="11"/>
      <c r="I1" s="8"/>
    </row>
    <row r="3" spans="1:4" ht="12.75">
      <c r="A3" s="7"/>
      <c r="B3" s="4"/>
      <c r="C3" s="4"/>
      <c r="D3" s="4"/>
    </row>
    <row r="4" spans="2:4" ht="12.75">
      <c r="B4" s="4"/>
      <c r="C4" s="4"/>
      <c r="D4" s="4"/>
    </row>
    <row r="5" spans="1:4" ht="12.75">
      <c r="A5" s="1"/>
      <c r="B5" s="3"/>
      <c r="C5" s="1"/>
      <c r="D5" s="3"/>
    </row>
    <row r="6" spans="1:6" ht="12.75">
      <c r="A6" s="14" t="s">
        <v>12</v>
      </c>
      <c r="B6" s="13">
        <v>1</v>
      </c>
      <c r="C6" s="15" t="s">
        <v>13</v>
      </c>
      <c r="D6" s="13">
        <v>1</v>
      </c>
      <c r="E6" s="14" t="s">
        <v>14</v>
      </c>
      <c r="F6" s="13">
        <v>1</v>
      </c>
    </row>
    <row r="7" spans="1:4" ht="12.75">
      <c r="A7" s="1"/>
      <c r="B7" s="3"/>
      <c r="C7" s="1"/>
      <c r="D7" s="3"/>
    </row>
    <row r="9" spans="2:3" ht="14.25">
      <c r="B9" t="s">
        <v>15</v>
      </c>
      <c r="C9" s="4"/>
    </row>
    <row r="11" spans="2:14" ht="12.75">
      <c r="B11" s="2" t="s">
        <v>3</v>
      </c>
      <c r="D11" s="2" t="s">
        <v>4</v>
      </c>
      <c r="M11" s="4" t="s">
        <v>16</v>
      </c>
      <c r="N11" s="4" t="s">
        <v>18</v>
      </c>
    </row>
    <row r="12" spans="2:14" ht="12.75">
      <c r="B12" s="2"/>
      <c r="D12" s="2"/>
      <c r="N12" s="4"/>
    </row>
    <row r="13" spans="2:14" ht="12.75">
      <c r="B13" s="16">
        <v>1</v>
      </c>
      <c r="D13" s="17">
        <f>$B$6*B13*B13+$D$6*B13+$F$6</f>
        <v>3</v>
      </c>
      <c r="M13" s="6">
        <f>D14-D13</f>
        <v>4</v>
      </c>
      <c r="N13" s="19">
        <f>M14-M13</f>
        <v>2</v>
      </c>
    </row>
    <row r="14" spans="2:14" ht="12.75">
      <c r="B14" s="16">
        <v>2</v>
      </c>
      <c r="D14" s="17">
        <f aca="true" t="shared" si="0" ref="D14:D22">$B$6*B14*B14+$D$6*B14+$F$6</f>
        <v>7</v>
      </c>
      <c r="M14" s="6">
        <f aca="true" t="shared" si="1" ref="M14:M21">D15-D14</f>
        <v>6</v>
      </c>
      <c r="N14" s="19">
        <f aca="true" t="shared" si="2" ref="N14:N20">M15-M14</f>
        <v>2</v>
      </c>
    </row>
    <row r="15" spans="2:14" ht="12.75">
      <c r="B15" s="16">
        <v>3</v>
      </c>
      <c r="D15" s="17">
        <f t="shared" si="0"/>
        <v>13</v>
      </c>
      <c r="M15" s="6">
        <f t="shared" si="1"/>
        <v>8</v>
      </c>
      <c r="N15" s="19">
        <f t="shared" si="2"/>
        <v>2</v>
      </c>
    </row>
    <row r="16" spans="2:14" ht="12.75">
      <c r="B16" s="16">
        <v>4</v>
      </c>
      <c r="D16" s="17">
        <f t="shared" si="0"/>
        <v>21</v>
      </c>
      <c r="M16" s="6">
        <f t="shared" si="1"/>
        <v>10</v>
      </c>
      <c r="N16" s="19">
        <f t="shared" si="2"/>
        <v>2</v>
      </c>
    </row>
    <row r="17" spans="2:14" ht="12.75">
      <c r="B17" s="16">
        <v>5</v>
      </c>
      <c r="D17" s="17">
        <f t="shared" si="0"/>
        <v>31</v>
      </c>
      <c r="M17" s="6">
        <f t="shared" si="1"/>
        <v>12</v>
      </c>
      <c r="N17" s="19">
        <f t="shared" si="2"/>
        <v>2</v>
      </c>
    </row>
    <row r="18" spans="2:14" ht="12.75">
      <c r="B18" s="16">
        <v>6</v>
      </c>
      <c r="D18" s="17">
        <f t="shared" si="0"/>
        <v>43</v>
      </c>
      <c r="M18" s="6">
        <f t="shared" si="1"/>
        <v>14</v>
      </c>
      <c r="N18" s="19">
        <f t="shared" si="2"/>
        <v>2</v>
      </c>
    </row>
    <row r="19" spans="2:14" ht="12.75">
      <c r="B19" s="16">
        <v>7</v>
      </c>
      <c r="D19" s="17">
        <f t="shared" si="0"/>
        <v>57</v>
      </c>
      <c r="M19" s="6">
        <f t="shared" si="1"/>
        <v>16</v>
      </c>
      <c r="N19" s="19">
        <f t="shared" si="2"/>
        <v>2</v>
      </c>
    </row>
    <row r="20" spans="2:14" ht="12.75">
      <c r="B20" s="16">
        <v>8</v>
      </c>
      <c r="D20" s="17">
        <f t="shared" si="0"/>
        <v>73</v>
      </c>
      <c r="M20" s="6">
        <f t="shared" si="1"/>
        <v>18</v>
      </c>
      <c r="N20" s="19">
        <f t="shared" si="2"/>
        <v>2</v>
      </c>
    </row>
    <row r="21" spans="2:14" ht="12.75">
      <c r="B21" s="16">
        <v>9</v>
      </c>
      <c r="D21" s="17">
        <f t="shared" si="0"/>
        <v>91</v>
      </c>
      <c r="M21" s="6">
        <f t="shared" si="1"/>
        <v>20</v>
      </c>
      <c r="N21" s="19"/>
    </row>
    <row r="22" spans="2:13" ht="12.75">
      <c r="B22" s="16">
        <v>10</v>
      </c>
      <c r="D22" s="17">
        <f t="shared" si="0"/>
        <v>111</v>
      </c>
      <c r="M22" s="19"/>
    </row>
    <row r="23" spans="2:4" ht="12.75">
      <c r="B23" s="6"/>
      <c r="D23" s="7"/>
    </row>
    <row r="26" ht="12.75">
      <c r="N26" s="19"/>
    </row>
    <row r="29" ht="12.75">
      <c r="M29" s="19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71"/>
  <sheetViews>
    <sheetView workbookViewId="0" topLeftCell="A1">
      <selection activeCell="H16" sqref="H16"/>
    </sheetView>
  </sheetViews>
  <sheetFormatPr defaultColWidth="9.140625" defaultRowHeight="12.75"/>
  <cols>
    <col min="1" max="4" width="10.140625" style="0" customWidth="1"/>
  </cols>
  <sheetData>
    <row r="1" spans="6:10" ht="16.5" thickBot="1">
      <c r="F1" s="9"/>
      <c r="G1" s="10" t="s">
        <v>17</v>
      </c>
      <c r="H1" s="11"/>
      <c r="I1" s="8"/>
      <c r="J1" s="20"/>
    </row>
    <row r="3" spans="1:4" ht="12.75">
      <c r="A3" s="7"/>
      <c r="B3" s="4"/>
      <c r="C3" s="4"/>
      <c r="D3" s="4"/>
    </row>
    <row r="4" spans="2:4" ht="12.75">
      <c r="B4" s="4"/>
      <c r="C4" s="4"/>
      <c r="D4" s="4"/>
    </row>
    <row r="5" spans="1:4" ht="12.75">
      <c r="A5" s="1"/>
      <c r="B5" s="3"/>
      <c r="C5" s="1"/>
      <c r="D5" s="3"/>
    </row>
    <row r="6" spans="1:6" ht="12.75">
      <c r="A6" s="14" t="s">
        <v>12</v>
      </c>
      <c r="B6" s="13">
        <v>1</v>
      </c>
      <c r="C6" s="15" t="s">
        <v>13</v>
      </c>
      <c r="D6" s="13">
        <v>1.5</v>
      </c>
      <c r="E6" s="14"/>
      <c r="F6" s="22"/>
    </row>
    <row r="7" spans="1:4" ht="12.75">
      <c r="A7" s="1"/>
      <c r="B7" s="3"/>
      <c r="C7" s="1"/>
      <c r="D7" s="3"/>
    </row>
    <row r="9" ht="14.25">
      <c r="C9" s="4" t="s">
        <v>19</v>
      </c>
    </row>
    <row r="11" spans="2:14" ht="12.75">
      <c r="B11" s="2" t="s">
        <v>3</v>
      </c>
      <c r="D11" s="2" t="s">
        <v>4</v>
      </c>
      <c r="M11" s="4" t="s">
        <v>16</v>
      </c>
      <c r="N11" s="4" t="s">
        <v>18</v>
      </c>
    </row>
    <row r="12" spans="2:4" ht="12.75">
      <c r="B12" s="2"/>
      <c r="D12" s="2"/>
    </row>
    <row r="13" spans="2:14" ht="12.75">
      <c r="B13" s="16">
        <v>1</v>
      </c>
      <c r="D13" s="17">
        <f>$B$6*POWER($D$6,B13)</f>
        <v>1.5</v>
      </c>
      <c r="M13" s="17">
        <f>D14-D13</f>
        <v>0.75</v>
      </c>
      <c r="N13" s="17">
        <f>M13/D13</f>
        <v>0.5</v>
      </c>
    </row>
    <row r="14" spans="2:14" ht="12.75">
      <c r="B14" s="16">
        <v>2</v>
      </c>
      <c r="D14" s="17">
        <f aca="true" t="shared" si="0" ref="D14:D22">$B$6*POWER($D$6,B14)</f>
        <v>2.25</v>
      </c>
      <c r="M14" s="17">
        <f aca="true" t="shared" si="1" ref="M14:M21">D15-D14</f>
        <v>1.125</v>
      </c>
      <c r="N14" s="17">
        <f aca="true" t="shared" si="2" ref="N14:N21">M14/D14</f>
        <v>0.5</v>
      </c>
    </row>
    <row r="15" spans="2:14" ht="12.75">
      <c r="B15" s="16">
        <v>3</v>
      </c>
      <c r="D15" s="17">
        <f t="shared" si="0"/>
        <v>3.375</v>
      </c>
      <c r="M15" s="17">
        <f t="shared" si="1"/>
        <v>1.6875</v>
      </c>
      <c r="N15" s="17">
        <f t="shared" si="2"/>
        <v>0.5</v>
      </c>
    </row>
    <row r="16" spans="2:14" ht="12.75">
      <c r="B16" s="16">
        <v>4</v>
      </c>
      <c r="D16" s="17">
        <f t="shared" si="0"/>
        <v>5.0625</v>
      </c>
      <c r="M16" s="17">
        <f t="shared" si="1"/>
        <v>2.53125</v>
      </c>
      <c r="N16" s="17">
        <f t="shared" si="2"/>
        <v>0.5</v>
      </c>
    </row>
    <row r="17" spans="2:14" ht="12.75">
      <c r="B17" s="16">
        <v>5</v>
      </c>
      <c r="D17" s="17">
        <f t="shared" si="0"/>
        <v>7.59375</v>
      </c>
      <c r="M17" s="17">
        <f t="shared" si="1"/>
        <v>3.796875</v>
      </c>
      <c r="N17" s="17">
        <f t="shared" si="2"/>
        <v>0.5</v>
      </c>
    </row>
    <row r="18" spans="2:14" ht="12.75">
      <c r="B18" s="16">
        <v>6</v>
      </c>
      <c r="D18" s="17">
        <f t="shared" si="0"/>
        <v>11.390625</v>
      </c>
      <c r="M18" s="17">
        <f t="shared" si="1"/>
        <v>5.6953125</v>
      </c>
      <c r="N18" s="17">
        <f t="shared" si="2"/>
        <v>0.5</v>
      </c>
    </row>
    <row r="19" spans="2:14" ht="12.75">
      <c r="B19" s="16">
        <v>7</v>
      </c>
      <c r="D19" s="17">
        <f t="shared" si="0"/>
        <v>17.0859375</v>
      </c>
      <c r="M19" s="17">
        <f t="shared" si="1"/>
        <v>8.54296875</v>
      </c>
      <c r="N19" s="17">
        <f t="shared" si="2"/>
        <v>0.5</v>
      </c>
    </row>
    <row r="20" spans="2:14" ht="12.75">
      <c r="B20" s="16">
        <v>8</v>
      </c>
      <c r="D20" s="17">
        <f t="shared" si="0"/>
        <v>25.62890625</v>
      </c>
      <c r="M20" s="17">
        <f t="shared" si="1"/>
        <v>12.814453125</v>
      </c>
      <c r="N20" s="17">
        <f t="shared" si="2"/>
        <v>0.5</v>
      </c>
    </row>
    <row r="21" spans="2:14" ht="12.75">
      <c r="B21" s="16">
        <v>9</v>
      </c>
      <c r="D21" s="17">
        <f t="shared" si="0"/>
        <v>38.443359375</v>
      </c>
      <c r="M21" s="17">
        <f t="shared" si="1"/>
        <v>19.2216796875</v>
      </c>
      <c r="N21" s="17">
        <f t="shared" si="2"/>
        <v>0.5</v>
      </c>
    </row>
    <row r="22" spans="2:14" ht="12.75">
      <c r="B22" s="16">
        <v>10</v>
      </c>
      <c r="D22" s="17">
        <f t="shared" si="0"/>
        <v>57.6650390625</v>
      </c>
      <c r="M22" s="17"/>
      <c r="N22" s="17"/>
    </row>
    <row r="23" spans="2:4" ht="12.75">
      <c r="B23" s="6"/>
      <c r="D23" s="7"/>
    </row>
    <row r="27" ht="12.75">
      <c r="B27" t="s">
        <v>20</v>
      </c>
    </row>
    <row r="29" spans="2:14" ht="12.75">
      <c r="B29" s="4" t="s">
        <v>3</v>
      </c>
      <c r="D29" s="4" t="s">
        <v>21</v>
      </c>
      <c r="M29" s="4"/>
      <c r="N29" s="4"/>
    </row>
    <row r="31" spans="2:13" ht="12.75">
      <c r="B31" s="16">
        <f>B13</f>
        <v>1</v>
      </c>
      <c r="D31" s="17">
        <f>LN(D13)</f>
        <v>0.4054651081081644</v>
      </c>
      <c r="M31" s="17"/>
    </row>
    <row r="32" spans="2:13" ht="12.75">
      <c r="B32" s="16">
        <f aca="true" t="shared" si="3" ref="B32:B40">B14</f>
        <v>2</v>
      </c>
      <c r="D32" s="17">
        <f aca="true" t="shared" si="4" ref="D32:D40">LN(D14)</f>
        <v>0.8109302162163288</v>
      </c>
      <c r="M32" s="17"/>
    </row>
    <row r="33" spans="2:13" ht="12.75">
      <c r="B33" s="16">
        <f t="shared" si="3"/>
        <v>3</v>
      </c>
      <c r="D33" s="17">
        <f t="shared" si="4"/>
        <v>1.2163953243244932</v>
      </c>
      <c r="M33" s="17"/>
    </row>
    <row r="34" spans="2:13" ht="12.75">
      <c r="B34" s="16">
        <f t="shared" si="3"/>
        <v>4</v>
      </c>
      <c r="D34" s="17">
        <f t="shared" si="4"/>
        <v>1.6218604324326575</v>
      </c>
      <c r="M34" s="17"/>
    </row>
    <row r="35" spans="2:13" ht="12.75">
      <c r="B35" s="16">
        <f t="shared" si="3"/>
        <v>5</v>
      </c>
      <c r="D35" s="17">
        <f t="shared" si="4"/>
        <v>2.0273255405408217</v>
      </c>
      <c r="M35" s="17"/>
    </row>
    <row r="36" spans="2:13" ht="12.75">
      <c r="B36" s="16">
        <f t="shared" si="3"/>
        <v>6</v>
      </c>
      <c r="D36" s="17">
        <f t="shared" si="4"/>
        <v>2.4327906486489863</v>
      </c>
      <c r="M36" s="17"/>
    </row>
    <row r="37" spans="2:13" ht="12.75">
      <c r="B37" s="16">
        <f t="shared" si="3"/>
        <v>7</v>
      </c>
      <c r="D37" s="17">
        <f t="shared" si="4"/>
        <v>2.8382557567571505</v>
      </c>
      <c r="M37" s="17"/>
    </row>
    <row r="38" spans="2:13" ht="12.75">
      <c r="B38" s="16">
        <f t="shared" si="3"/>
        <v>8</v>
      </c>
      <c r="D38" s="17">
        <f t="shared" si="4"/>
        <v>3.243720864865315</v>
      </c>
      <c r="M38" s="17"/>
    </row>
    <row r="39" spans="2:13" ht="12.75">
      <c r="B39" s="16">
        <f t="shared" si="3"/>
        <v>9</v>
      </c>
      <c r="D39" s="17">
        <f t="shared" si="4"/>
        <v>3.6491859729734792</v>
      </c>
      <c r="M39" s="17"/>
    </row>
    <row r="40" spans="2:4" ht="12.75">
      <c r="B40" s="16">
        <f t="shared" si="3"/>
        <v>10</v>
      </c>
      <c r="D40" s="17">
        <f t="shared" si="4"/>
        <v>4.054651081081643</v>
      </c>
    </row>
    <row r="41" ht="12.75">
      <c r="B41" s="21"/>
    </row>
    <row r="49" spans="1:4" ht="12.75">
      <c r="A49" s="14" t="s">
        <v>23</v>
      </c>
      <c r="B49" s="24">
        <v>1</v>
      </c>
      <c r="C49" s="14" t="s">
        <v>24</v>
      </c>
      <c r="D49" s="25">
        <v>-0.1</v>
      </c>
    </row>
    <row r="52" ht="14.25">
      <c r="C52" s="4" t="s">
        <v>25</v>
      </c>
    </row>
    <row r="54" spans="2:4" ht="12.75">
      <c r="B54" s="4" t="s">
        <v>3</v>
      </c>
      <c r="D54" s="4" t="s">
        <v>4</v>
      </c>
    </row>
    <row r="56" spans="2:4" ht="12.75">
      <c r="B56" s="16">
        <v>1</v>
      </c>
      <c r="D56" s="17">
        <f>$B$49*EXP($D$49*B56)</f>
        <v>0.9048374180359595</v>
      </c>
    </row>
    <row r="57" spans="2:4" ht="12.75">
      <c r="B57" s="16">
        <v>2</v>
      </c>
      <c r="D57" s="17">
        <f aca="true" t="shared" si="5" ref="D57:D65">$B$49*EXP($D$49*B57)</f>
        <v>0.8187307530779818</v>
      </c>
    </row>
    <row r="58" spans="2:4" ht="12.75">
      <c r="B58" s="16">
        <v>3</v>
      </c>
      <c r="D58" s="17">
        <f t="shared" si="5"/>
        <v>0.7408182206817179</v>
      </c>
    </row>
    <row r="59" spans="2:4" ht="12.75">
      <c r="B59" s="16">
        <v>4</v>
      </c>
      <c r="D59" s="17">
        <f t="shared" si="5"/>
        <v>0.6703200460356393</v>
      </c>
    </row>
    <row r="60" spans="2:4" ht="12.75">
      <c r="B60" s="16">
        <v>5</v>
      </c>
      <c r="D60" s="17">
        <f t="shared" si="5"/>
        <v>0.6065306597126334</v>
      </c>
    </row>
    <row r="61" spans="2:4" ht="12.75">
      <c r="B61" s="16">
        <v>6</v>
      </c>
      <c r="D61" s="17">
        <f t="shared" si="5"/>
        <v>0.5488116360940264</v>
      </c>
    </row>
    <row r="62" spans="2:6" ht="12.75">
      <c r="B62" s="16">
        <v>7</v>
      </c>
      <c r="D62" s="17">
        <f t="shared" si="5"/>
        <v>0.49658530379140947</v>
      </c>
      <c r="F62" s="16"/>
    </row>
    <row r="63" spans="2:6" ht="12.75">
      <c r="B63" s="16">
        <v>8</v>
      </c>
      <c r="D63" s="17">
        <f t="shared" si="5"/>
        <v>0.44932896411722156</v>
      </c>
      <c r="F63" s="16"/>
    </row>
    <row r="64" spans="2:6" ht="12.75">
      <c r="B64" s="16">
        <v>9</v>
      </c>
      <c r="D64" s="17">
        <f t="shared" si="5"/>
        <v>0.4065696597405991</v>
      </c>
      <c r="F64" s="16"/>
    </row>
    <row r="65" spans="2:6" ht="12.75">
      <c r="B65" s="16">
        <v>10</v>
      </c>
      <c r="D65" s="17">
        <f t="shared" si="5"/>
        <v>0.36787944117144233</v>
      </c>
      <c r="F65" s="16"/>
    </row>
    <row r="66" ht="12.75">
      <c r="F66" s="16"/>
    </row>
    <row r="67" ht="12.75">
      <c r="F67" s="16"/>
    </row>
    <row r="68" ht="12.75">
      <c r="F68" s="16"/>
    </row>
    <row r="69" ht="12.75">
      <c r="F69" s="16"/>
    </row>
    <row r="70" ht="12.75">
      <c r="F70" s="16"/>
    </row>
    <row r="71" ht="12.75">
      <c r="F71" s="16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72"/>
  <sheetViews>
    <sheetView workbookViewId="0" topLeftCell="A1">
      <selection activeCell="G19" sqref="G19"/>
    </sheetView>
  </sheetViews>
  <sheetFormatPr defaultColWidth="9.140625" defaultRowHeight="12.75"/>
  <cols>
    <col min="1" max="4" width="10.140625" style="0" customWidth="1"/>
  </cols>
  <sheetData>
    <row r="1" spans="6:10" ht="16.5" thickBot="1">
      <c r="F1" s="9"/>
      <c r="G1" s="10" t="s">
        <v>26</v>
      </c>
      <c r="H1" s="11"/>
      <c r="I1" s="8"/>
      <c r="J1" s="20"/>
    </row>
    <row r="3" spans="1:4" ht="12.75">
      <c r="A3" s="7"/>
      <c r="B3" s="4"/>
      <c r="C3" s="4"/>
      <c r="D3" s="4"/>
    </row>
    <row r="4" spans="2:4" ht="12.75">
      <c r="B4" s="4"/>
      <c r="C4" s="4"/>
      <c r="D4" s="4"/>
    </row>
    <row r="5" spans="1:4" ht="12.75">
      <c r="A5" s="1"/>
      <c r="B5" s="3"/>
      <c r="C5" s="1"/>
      <c r="D5" s="3"/>
    </row>
    <row r="6" spans="1:6" ht="12.75">
      <c r="A6" s="14" t="s">
        <v>12</v>
      </c>
      <c r="B6" s="13">
        <v>0</v>
      </c>
      <c r="C6" s="15" t="s">
        <v>13</v>
      </c>
      <c r="D6" s="13">
        <v>1</v>
      </c>
      <c r="E6" s="14"/>
      <c r="F6" s="22"/>
    </row>
    <row r="7" spans="1:4" ht="12.75">
      <c r="A7" s="1"/>
      <c r="B7" s="3"/>
      <c r="C7" s="1"/>
      <c r="D7" s="3"/>
    </row>
    <row r="9" ht="12.75">
      <c r="C9" s="4" t="s">
        <v>27</v>
      </c>
    </row>
    <row r="11" spans="2:14" ht="12.75">
      <c r="B11" s="2" t="s">
        <v>3</v>
      </c>
      <c r="D11" s="2" t="s">
        <v>4</v>
      </c>
      <c r="M11" s="4" t="s">
        <v>16</v>
      </c>
      <c r="N11" s="4"/>
    </row>
    <row r="12" spans="2:4" ht="12.75">
      <c r="B12" s="2"/>
      <c r="D12" s="2"/>
    </row>
    <row r="13" spans="2:13" ht="12.75">
      <c r="B13" s="16">
        <v>1</v>
      </c>
      <c r="D13" s="17">
        <f>$B$6+$D$6*LN(B13)</f>
        <v>0</v>
      </c>
      <c r="M13" s="6">
        <f>D14-D13</f>
        <v>0.6931471805599453</v>
      </c>
    </row>
    <row r="14" spans="2:14" ht="12.75">
      <c r="B14" s="16">
        <v>2</v>
      </c>
      <c r="D14" s="17">
        <f aca="true" t="shared" si="0" ref="D14:D22">$B$6+$D$6*LN(B14)</f>
        <v>0.6931471805599453</v>
      </c>
      <c r="M14" s="6">
        <f aca="true" t="shared" si="1" ref="M14:M21">D15-D14</f>
        <v>0.4054651081081645</v>
      </c>
      <c r="N14" s="17"/>
    </row>
    <row r="15" spans="2:14" ht="12.75">
      <c r="B15" s="16">
        <v>3</v>
      </c>
      <c r="D15" s="17">
        <f t="shared" si="0"/>
        <v>1.0986122886681098</v>
      </c>
      <c r="M15" s="6">
        <f t="shared" si="1"/>
        <v>0.2876820724517808</v>
      </c>
      <c r="N15" s="17"/>
    </row>
    <row r="16" spans="2:14" ht="12.75">
      <c r="B16" s="16">
        <v>4</v>
      </c>
      <c r="D16" s="17">
        <f t="shared" si="0"/>
        <v>1.3862943611198906</v>
      </c>
      <c r="M16" s="6">
        <f t="shared" si="1"/>
        <v>0.2231435513142097</v>
      </c>
      <c r="N16" s="17"/>
    </row>
    <row r="17" spans="2:14" ht="12.75">
      <c r="B17" s="16">
        <v>5</v>
      </c>
      <c r="D17" s="17">
        <f t="shared" si="0"/>
        <v>1.6094379124341003</v>
      </c>
      <c r="M17" s="6">
        <f t="shared" si="1"/>
        <v>0.18232155679395468</v>
      </c>
      <c r="N17" s="17"/>
    </row>
    <row r="18" spans="2:14" ht="12.75">
      <c r="B18" s="16">
        <v>6</v>
      </c>
      <c r="D18" s="17">
        <f t="shared" si="0"/>
        <v>1.791759469228055</v>
      </c>
      <c r="M18" s="6">
        <f t="shared" si="1"/>
        <v>0.15415067982725827</v>
      </c>
      <c r="N18" s="17"/>
    </row>
    <row r="19" spans="2:14" ht="12.75">
      <c r="B19" s="16">
        <v>7</v>
      </c>
      <c r="D19" s="17">
        <f t="shared" si="0"/>
        <v>1.9459101490553132</v>
      </c>
      <c r="M19" s="6">
        <f t="shared" si="1"/>
        <v>0.13353139262452252</v>
      </c>
      <c r="N19" s="17"/>
    </row>
    <row r="20" spans="2:14" ht="12.75">
      <c r="B20" s="16">
        <v>8</v>
      </c>
      <c r="D20" s="17">
        <f t="shared" si="0"/>
        <v>2.0794415416798357</v>
      </c>
      <c r="M20" s="6">
        <f t="shared" si="1"/>
        <v>0.11778303565638382</v>
      </c>
      <c r="N20" s="17"/>
    </row>
    <row r="21" spans="2:14" ht="12.75">
      <c r="B21" s="16">
        <v>9</v>
      </c>
      <c r="D21" s="17">
        <f t="shared" si="0"/>
        <v>2.1972245773362196</v>
      </c>
      <c r="M21" s="6">
        <f t="shared" si="1"/>
        <v>0.10536051565782634</v>
      </c>
      <c r="N21" s="17"/>
    </row>
    <row r="22" spans="2:14" ht="12.75">
      <c r="B22" s="16">
        <v>10</v>
      </c>
      <c r="D22" s="17">
        <f t="shared" si="0"/>
        <v>2.302585092994046</v>
      </c>
      <c r="M22" s="31"/>
      <c r="N22" s="17"/>
    </row>
    <row r="23" spans="2:4" ht="12.75">
      <c r="B23" s="6"/>
      <c r="D23" s="7"/>
    </row>
    <row r="28" spans="1:6" ht="12.75">
      <c r="A28" s="14" t="s">
        <v>12</v>
      </c>
      <c r="B28" s="13">
        <v>0</v>
      </c>
      <c r="C28" s="15" t="s">
        <v>13</v>
      </c>
      <c r="D28" s="13">
        <v>1</v>
      </c>
      <c r="E28" s="14"/>
      <c r="F28" s="22"/>
    </row>
    <row r="29" spans="1:4" ht="12.75">
      <c r="A29" s="1"/>
      <c r="B29" s="3"/>
      <c r="C29" s="1"/>
      <c r="D29" s="3"/>
    </row>
    <row r="31" ht="12.75">
      <c r="C31" s="4" t="s">
        <v>28</v>
      </c>
    </row>
    <row r="33" spans="2:14" ht="12.75">
      <c r="B33" s="2" t="s">
        <v>3</v>
      </c>
      <c r="D33" s="2" t="s">
        <v>4</v>
      </c>
      <c r="M33" s="4" t="s">
        <v>16</v>
      </c>
      <c r="N33" s="4"/>
    </row>
    <row r="34" spans="2:4" ht="12.75">
      <c r="B34" s="2"/>
      <c r="D34" s="2"/>
    </row>
    <row r="35" spans="2:13" ht="12.75">
      <c r="B35" s="16">
        <f>B13</f>
        <v>1</v>
      </c>
      <c r="D35" s="17">
        <f>$B$28+$D$28*LOG10(B35)</f>
        <v>0</v>
      </c>
      <c r="M35" s="6">
        <f>D36-D35</f>
        <v>0.3010299956639812</v>
      </c>
    </row>
    <row r="36" spans="2:14" ht="12.75">
      <c r="B36" s="16">
        <f aca="true" t="shared" si="2" ref="B36:B44">B14</f>
        <v>2</v>
      </c>
      <c r="D36" s="17">
        <f aca="true" t="shared" si="3" ref="D36:D44">$B$28+$D$28*LOG10(B36)</f>
        <v>0.3010299956639812</v>
      </c>
      <c r="M36" s="6">
        <f aca="true" t="shared" si="4" ref="M36:M43">D37-D36</f>
        <v>0.17609125905568124</v>
      </c>
      <c r="N36" s="17"/>
    </row>
    <row r="37" spans="2:14" ht="12.75">
      <c r="B37" s="16">
        <f t="shared" si="2"/>
        <v>3</v>
      </c>
      <c r="D37" s="17">
        <f t="shared" si="3"/>
        <v>0.47712125471966244</v>
      </c>
      <c r="M37" s="6">
        <f t="shared" si="4"/>
        <v>0.12493873660829996</v>
      </c>
      <c r="N37" s="17"/>
    </row>
    <row r="38" spans="2:14" ht="12.75">
      <c r="B38" s="16">
        <f t="shared" si="2"/>
        <v>4</v>
      </c>
      <c r="D38" s="17">
        <f t="shared" si="3"/>
        <v>0.6020599913279624</v>
      </c>
      <c r="M38" s="6">
        <f t="shared" si="4"/>
        <v>0.09691001300805646</v>
      </c>
      <c r="N38" s="17"/>
    </row>
    <row r="39" spans="2:14" ht="12.75">
      <c r="B39" s="16">
        <f t="shared" si="2"/>
        <v>5</v>
      </c>
      <c r="D39" s="17">
        <f t="shared" si="3"/>
        <v>0.6989700043360189</v>
      </c>
      <c r="M39" s="6">
        <f t="shared" si="4"/>
        <v>0.07918124604762478</v>
      </c>
      <c r="N39" s="17"/>
    </row>
    <row r="40" spans="2:14" ht="12.75">
      <c r="B40" s="16">
        <f t="shared" si="2"/>
        <v>6</v>
      </c>
      <c r="D40" s="17">
        <f t="shared" si="3"/>
        <v>0.7781512503836436</v>
      </c>
      <c r="M40" s="6">
        <f t="shared" si="4"/>
        <v>0.06694678963061318</v>
      </c>
      <c r="N40" s="17"/>
    </row>
    <row r="41" spans="2:14" ht="12.75">
      <c r="B41" s="16">
        <f t="shared" si="2"/>
        <v>7</v>
      </c>
      <c r="D41" s="17">
        <f t="shared" si="3"/>
        <v>0.8450980400142568</v>
      </c>
      <c r="M41" s="6">
        <f t="shared" si="4"/>
        <v>0.057991946977686726</v>
      </c>
      <c r="N41" s="17"/>
    </row>
    <row r="42" spans="2:14" ht="12.75">
      <c r="B42" s="16">
        <f t="shared" si="2"/>
        <v>8</v>
      </c>
      <c r="D42" s="17">
        <f t="shared" si="3"/>
        <v>0.9030899869919435</v>
      </c>
      <c r="M42" s="6">
        <f t="shared" si="4"/>
        <v>0.05115252244738133</v>
      </c>
      <c r="N42" s="17"/>
    </row>
    <row r="43" spans="2:14" ht="12.75">
      <c r="B43" s="16">
        <f t="shared" si="2"/>
        <v>9</v>
      </c>
      <c r="D43" s="17">
        <f t="shared" si="3"/>
        <v>0.9542425094393249</v>
      </c>
      <c r="M43" s="6">
        <f t="shared" si="4"/>
        <v>0.04575749056067513</v>
      </c>
      <c r="N43" s="17"/>
    </row>
    <row r="44" spans="2:14" ht="12.75">
      <c r="B44" s="16">
        <f t="shared" si="2"/>
        <v>10</v>
      </c>
      <c r="D44" s="17">
        <f t="shared" si="3"/>
        <v>1</v>
      </c>
      <c r="M44" s="31"/>
      <c r="N44" s="17"/>
    </row>
    <row r="45" spans="2:4" ht="12.75">
      <c r="B45" s="6"/>
      <c r="D45" s="7"/>
    </row>
    <row r="49" spans="1:4" ht="12.75">
      <c r="A49" t="s">
        <v>29</v>
      </c>
      <c r="B49" s="26"/>
      <c r="C49" s="14"/>
      <c r="D49" s="27"/>
    </row>
    <row r="50" ht="12.75">
      <c r="A50" s="14"/>
    </row>
    <row r="52" ht="12.75">
      <c r="C52" s="4"/>
    </row>
    <row r="54" spans="2:4" ht="12.75">
      <c r="B54" s="4"/>
      <c r="D54" s="4"/>
    </row>
    <row r="56" spans="2:4" ht="12.75">
      <c r="B56" s="16"/>
      <c r="D56" s="17"/>
    </row>
    <row r="57" spans="2:4" ht="12.75">
      <c r="B57" s="16"/>
      <c r="D57" s="17"/>
    </row>
    <row r="58" spans="2:4" ht="12.75">
      <c r="B58" s="16"/>
      <c r="D58" s="17"/>
    </row>
    <row r="59" spans="2:4" ht="12.75">
      <c r="B59" s="16"/>
      <c r="D59" s="17"/>
    </row>
    <row r="60" spans="2:4" ht="12.75">
      <c r="B60" s="16"/>
      <c r="D60" s="17"/>
    </row>
    <row r="61" spans="2:4" ht="12.75">
      <c r="B61" s="16"/>
      <c r="D61" s="17"/>
    </row>
    <row r="62" spans="2:4" ht="12.75">
      <c r="B62" s="16"/>
      <c r="D62" s="17"/>
    </row>
    <row r="63" spans="2:6" ht="12.75">
      <c r="B63" s="16"/>
      <c r="D63" s="17"/>
      <c r="F63" s="16"/>
    </row>
    <row r="64" spans="2:6" ht="12.75">
      <c r="B64" s="16"/>
      <c r="D64" s="17"/>
      <c r="F64" s="16"/>
    </row>
    <row r="65" spans="2:6" ht="12.75">
      <c r="B65" s="16"/>
      <c r="D65" s="17"/>
      <c r="F65" s="16"/>
    </row>
    <row r="66" ht="12.75">
      <c r="F66" s="16"/>
    </row>
    <row r="67" ht="12.75">
      <c r="F67" s="16"/>
    </row>
    <row r="68" ht="12.75">
      <c r="F68" s="16"/>
    </row>
    <row r="69" ht="12.75">
      <c r="F69" s="16"/>
    </row>
    <row r="70" ht="12.75">
      <c r="F70" s="16"/>
    </row>
    <row r="71" ht="12.75">
      <c r="F71" s="16"/>
    </row>
    <row r="72" ht="12.75">
      <c r="F72" s="16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73"/>
  <sheetViews>
    <sheetView tabSelected="1" workbookViewId="0" topLeftCell="A1">
      <selection activeCell="H13" sqref="H13"/>
    </sheetView>
  </sheetViews>
  <sheetFormatPr defaultColWidth="9.140625" defaultRowHeight="12.75"/>
  <cols>
    <col min="1" max="4" width="10.140625" style="0" customWidth="1"/>
  </cols>
  <sheetData>
    <row r="1" spans="6:10" ht="16.5" thickBot="1">
      <c r="F1" s="9"/>
      <c r="G1" s="10" t="s">
        <v>30</v>
      </c>
      <c r="H1" s="11"/>
      <c r="I1" s="8"/>
      <c r="J1" s="20"/>
    </row>
    <row r="3" spans="1:4" ht="12.75">
      <c r="A3" s="7"/>
      <c r="B3" s="4"/>
      <c r="C3" s="4"/>
      <c r="D3" s="4"/>
    </row>
    <row r="4" spans="2:4" ht="12.75">
      <c r="B4" s="4"/>
      <c r="C4" s="4"/>
      <c r="D4" s="4"/>
    </row>
    <row r="5" spans="1:4" ht="12.75">
      <c r="A5" s="1"/>
      <c r="B5" s="3"/>
      <c r="C5" s="1"/>
      <c r="D5" s="3"/>
    </row>
    <row r="6" spans="1:6" ht="12.75">
      <c r="A6" s="14" t="s">
        <v>12</v>
      </c>
      <c r="B6" s="13">
        <v>1</v>
      </c>
      <c r="C6" s="15" t="s">
        <v>13</v>
      </c>
      <c r="D6" s="13">
        <v>1.5</v>
      </c>
      <c r="E6" s="14"/>
      <c r="F6" s="22"/>
    </row>
    <row r="7" spans="1:4" ht="12.75">
      <c r="A7" s="1"/>
      <c r="B7" s="3"/>
      <c r="C7" s="1"/>
      <c r="D7" s="3"/>
    </row>
    <row r="9" ht="14.25">
      <c r="C9" s="4" t="s">
        <v>31</v>
      </c>
    </row>
    <row r="11" spans="2:14" ht="12.75">
      <c r="B11" s="2" t="s">
        <v>3</v>
      </c>
      <c r="D11" s="2" t="s">
        <v>4</v>
      </c>
      <c r="M11" s="4" t="s">
        <v>16</v>
      </c>
      <c r="N11" s="4"/>
    </row>
    <row r="12" spans="2:13" ht="12.75">
      <c r="B12" s="2"/>
      <c r="D12" s="2"/>
      <c r="M12" s="17"/>
    </row>
    <row r="13" spans="2:14" ht="12.75">
      <c r="B13" s="16">
        <v>1</v>
      </c>
      <c r="D13" s="17">
        <f>$B$6*POWER(B13,$D$6)</f>
        <v>1</v>
      </c>
      <c r="M13" s="17">
        <f aca="true" t="shared" si="0" ref="M13:M21">D14-D13</f>
        <v>1.8284271247461898</v>
      </c>
      <c r="N13" s="17"/>
    </row>
    <row r="14" spans="2:14" ht="12.75">
      <c r="B14" s="16">
        <v>2</v>
      </c>
      <c r="D14" s="17">
        <f aca="true" t="shared" si="1" ref="D14:D22">$B$6*POWER(B14,$D$6)</f>
        <v>2.82842712474619</v>
      </c>
      <c r="M14" s="17">
        <f t="shared" si="0"/>
        <v>2.367725297960442</v>
      </c>
      <c r="N14" s="17"/>
    </row>
    <row r="15" spans="2:14" ht="12.75">
      <c r="B15" s="16">
        <v>3</v>
      </c>
      <c r="D15" s="17">
        <f t="shared" si="1"/>
        <v>5.196152422706632</v>
      </c>
      <c r="M15" s="17">
        <f t="shared" si="0"/>
        <v>2.803847577293366</v>
      </c>
      <c r="N15" s="17"/>
    </row>
    <row r="16" spans="2:14" ht="12.75">
      <c r="B16" s="16">
        <v>4</v>
      </c>
      <c r="D16" s="17">
        <f t="shared" si="1"/>
        <v>7.999999999999998</v>
      </c>
      <c r="M16" s="17">
        <f t="shared" si="0"/>
        <v>3.1803398874989472</v>
      </c>
      <c r="N16" s="17"/>
    </row>
    <row r="17" spans="2:14" ht="12.75">
      <c r="B17" s="16">
        <v>5</v>
      </c>
      <c r="D17" s="17">
        <f t="shared" si="1"/>
        <v>11.180339887498945</v>
      </c>
      <c r="M17" s="17">
        <f t="shared" si="0"/>
        <v>3.5165985692001254</v>
      </c>
      <c r="N17" s="17"/>
    </row>
    <row r="18" spans="2:14" ht="12.75">
      <c r="B18" s="16">
        <v>6</v>
      </c>
      <c r="D18" s="17">
        <f t="shared" si="1"/>
        <v>14.69693845669907</v>
      </c>
      <c r="M18" s="17">
        <f t="shared" si="0"/>
        <v>3.823320720753058</v>
      </c>
      <c r="N18" s="17"/>
    </row>
    <row r="19" spans="2:14" ht="12.75">
      <c r="B19" s="16">
        <v>7</v>
      </c>
      <c r="D19" s="17">
        <f t="shared" si="1"/>
        <v>18.52025917745213</v>
      </c>
      <c r="M19" s="17">
        <f t="shared" si="0"/>
        <v>4.107157820517379</v>
      </c>
      <c r="N19" s="17"/>
    </row>
    <row r="20" spans="2:14" ht="12.75">
      <c r="B20" s="16">
        <v>8</v>
      </c>
      <c r="D20" s="17">
        <f t="shared" si="1"/>
        <v>22.627416997969508</v>
      </c>
      <c r="M20" s="17">
        <f t="shared" si="0"/>
        <v>4.372583002030492</v>
      </c>
      <c r="N20" s="17"/>
    </row>
    <row r="21" spans="2:14" ht="12.75">
      <c r="B21" s="16">
        <v>9</v>
      </c>
      <c r="D21" s="17">
        <f t="shared" si="1"/>
        <v>27</v>
      </c>
      <c r="M21" s="17">
        <f t="shared" si="0"/>
        <v>4.622776601683803</v>
      </c>
      <c r="N21" s="17"/>
    </row>
    <row r="22" spans="2:14" ht="12.75">
      <c r="B22" s="16">
        <v>10</v>
      </c>
      <c r="D22" s="17">
        <f t="shared" si="1"/>
        <v>31.622776601683803</v>
      </c>
      <c r="M22" s="17"/>
      <c r="N22" s="17"/>
    </row>
    <row r="23" spans="2:4" ht="12.75">
      <c r="B23" s="6"/>
      <c r="D23" s="7"/>
    </row>
    <row r="27" ht="12.75">
      <c r="B27" t="s">
        <v>32</v>
      </c>
    </row>
    <row r="29" spans="2:6" ht="12.75">
      <c r="B29" s="14" t="s">
        <v>0</v>
      </c>
      <c r="C29" s="29">
        <f>SLOPE(D36:D45,B36:B45)</f>
        <v>1.4999999999999996</v>
      </c>
      <c r="E29" t="s">
        <v>36</v>
      </c>
      <c r="F29" s="28"/>
    </row>
    <row r="31" spans="2:6" ht="12.75">
      <c r="B31" s="14" t="s">
        <v>35</v>
      </c>
      <c r="C31" s="30">
        <f>INTERCEPT(D36:D45,B36:B45)</f>
        <v>0</v>
      </c>
      <c r="E31" t="s">
        <v>37</v>
      </c>
      <c r="F31" s="28"/>
    </row>
    <row r="34" spans="2:14" ht="12.75">
      <c r="B34" s="4" t="s">
        <v>33</v>
      </c>
      <c r="D34" s="4" t="s">
        <v>34</v>
      </c>
      <c r="M34" s="4" t="s">
        <v>22</v>
      </c>
      <c r="N34" s="4"/>
    </row>
    <row r="36" spans="2:13" ht="12.75">
      <c r="B36" s="30">
        <f>LN(B13)</f>
        <v>0</v>
      </c>
      <c r="D36" s="30">
        <f aca="true" t="shared" si="2" ref="D36:D45">LN(D13)</f>
        <v>0</v>
      </c>
      <c r="M36" s="30">
        <f aca="true" t="shared" si="3" ref="M36:M44">D37-D36</f>
        <v>1.0397207708399179</v>
      </c>
    </row>
    <row r="37" spans="2:13" ht="12.75">
      <c r="B37" s="30">
        <f aca="true" t="shared" si="4" ref="B37:B45">LN(B14)</f>
        <v>0.6931471805599453</v>
      </c>
      <c r="D37" s="30">
        <f t="shared" si="2"/>
        <v>1.0397207708399179</v>
      </c>
      <c r="M37" s="30">
        <f t="shared" si="3"/>
        <v>0.6081976621622467</v>
      </c>
    </row>
    <row r="38" spans="2:13" ht="12.75">
      <c r="B38" s="30">
        <f t="shared" si="4"/>
        <v>1.0986122886681098</v>
      </c>
      <c r="D38" s="30">
        <f t="shared" si="2"/>
        <v>1.6479184330021646</v>
      </c>
      <c r="M38" s="30">
        <f t="shared" si="3"/>
        <v>0.4315231086776712</v>
      </c>
    </row>
    <row r="39" spans="2:13" ht="12.75">
      <c r="B39" s="30">
        <f t="shared" si="4"/>
        <v>1.3862943611198906</v>
      </c>
      <c r="D39" s="30">
        <f t="shared" si="2"/>
        <v>2.0794415416798357</v>
      </c>
      <c r="M39" s="30">
        <f t="shared" si="3"/>
        <v>0.33471532697131456</v>
      </c>
    </row>
    <row r="40" spans="2:13" ht="12.75">
      <c r="B40" s="30">
        <f t="shared" si="4"/>
        <v>1.6094379124341003</v>
      </c>
      <c r="D40" s="30">
        <f t="shared" si="2"/>
        <v>2.4141568686511503</v>
      </c>
      <c r="M40" s="30">
        <f t="shared" si="3"/>
        <v>0.27348233519093235</v>
      </c>
    </row>
    <row r="41" spans="2:13" ht="12.75">
      <c r="B41" s="30">
        <f t="shared" si="4"/>
        <v>1.791759469228055</v>
      </c>
      <c r="D41" s="30">
        <f t="shared" si="2"/>
        <v>2.6876392038420827</v>
      </c>
      <c r="M41" s="30">
        <f t="shared" si="3"/>
        <v>0.23122601974088708</v>
      </c>
    </row>
    <row r="42" spans="2:13" ht="12.75">
      <c r="B42" s="30">
        <f t="shared" si="4"/>
        <v>1.9459101490553132</v>
      </c>
      <c r="D42" s="30">
        <f t="shared" si="2"/>
        <v>2.9188652235829697</v>
      </c>
      <c r="M42" s="30">
        <f t="shared" si="3"/>
        <v>0.20029708893678366</v>
      </c>
    </row>
    <row r="43" spans="2:13" ht="12.75">
      <c r="B43" s="30">
        <f t="shared" si="4"/>
        <v>2.0794415416798357</v>
      </c>
      <c r="D43" s="30">
        <f t="shared" si="2"/>
        <v>3.1191623125197534</v>
      </c>
      <c r="M43" s="30">
        <f t="shared" si="3"/>
        <v>0.17667455348457572</v>
      </c>
    </row>
    <row r="44" spans="2:13" ht="12.75">
      <c r="B44" s="30">
        <f t="shared" si="4"/>
        <v>2.1972245773362196</v>
      </c>
      <c r="D44" s="30">
        <f t="shared" si="2"/>
        <v>3.295836866004329</v>
      </c>
      <c r="M44" s="30">
        <f t="shared" si="3"/>
        <v>0.15804077348673973</v>
      </c>
    </row>
    <row r="45" spans="2:4" ht="12.75">
      <c r="B45" s="30">
        <f t="shared" si="4"/>
        <v>2.302585092994046</v>
      </c>
      <c r="D45" s="30">
        <f t="shared" si="2"/>
        <v>3.453877639491069</v>
      </c>
    </row>
    <row r="46" ht="12.75">
      <c r="B46" s="21"/>
    </row>
    <row r="54" spans="1:2" ht="12.75">
      <c r="A54" s="14"/>
      <c r="B54" t="s">
        <v>38</v>
      </c>
    </row>
    <row r="56" spans="2:6" ht="12.75">
      <c r="B56" s="14" t="s">
        <v>0</v>
      </c>
      <c r="C56" s="29">
        <f>SLOPE(D63:D72,B63:B72)</f>
        <v>1.5000000000000002</v>
      </c>
      <c r="E56" t="s">
        <v>36</v>
      </c>
      <c r="F56" s="28"/>
    </row>
    <row r="58" spans="2:6" ht="12.75">
      <c r="B58" s="14" t="s">
        <v>35</v>
      </c>
      <c r="C58" s="30">
        <f>INTERCEPT(D63:D72,B63:B72)</f>
        <v>-2.220446049250313E-16</v>
      </c>
      <c r="E58" t="s">
        <v>41</v>
      </c>
      <c r="F58" s="28"/>
    </row>
    <row r="61" spans="2:13" ht="12.75">
      <c r="B61" s="4" t="s">
        <v>39</v>
      </c>
      <c r="D61" s="4" t="s">
        <v>40</v>
      </c>
      <c r="M61" s="4" t="s">
        <v>42</v>
      </c>
    </row>
    <row r="63" spans="2:13" ht="12.75">
      <c r="B63" s="30">
        <f>LOG10(B13)</f>
        <v>0</v>
      </c>
      <c r="D63" s="30">
        <f>LOG10(D13)</f>
        <v>0</v>
      </c>
      <c r="M63" s="30">
        <f aca="true" t="shared" si="5" ref="M63:M71">D64-D63</f>
        <v>0.45154499349597177</v>
      </c>
    </row>
    <row r="64" spans="2:13" ht="12.75">
      <c r="B64" s="30">
        <f aca="true" t="shared" si="6" ref="B64:B72">LOG10(B14)</f>
        <v>0.3010299956639812</v>
      </c>
      <c r="D64" s="30">
        <f aca="true" t="shared" si="7" ref="D64:D72">LOG10(D14)</f>
        <v>0.45154499349597177</v>
      </c>
      <c r="M64" s="30">
        <f t="shared" si="5"/>
        <v>0.2641368885835219</v>
      </c>
    </row>
    <row r="65" spans="2:13" ht="12.75">
      <c r="B65" s="30">
        <f t="shared" si="6"/>
        <v>0.47712125471966244</v>
      </c>
      <c r="D65" s="30">
        <f t="shared" si="7"/>
        <v>0.7156818820794937</v>
      </c>
      <c r="M65" s="30">
        <f t="shared" si="5"/>
        <v>0.18740810491244986</v>
      </c>
    </row>
    <row r="66" spans="2:13" ht="12.75">
      <c r="B66" s="30">
        <f t="shared" si="6"/>
        <v>0.6020599913279624</v>
      </c>
      <c r="D66" s="30">
        <f t="shared" si="7"/>
        <v>0.9030899869919435</v>
      </c>
      <c r="M66" s="30">
        <f t="shared" si="5"/>
        <v>0.14536501951208458</v>
      </c>
    </row>
    <row r="67" spans="2:13" ht="12.75">
      <c r="B67" s="30">
        <f t="shared" si="6"/>
        <v>0.6989700043360189</v>
      </c>
      <c r="D67" s="30">
        <f t="shared" si="7"/>
        <v>1.0484550065040281</v>
      </c>
      <c r="M67" s="30">
        <f t="shared" si="5"/>
        <v>0.11877186907143744</v>
      </c>
    </row>
    <row r="68" spans="2:13" ht="12.75">
      <c r="B68" s="30">
        <f t="shared" si="6"/>
        <v>0.7781512503836436</v>
      </c>
      <c r="D68" s="30">
        <f t="shared" si="7"/>
        <v>1.1672268755754656</v>
      </c>
      <c r="M68" s="30">
        <f t="shared" si="5"/>
        <v>0.1004201844459196</v>
      </c>
    </row>
    <row r="69" spans="2:13" ht="12.75">
      <c r="B69" s="30">
        <f t="shared" si="6"/>
        <v>0.8450980400142568</v>
      </c>
      <c r="D69" s="30">
        <f t="shared" si="7"/>
        <v>1.2676470600213852</v>
      </c>
      <c r="M69" s="30">
        <f t="shared" si="5"/>
        <v>0.08698792046653003</v>
      </c>
    </row>
    <row r="70" spans="2:13" ht="12.75">
      <c r="B70" s="30">
        <f t="shared" si="6"/>
        <v>0.9030899869919435</v>
      </c>
      <c r="D70" s="30">
        <f t="shared" si="7"/>
        <v>1.3546349804879152</v>
      </c>
      <c r="M70" s="30">
        <f t="shared" si="5"/>
        <v>0.07672878367107216</v>
      </c>
    </row>
    <row r="71" spans="2:13" ht="12.75">
      <c r="B71" s="30">
        <f t="shared" si="6"/>
        <v>0.9542425094393249</v>
      </c>
      <c r="D71" s="30">
        <f t="shared" si="7"/>
        <v>1.4313637641589874</v>
      </c>
      <c r="M71" s="30">
        <f t="shared" si="5"/>
        <v>0.06863623584101286</v>
      </c>
    </row>
    <row r="72" spans="2:14" ht="12.75">
      <c r="B72" s="30">
        <f t="shared" si="6"/>
        <v>1</v>
      </c>
      <c r="D72" s="30">
        <f t="shared" si="7"/>
        <v>1.5000000000000002</v>
      </c>
      <c r="N72" s="17"/>
    </row>
    <row r="73" ht="12.75">
      <c r="B73" s="21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 Types</dc:title>
  <dc:subject>Chemistry I(H)/II(H)/(AP)</dc:subject>
  <dc:creator>Fred Morris</dc:creator>
  <cp:keywords/>
  <dc:description/>
  <cp:lastModifiedBy>Fred Morris</cp:lastModifiedBy>
  <cp:lastPrinted>2005-07-31T14:25:55Z</cp:lastPrinted>
  <dcterms:created xsi:type="dcterms:W3CDTF">1996-10-14T23:33:28Z</dcterms:created>
  <dcterms:modified xsi:type="dcterms:W3CDTF">2006-02-10T14:01:29Z</dcterms:modified>
  <cp:category/>
  <cp:version/>
  <cp:contentType/>
  <cp:contentStatus/>
</cp:coreProperties>
</file>