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320" windowHeight="8175"/>
  </bookViews>
  <sheets>
    <sheet name="INGESAC" sheetId="4" r:id="rId1"/>
  </sheets>
  <calcPr calcId="144525"/>
</workbook>
</file>

<file path=xl/calcChain.xml><?xml version="1.0" encoding="utf-8"?>
<calcChain xmlns="http://schemas.openxmlformats.org/spreadsheetml/2006/main">
  <c r="E17" i="4" l="1"/>
  <c r="F17" i="4" s="1"/>
  <c r="E18" i="4"/>
  <c r="F18" i="4" s="1"/>
  <c r="E19" i="4"/>
  <c r="F19" i="4" s="1"/>
  <c r="E22" i="4"/>
  <c r="F22" i="4" s="1"/>
  <c r="E23" i="4"/>
  <c r="F23" i="4" s="1"/>
  <c r="E24" i="4"/>
  <c r="F24" i="4" s="1"/>
  <c r="E25" i="4"/>
  <c r="F25" i="4" s="1"/>
  <c r="E51" i="4" l="1"/>
  <c r="F51" i="4" s="1"/>
  <c r="E16" i="4" l="1"/>
  <c r="F16" i="4" s="1"/>
  <c r="E15" i="4"/>
  <c r="F15" i="4" s="1"/>
  <c r="D43" i="4"/>
  <c r="E42" i="4"/>
  <c r="F42" i="4" s="1"/>
  <c r="E41" i="4"/>
  <c r="F41" i="4" s="1"/>
  <c r="F43" i="4" l="1"/>
  <c r="E33" i="4" l="1"/>
  <c r="F33" i="4" s="1"/>
  <c r="F34" i="4" s="1"/>
  <c r="F35" i="4" s="1"/>
  <c r="E20" i="4" l="1"/>
  <c r="F20" i="4" s="1"/>
  <c r="E21" i="4"/>
  <c r="F21" i="4" s="1"/>
  <c r="F26" i="4"/>
</calcChain>
</file>

<file path=xl/sharedStrings.xml><?xml version="1.0" encoding="utf-8"?>
<sst xmlns="http://schemas.openxmlformats.org/spreadsheetml/2006/main" count="108" uniqueCount="58">
  <si>
    <r>
      <t>SEÑORES:</t>
    </r>
    <r>
      <rPr>
        <b/>
        <sz val="11"/>
        <color theme="1"/>
        <rFont val="Times New Roman"/>
        <family val="1"/>
      </rPr>
      <t xml:space="preserve">   </t>
    </r>
    <r>
      <rPr>
        <b/>
        <sz val="10"/>
        <color rgb="FF000000"/>
        <rFont val="Verdana"/>
        <family val="2"/>
      </rPr>
      <t xml:space="preserve">INGENIERIA &amp; CONTRATISTAS SOCIEDAD ANONIMA            </t>
    </r>
  </si>
  <si>
    <r>
      <t xml:space="preserve">                                              </t>
    </r>
    <r>
      <rPr>
        <b/>
        <sz val="10"/>
        <color rgb="FF000000"/>
        <rFont val="Verdana"/>
        <family val="2"/>
      </rPr>
      <t>CERRADA/INGECSAC</t>
    </r>
  </si>
  <si>
    <t xml:space="preserve">Dirección   :    AV. LAS MALVAS NRO. 4128 URB. MICAELA BASTIDAS (ALT.CDRA. 6 AV. </t>
  </si>
  <si>
    <t xml:space="preserve">                       LOS ALISOS) LIMA - LIMA - LOS OLIVOS</t>
  </si>
  <si>
    <t>Ruc           :     20139983379</t>
  </si>
  <si>
    <t>Atención    :    ING.CARLOS JOO MUÑOZ</t>
  </si>
  <si>
    <r>
      <t xml:space="preserve">Cel             </t>
    </r>
    <r>
      <rPr>
        <sz val="10"/>
        <color theme="1"/>
        <rFont val="Times New Roman"/>
        <family val="1"/>
      </rPr>
      <t>:    954-626-099  #954-626-099   Nextel : 981-363-201   #290480 5237708</t>
    </r>
  </si>
  <si>
    <t>E-mail       :    ingenieriaycontratistas@ingecsac.com</t>
  </si>
  <si>
    <t>TOTAL SOLES</t>
  </si>
  <si>
    <t>IGV</t>
  </si>
  <si>
    <t>TOTAL DOLARES</t>
  </si>
  <si>
    <t>SIN IGV</t>
  </si>
  <si>
    <t>ADICIONALES DE LA CELDA</t>
  </si>
  <si>
    <t>CON IGV</t>
  </si>
  <si>
    <t>MODIFICACION DE LA CELDA Y CELDA DE MEDICION</t>
  </si>
  <si>
    <t>REPARACION DEL TRANSFORMADOR  INTEGRADO DE MEDIDA BAÑADO EN ACEITE.</t>
  </si>
  <si>
    <t>DESCRIPCION</t>
  </si>
  <si>
    <t>COTIZACION</t>
  </si>
  <si>
    <t>PRECIOS</t>
  </si>
  <si>
    <t>TRANSFORMADOR INTEGRADO DE MEDIDA DE TENSIÓN Y CORRIENTE  TMEA11 1 x 30 VA 22,900/230VAC 1 x 15 VA. 1.5/5A 1 000 msnm TULUMAYO</t>
  </si>
  <si>
    <t>1663-C</t>
  </si>
  <si>
    <t xml:space="preserve">TRANSFORMADOR INTEGRADO DE MEDIDA DE TENSIÓN Y CORRIENTE  TMEA11 1 x 30 VA 22,900/230VAC 1 x 15 VA. 1.5/5A 1 000 msnm TALLAMONTE </t>
  </si>
  <si>
    <t>TRANSFORMADOR BIFASICO BAÑADO EN ACEITE de 25KVA. 2Ø  22,900/230   FASE-FASE TULUMAYO</t>
  </si>
  <si>
    <t xml:space="preserve">TRANSFORMADOR INTEGRADO DE MEDIDA DE TENSIÓN Y CORRIENTE  TMEA11 1 x 30 VA 22,900/230VAC 1 x 15 VA. 1.5/5A 4 000 msnm CHICMO </t>
  </si>
  <si>
    <t>TRANSFORMADOR BIFASICO BAÑADO EN ACEITE de 25KVA. 2Ø 22,900/230   FASE-FASE CHICMO</t>
  </si>
  <si>
    <t xml:space="preserve">TRANSFORMADOR BIFASICO BAÑADO EN ACEITE de 25KVA. 2Ø 22,900/230   FASE-FASE TALLAMONTE </t>
  </si>
  <si>
    <t>Fecha</t>
  </si>
  <si>
    <t xml:space="preserve">Fecha </t>
  </si>
  <si>
    <t>Recepcion</t>
  </si>
  <si>
    <t>Entrega</t>
  </si>
  <si>
    <t>ENTREGADO</t>
  </si>
  <si>
    <t>LO QUE DEBE  INGESAC</t>
  </si>
  <si>
    <t>LO QUE DEBE  FASETRON A INGESAC</t>
  </si>
  <si>
    <t>OJO SE COTIZO EN SOLES LA TASA FUE DE 3.18</t>
  </si>
  <si>
    <t>BAT200K0 22,900VA-10,000-C 400-230VAC YNYN6-DYN5 ONAN 1000MSNM  PRECIO 6,400 DOLARES CON DESCUENTO DEL 20% EN SOLES 16,320.00 SIN IGV</t>
  </si>
  <si>
    <t>OJO SE COTIZO DOLARES LA TASA FUE DE 3.25</t>
  </si>
  <si>
    <t>EQUIPOS CANCELADOS QUE SE ENCUENTRAN EN FASETRON</t>
  </si>
  <si>
    <t xml:space="preserve">BAM25K0 25KVA 13,200 VAC 230VAC Ii0 ONAN 4000MSNM </t>
  </si>
  <si>
    <t>TMEA11 1X30(13,200/220VAC) 1X15(2/5A) ONAN 4000MSNM CLASE 0.2S</t>
  </si>
  <si>
    <t>SERIE</t>
  </si>
  <si>
    <t>NO FACTURA</t>
  </si>
  <si>
    <t>CONDICION</t>
  </si>
  <si>
    <t>FACTURA 30 DIAS</t>
  </si>
  <si>
    <t>FACTU-CANCELADO</t>
  </si>
  <si>
    <t>LETRA 30 DIAS</t>
  </si>
  <si>
    <t>POR COBRAR</t>
  </si>
  <si>
    <t>502899-02</t>
  </si>
  <si>
    <r>
      <t xml:space="preserve">BAM25K0 10,000VAC 230VAC (+/-2.25X5%) Ii0 ONAN 3500MSNM      </t>
    </r>
    <r>
      <rPr>
        <b/>
        <sz val="11"/>
        <color theme="1"/>
        <rFont val="Calibri"/>
        <family val="2"/>
        <scheme val="minor"/>
      </rPr>
      <t>OBRA TORATA</t>
    </r>
  </si>
  <si>
    <r>
      <t xml:space="preserve">TMEA11 1X30(10,000/230VAC) 1X15(1.5/5A) ONAN 1000MNSM CLASE 0.2   </t>
    </r>
    <r>
      <rPr>
        <b/>
        <sz val="11"/>
        <color theme="1"/>
        <rFont val="Calibri"/>
        <family val="2"/>
        <scheme val="minor"/>
      </rPr>
      <t>OBRA TORATA</t>
    </r>
  </si>
  <si>
    <t xml:space="preserve">
250551</t>
  </si>
  <si>
    <t>ESTADO</t>
  </si>
  <si>
    <t>FECHA DE PAGO</t>
  </si>
  <si>
    <t>NO</t>
  </si>
  <si>
    <t>OBSERVACION</t>
  </si>
  <si>
    <t xml:space="preserve"> GASTOS QUE SE HICIERON POR ENVIAR AL JOVEN ERNAN A LA CIUDAD DE AREQUIPA</t>
  </si>
  <si>
    <t>PASAJES IDA Y VUELTA , GASTOS DE MOVILIDAD , VIATICOS ,JORNAL</t>
  </si>
  <si>
    <t>Llegada</t>
  </si>
  <si>
    <t>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</si>
</sst>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Verdana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</cellStyleXfs>
  <cellXfs count="130">
    <xf numFmtId="0" fontId="0" fillId="0" borderId="0" xfId="0"/>
    <xf numFmtId="0" fontId="4" fillId="0" borderId="0" xfId="0" applyFont="1" applyAlignment="1">
      <alignment horizontal="left" vertical="center" indent="15"/>
    </xf>
    <xf numFmtId="0" fontId="7" fillId="0" borderId="0" xfId="0" applyFont="1" applyAlignment="1">
      <alignment horizontal="left" vertical="center" indent="15"/>
    </xf>
    <xf numFmtId="0" fontId="8" fillId="0" borderId="0" xfId="2" applyAlignment="1">
      <alignment horizontal="left" vertical="center" indent="15"/>
    </xf>
    <xf numFmtId="0" fontId="0" fillId="0" borderId="0" xfId="0" applyBorder="1"/>
    <xf numFmtId="43" fontId="0" fillId="0" borderId="0" xfId="0" applyNumberFormat="1"/>
    <xf numFmtId="0" fontId="0" fillId="0" borderId="16" xfId="0" applyBorder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0" fillId="0" borderId="20" xfId="0" applyBorder="1"/>
    <xf numFmtId="0" fontId="0" fillId="0" borderId="21" xfId="0" applyBorder="1"/>
    <xf numFmtId="14" fontId="0" fillId="0" borderId="20" xfId="0" applyNumberFormat="1" applyBorder="1"/>
    <xf numFmtId="14" fontId="0" fillId="0" borderId="23" xfId="0" applyNumberFormat="1" applyBorder="1"/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4" fontId="0" fillId="0" borderId="25" xfId="0" applyNumberFormat="1" applyBorder="1"/>
    <xf numFmtId="14" fontId="0" fillId="0" borderId="21" xfId="0" applyNumberFormat="1" applyBorder="1"/>
    <xf numFmtId="14" fontId="0" fillId="0" borderId="24" xfId="0" applyNumberFormat="1" applyBorder="1"/>
    <xf numFmtId="43" fontId="0" fillId="0" borderId="27" xfId="1" applyFont="1" applyBorder="1"/>
    <xf numFmtId="43" fontId="0" fillId="0" borderId="28" xfId="1" applyFont="1" applyBorder="1"/>
    <xf numFmtId="43" fontId="0" fillId="0" borderId="29" xfId="1" applyFont="1" applyBorder="1"/>
    <xf numFmtId="43" fontId="0" fillId="0" borderId="30" xfId="1" applyFont="1" applyBorder="1"/>
    <xf numFmtId="43" fontId="0" fillId="0" borderId="31" xfId="1" applyFont="1" applyBorder="1"/>
    <xf numFmtId="43" fontId="0" fillId="0" borderId="32" xfId="1" applyFont="1" applyBorder="1"/>
    <xf numFmtId="43" fontId="0" fillId="0" borderId="33" xfId="1" applyFont="1" applyBorder="1"/>
    <xf numFmtId="43" fontId="0" fillId="0" borderId="34" xfId="1" applyFont="1" applyBorder="1"/>
    <xf numFmtId="43" fontId="0" fillId="0" borderId="25" xfId="1" applyFont="1" applyBorder="1"/>
    <xf numFmtId="43" fontId="0" fillId="0" borderId="20" xfId="1" applyFont="1" applyBorder="1"/>
    <xf numFmtId="43" fontId="0" fillId="0" borderId="35" xfId="1" applyFont="1" applyBorder="1"/>
    <xf numFmtId="43" fontId="0" fillId="0" borderId="21" xfId="1" applyFont="1" applyBorder="1"/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vertical="center"/>
    </xf>
    <xf numFmtId="14" fontId="2" fillId="0" borderId="22" xfId="0" applyNumberFormat="1" applyFont="1" applyBorder="1" applyAlignment="1">
      <alignment horizontal="center" vertical="center"/>
    </xf>
    <xf numFmtId="14" fontId="0" fillId="0" borderId="13" xfId="0" applyNumberFormat="1" applyBorder="1"/>
    <xf numFmtId="0" fontId="0" fillId="0" borderId="11" xfId="0" applyBorder="1"/>
    <xf numFmtId="0" fontId="0" fillId="0" borderId="13" xfId="0" applyBorder="1"/>
    <xf numFmtId="43" fontId="11" fillId="2" borderId="13" xfId="1" applyFont="1" applyFill="1" applyBorder="1"/>
    <xf numFmtId="43" fontId="2" fillId="2" borderId="12" xfId="1" applyFont="1" applyFill="1" applyBorder="1" applyAlignment="1"/>
    <xf numFmtId="14" fontId="9" fillId="0" borderId="13" xfId="0" applyNumberFormat="1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0" fillId="0" borderId="36" xfId="0" applyBorder="1"/>
    <xf numFmtId="14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4" fontId="2" fillId="0" borderId="19" xfId="0" applyNumberFormat="1" applyFont="1" applyBorder="1" applyAlignment="1">
      <alignment horizontal="center" vertical="center"/>
    </xf>
    <xf numFmtId="0" fontId="0" fillId="0" borderId="37" xfId="0" applyBorder="1"/>
    <xf numFmtId="14" fontId="2" fillId="0" borderId="38" xfId="0" applyNumberFormat="1" applyFont="1" applyBorder="1" applyAlignment="1">
      <alignment horizontal="center" vertical="center"/>
    </xf>
    <xf numFmtId="0" fontId="0" fillId="0" borderId="39" xfId="0" applyBorder="1"/>
    <xf numFmtId="14" fontId="0" fillId="0" borderId="11" xfId="0" applyNumberFormat="1" applyBorder="1"/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3" fontId="0" fillId="0" borderId="40" xfId="1" applyFont="1" applyBorder="1"/>
    <xf numFmtId="43" fontId="0" fillId="0" borderId="41" xfId="1" applyFont="1" applyBorder="1"/>
    <xf numFmtId="43" fontId="0" fillId="0" borderId="42" xfId="1" applyFont="1" applyBorder="1"/>
    <xf numFmtId="43" fontId="0" fillId="0" borderId="44" xfId="1" applyFont="1" applyBorder="1"/>
    <xf numFmtId="14" fontId="0" fillId="0" borderId="43" xfId="0" applyNumberFormat="1" applyBorder="1"/>
    <xf numFmtId="0" fontId="0" fillId="0" borderId="45" xfId="0" applyBorder="1"/>
    <xf numFmtId="43" fontId="0" fillId="0" borderId="14" xfId="1" applyFont="1" applyBorder="1"/>
    <xf numFmtId="43" fontId="0" fillId="0" borderId="11" xfId="1" applyFont="1" applyBorder="1"/>
    <xf numFmtId="43" fontId="0" fillId="0" borderId="13" xfId="1" applyFont="1" applyBorder="1"/>
    <xf numFmtId="43" fontId="0" fillId="0" borderId="10" xfId="1" applyFont="1" applyBorder="1"/>
    <xf numFmtId="43" fontId="0" fillId="2" borderId="13" xfId="1" applyFont="1" applyFill="1" applyBorder="1"/>
    <xf numFmtId="0" fontId="0" fillId="0" borderId="23" xfId="0" applyBorder="1"/>
    <xf numFmtId="0" fontId="0" fillId="0" borderId="46" xfId="0" applyBorder="1"/>
    <xf numFmtId="0" fontId="2" fillId="0" borderId="26" xfId="0" applyFont="1" applyBorder="1" applyAlignment="1">
      <alignment horizontal="center" vertical="center"/>
    </xf>
    <xf numFmtId="0" fontId="0" fillId="0" borderId="25" xfId="0" applyBorder="1"/>
    <xf numFmtId="0" fontId="0" fillId="0" borderId="20" xfId="0" applyBorder="1" applyAlignment="1">
      <alignment horizontal="right"/>
    </xf>
    <xf numFmtId="0" fontId="2" fillId="0" borderId="2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6" xfId="0" applyNumberFormat="1" applyBorder="1"/>
    <xf numFmtId="14" fontId="0" fillId="0" borderId="46" xfId="0" applyNumberFormat="1" applyBorder="1"/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4" borderId="25" xfId="0" applyNumberFormat="1" applyFont="1" applyFill="1" applyBorder="1" applyAlignment="1">
      <alignment horizontal="center" vertical="center"/>
    </xf>
    <xf numFmtId="14" fontId="2" fillId="4" borderId="20" xfId="0" applyNumberFormat="1" applyFont="1" applyFill="1" applyBorder="1" applyAlignment="1">
      <alignment horizontal="center" vertical="center"/>
    </xf>
    <xf numFmtId="0" fontId="11" fillId="5" borderId="12" xfId="0" applyFont="1" applyFill="1" applyBorder="1"/>
    <xf numFmtId="0" fontId="11" fillId="5" borderId="11" xfId="0" applyFont="1" applyFill="1" applyBorder="1"/>
    <xf numFmtId="43" fontId="0" fillId="0" borderId="47" xfId="1" applyFont="1" applyBorder="1"/>
    <xf numFmtId="43" fontId="0" fillId="0" borderId="48" xfId="1" applyFont="1" applyBorder="1"/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2" fillId="4" borderId="1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0" fillId="4" borderId="11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4" borderId="11" xfId="0" applyFont="1" applyFill="1" applyBorder="1" applyAlignment="1">
      <alignment horizontal="left" vertical="center"/>
    </xf>
    <xf numFmtId="0" fontId="0" fillId="4" borderId="14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4" borderId="12" xfId="0" applyFill="1" applyBorder="1" applyAlignment="1">
      <alignment horizontal="left"/>
    </xf>
  </cellXfs>
  <cellStyles count="4">
    <cellStyle name="Hipervínculo" xfId="2" builtinId="8"/>
    <cellStyle name="Millares" xfId="1" builtinId="3"/>
    <cellStyle name="Normal" xfId="0" builtinId="0"/>
    <cellStyle name="Normal 2 3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genieriaycontratistas@ingecs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1"/>
  <sheetViews>
    <sheetView tabSelected="1" topLeftCell="E1" workbookViewId="0">
      <selection activeCell="J9" sqref="J9"/>
    </sheetView>
  </sheetViews>
  <sheetFormatPr baseColWidth="10" defaultRowHeight="15" x14ac:dyDescent="0.25"/>
  <cols>
    <col min="3" max="3" width="12.42578125" customWidth="1"/>
    <col min="7" max="7" width="9.42578125" customWidth="1"/>
    <col min="8" max="8" width="7.42578125" customWidth="1"/>
    <col min="9" max="9" width="6" customWidth="1"/>
    <col min="10" max="10" width="19" customWidth="1"/>
    <col min="12" max="12" width="15.42578125" customWidth="1"/>
    <col min="13" max="13" width="15.5703125" customWidth="1"/>
    <col min="14" max="14" width="13.42578125" customWidth="1"/>
    <col min="16" max="16" width="12.85546875" customWidth="1"/>
    <col min="18" max="18" width="12.85546875" customWidth="1"/>
    <col min="19" max="19" width="18.85546875" customWidth="1"/>
    <col min="21" max="21" width="15.28515625" customWidth="1"/>
  </cols>
  <sheetData>
    <row r="2" spans="1:22" x14ac:dyDescent="0.25">
      <c r="B2" s="1" t="s">
        <v>0</v>
      </c>
    </row>
    <row r="3" spans="1:22" x14ac:dyDescent="0.25">
      <c r="B3" s="1" t="s">
        <v>1</v>
      </c>
    </row>
    <row r="4" spans="1:22" x14ac:dyDescent="0.25">
      <c r="B4" s="2" t="s">
        <v>2</v>
      </c>
    </row>
    <row r="5" spans="1:22" x14ac:dyDescent="0.25">
      <c r="B5" s="2" t="s">
        <v>3</v>
      </c>
    </row>
    <row r="6" spans="1:22" x14ac:dyDescent="0.25">
      <c r="B6" s="2" t="s">
        <v>4</v>
      </c>
    </row>
    <row r="7" spans="1:22" x14ac:dyDescent="0.25">
      <c r="B7" s="2" t="s">
        <v>5</v>
      </c>
    </row>
    <row r="8" spans="1:22" x14ac:dyDescent="0.25">
      <c r="B8" s="2" t="s">
        <v>6</v>
      </c>
    </row>
    <row r="9" spans="1:22" x14ac:dyDescent="0.25">
      <c r="B9" s="3" t="s">
        <v>7</v>
      </c>
    </row>
    <row r="10" spans="1:22" ht="15.75" thickBot="1" x14ac:dyDescent="0.3"/>
    <row r="11" spans="1:22" ht="15.75" thickBot="1" x14ac:dyDescent="0.3">
      <c r="B11" s="96" t="s">
        <v>31</v>
      </c>
      <c r="C11" s="97"/>
      <c r="D11" s="97"/>
      <c r="E11" s="97"/>
      <c r="F11" s="98"/>
    </row>
    <row r="12" spans="1:22" ht="15.75" thickBot="1" x14ac:dyDescent="0.3">
      <c r="H12" s="5"/>
    </row>
    <row r="13" spans="1:22" ht="15.75" thickBot="1" x14ac:dyDescent="0.3">
      <c r="A13" s="20" t="s">
        <v>27</v>
      </c>
      <c r="B13" s="7" t="s">
        <v>26</v>
      </c>
      <c r="C13" s="94" t="s">
        <v>17</v>
      </c>
      <c r="D13" s="96" t="s">
        <v>18</v>
      </c>
      <c r="E13" s="97"/>
      <c r="F13" s="98"/>
      <c r="G13" s="99" t="s">
        <v>16</v>
      </c>
      <c r="H13" s="100"/>
      <c r="I13" s="100"/>
      <c r="J13" s="100"/>
      <c r="K13" s="100"/>
      <c r="L13" s="100"/>
      <c r="M13" s="100"/>
      <c r="N13" s="100"/>
      <c r="O13" s="100"/>
      <c r="P13" s="100"/>
      <c r="Q13" s="94"/>
      <c r="R13" s="110" t="s">
        <v>30</v>
      </c>
      <c r="S13" s="91" t="s">
        <v>41</v>
      </c>
      <c r="T13" s="99" t="s">
        <v>39</v>
      </c>
      <c r="U13" s="91" t="s">
        <v>50</v>
      </c>
      <c r="V13" s="103" t="s">
        <v>51</v>
      </c>
    </row>
    <row r="14" spans="1:22" ht="15.75" thickBot="1" x14ac:dyDescent="0.3">
      <c r="A14" s="21" t="s">
        <v>28</v>
      </c>
      <c r="B14" s="8" t="s">
        <v>29</v>
      </c>
      <c r="C14" s="124"/>
      <c r="D14" s="9" t="s">
        <v>11</v>
      </c>
      <c r="E14" s="37" t="s">
        <v>9</v>
      </c>
      <c r="F14" s="10" t="s">
        <v>13</v>
      </c>
      <c r="G14" s="101"/>
      <c r="H14" s="102"/>
      <c r="I14" s="102"/>
      <c r="J14" s="102"/>
      <c r="K14" s="102"/>
      <c r="L14" s="102"/>
      <c r="M14" s="102"/>
      <c r="N14" s="102"/>
      <c r="O14" s="102"/>
      <c r="P14" s="102"/>
      <c r="Q14" s="124"/>
      <c r="R14" s="111"/>
      <c r="S14" s="105"/>
      <c r="T14" s="106"/>
      <c r="U14" s="92"/>
      <c r="V14" s="104"/>
    </row>
    <row r="15" spans="1:22" ht="15.75" thickBot="1" x14ac:dyDescent="0.3">
      <c r="A15" s="22">
        <v>42210</v>
      </c>
      <c r="B15" s="19">
        <v>42230</v>
      </c>
      <c r="C15" s="72">
        <v>1663</v>
      </c>
      <c r="D15" s="25">
        <v>1343</v>
      </c>
      <c r="E15" s="33">
        <f>D15*18%</f>
        <v>241.73999999999998</v>
      </c>
      <c r="F15" s="25">
        <f>D15+E15</f>
        <v>1584.74</v>
      </c>
      <c r="G15" s="125" t="s">
        <v>47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85">
        <v>42238</v>
      </c>
      <c r="S15" s="70" t="s">
        <v>44</v>
      </c>
      <c r="T15" s="74">
        <v>250469</v>
      </c>
      <c r="U15" s="69" t="s">
        <v>45</v>
      </c>
      <c r="V15" s="79">
        <v>42271</v>
      </c>
    </row>
    <row r="16" spans="1:22" ht="15.75" thickBot="1" x14ac:dyDescent="0.3">
      <c r="A16" s="22">
        <v>42210</v>
      </c>
      <c r="B16" s="19">
        <v>42230</v>
      </c>
      <c r="C16" s="72">
        <v>1663</v>
      </c>
      <c r="D16" s="26">
        <v>1147</v>
      </c>
      <c r="E16" s="36">
        <f>D16*18%</f>
        <v>206.45999999999998</v>
      </c>
      <c r="F16" s="26">
        <f>D16+E16</f>
        <v>1353.46</v>
      </c>
      <c r="G16" s="125" t="s">
        <v>48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86">
        <v>42238</v>
      </c>
      <c r="S16" s="73" t="s">
        <v>44</v>
      </c>
      <c r="T16" s="75">
        <v>250470</v>
      </c>
      <c r="U16" s="6" t="s">
        <v>45</v>
      </c>
      <c r="V16" s="78">
        <v>42271</v>
      </c>
    </row>
    <row r="17" spans="1:22" ht="15.75" thickBot="1" x14ac:dyDescent="0.3">
      <c r="A17" s="22">
        <v>42026</v>
      </c>
      <c r="B17" s="42"/>
      <c r="C17" s="71">
        <v>301</v>
      </c>
      <c r="D17" s="25">
        <v>1070</v>
      </c>
      <c r="E17" s="33">
        <f>D17*18%</f>
        <v>192.6</v>
      </c>
      <c r="F17" s="29">
        <f>D17+E17</f>
        <v>1262.5999999999999</v>
      </c>
      <c r="G17" s="114" t="s">
        <v>12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29"/>
      <c r="R17" s="86">
        <v>42250</v>
      </c>
      <c r="S17" s="80" t="s">
        <v>40</v>
      </c>
      <c r="T17" s="77">
        <v>250122</v>
      </c>
      <c r="U17" s="6"/>
      <c r="V17" s="6"/>
    </row>
    <row r="18" spans="1:22" ht="15.75" thickBot="1" x14ac:dyDescent="0.3">
      <c r="A18" s="18">
        <v>42226</v>
      </c>
      <c r="B18" s="61">
        <v>42241</v>
      </c>
      <c r="C18" s="16">
        <v>1745</v>
      </c>
      <c r="D18" s="26">
        <v>2650</v>
      </c>
      <c r="E18" s="34">
        <f t="shared" ref="E18:E23" si="0">D18*18%</f>
        <v>477</v>
      </c>
      <c r="F18" s="30">
        <f t="shared" ref="F18:F19" si="1">D18+E18</f>
        <v>3127</v>
      </c>
      <c r="G18" s="114" t="s">
        <v>14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29"/>
      <c r="R18" s="86">
        <v>42250</v>
      </c>
      <c r="S18" s="80" t="s">
        <v>40</v>
      </c>
      <c r="T18" s="77">
        <v>250122</v>
      </c>
      <c r="U18" s="6"/>
      <c r="V18" s="6"/>
    </row>
    <row r="19" spans="1:22" ht="15.75" thickBot="1" x14ac:dyDescent="0.3">
      <c r="A19" s="18">
        <v>42233</v>
      </c>
      <c r="B19" s="19">
        <v>42248</v>
      </c>
      <c r="C19" s="16">
        <v>1821</v>
      </c>
      <c r="D19" s="26">
        <v>745</v>
      </c>
      <c r="E19" s="34">
        <f t="shared" si="0"/>
        <v>134.1</v>
      </c>
      <c r="F19" s="30">
        <f t="shared" si="1"/>
        <v>879.1</v>
      </c>
      <c r="G19" s="107" t="s">
        <v>15</v>
      </c>
      <c r="H19" s="93"/>
      <c r="I19" s="93"/>
      <c r="J19" s="93"/>
      <c r="K19" s="93"/>
      <c r="L19" s="93"/>
      <c r="M19" s="93"/>
      <c r="N19" s="93"/>
      <c r="O19" s="93"/>
      <c r="P19" s="93"/>
      <c r="Q19" s="128"/>
      <c r="R19" s="38"/>
      <c r="S19" s="80" t="s">
        <v>40</v>
      </c>
      <c r="T19" s="68" t="s">
        <v>46</v>
      </c>
      <c r="U19" s="6"/>
      <c r="V19" s="6"/>
    </row>
    <row r="20" spans="1:22" ht="15.75" thickBot="1" x14ac:dyDescent="0.3">
      <c r="A20" s="18">
        <v>42210</v>
      </c>
      <c r="B20" s="19">
        <v>42255</v>
      </c>
      <c r="C20" s="16">
        <v>1663</v>
      </c>
      <c r="D20" s="26">
        <v>1436.5</v>
      </c>
      <c r="E20" s="34">
        <f t="shared" si="0"/>
        <v>258.57</v>
      </c>
      <c r="F20" s="30">
        <f t="shared" ref="F20:F21" si="2">D20+E20</f>
        <v>1695.07</v>
      </c>
      <c r="G20" s="114" t="s">
        <v>22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86">
        <v>42255</v>
      </c>
      <c r="S20" s="76" t="s">
        <v>42</v>
      </c>
      <c r="T20" s="82">
        <v>250467</v>
      </c>
      <c r="U20" s="6" t="s">
        <v>45</v>
      </c>
      <c r="V20" s="78">
        <v>42285</v>
      </c>
    </row>
    <row r="21" spans="1:22" ht="15.75" thickBot="1" x14ac:dyDescent="0.3">
      <c r="A21" s="18">
        <v>42210</v>
      </c>
      <c r="B21" s="19">
        <v>42255</v>
      </c>
      <c r="C21" s="16">
        <v>1663</v>
      </c>
      <c r="D21" s="26">
        <v>1317</v>
      </c>
      <c r="E21" s="34">
        <f t="shared" si="0"/>
        <v>237.06</v>
      </c>
      <c r="F21" s="30">
        <f t="shared" si="2"/>
        <v>1554.06</v>
      </c>
      <c r="G21" s="116" t="s">
        <v>19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86">
        <v>42255</v>
      </c>
      <c r="S21" s="76" t="s">
        <v>42</v>
      </c>
      <c r="T21" s="82">
        <v>250468</v>
      </c>
      <c r="U21" s="6" t="s">
        <v>45</v>
      </c>
      <c r="V21" s="78">
        <v>42285</v>
      </c>
    </row>
    <row r="22" spans="1:22" ht="15.75" thickBot="1" x14ac:dyDescent="0.3">
      <c r="A22" s="18">
        <v>42242</v>
      </c>
      <c r="B22" s="19">
        <v>42262</v>
      </c>
      <c r="C22" s="72" t="s">
        <v>20</v>
      </c>
      <c r="D22" s="26">
        <v>1436.5</v>
      </c>
      <c r="E22" s="34">
        <f t="shared" si="0"/>
        <v>258.57</v>
      </c>
      <c r="F22" s="30">
        <f t="shared" ref="F22:F23" si="3">D22+E22</f>
        <v>1695.07</v>
      </c>
      <c r="G22" s="107" t="s">
        <v>25</v>
      </c>
      <c r="H22" s="93"/>
      <c r="I22" s="93"/>
      <c r="J22" s="93"/>
      <c r="K22" s="93"/>
      <c r="L22" s="93"/>
      <c r="M22" s="93"/>
      <c r="N22" s="93"/>
      <c r="O22" s="93"/>
      <c r="P22" s="93"/>
      <c r="Q22" s="128"/>
      <c r="R22" s="16"/>
      <c r="S22" s="80" t="s">
        <v>40</v>
      </c>
      <c r="T22" s="82">
        <v>250550</v>
      </c>
      <c r="U22" s="6"/>
      <c r="V22" s="6"/>
    </row>
    <row r="23" spans="1:22" ht="15.75" thickBot="1" x14ac:dyDescent="0.3">
      <c r="A23" s="18">
        <v>42242</v>
      </c>
      <c r="B23" s="19">
        <v>42262</v>
      </c>
      <c r="C23" s="72" t="s">
        <v>20</v>
      </c>
      <c r="D23" s="27">
        <v>1317</v>
      </c>
      <c r="E23" s="35">
        <f t="shared" si="0"/>
        <v>237.06</v>
      </c>
      <c r="F23" s="31">
        <f t="shared" si="3"/>
        <v>1554.06</v>
      </c>
      <c r="G23" s="108" t="s">
        <v>21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27"/>
      <c r="R23" s="16"/>
      <c r="S23" s="80" t="s">
        <v>40</v>
      </c>
      <c r="T23" s="82" t="s">
        <v>49</v>
      </c>
      <c r="U23" s="6"/>
      <c r="V23" s="6"/>
    </row>
    <row r="24" spans="1:22" ht="15.75" thickBot="1" x14ac:dyDescent="0.3">
      <c r="A24" s="18">
        <v>42254</v>
      </c>
      <c r="B24" s="19">
        <v>42274</v>
      </c>
      <c r="C24" s="16">
        <v>2011</v>
      </c>
      <c r="D24" s="26">
        <v>1436.5</v>
      </c>
      <c r="E24" s="34">
        <f t="shared" ref="E24:E25" si="4">D24*18%</f>
        <v>258.57</v>
      </c>
      <c r="F24" s="30">
        <f t="shared" ref="F24:F25" si="5">D24+E24</f>
        <v>1695.07</v>
      </c>
      <c r="G24" s="107" t="s">
        <v>24</v>
      </c>
      <c r="H24" s="93"/>
      <c r="I24" s="93"/>
      <c r="J24" s="93"/>
      <c r="K24" s="93"/>
      <c r="L24" s="93"/>
      <c r="M24" s="93"/>
      <c r="N24" s="93"/>
      <c r="O24" s="93"/>
      <c r="P24" s="93"/>
      <c r="Q24" s="128"/>
      <c r="R24" s="16"/>
      <c r="S24" s="80" t="s">
        <v>40</v>
      </c>
      <c r="T24" s="82">
        <v>250573</v>
      </c>
      <c r="U24" s="6"/>
      <c r="V24" s="6"/>
    </row>
    <row r="25" spans="1:22" ht="15.75" thickBot="1" x14ac:dyDescent="0.3">
      <c r="A25" s="23">
        <v>42254</v>
      </c>
      <c r="B25" s="24">
        <v>42274</v>
      </c>
      <c r="C25" s="17">
        <v>2011</v>
      </c>
      <c r="D25" s="60">
        <v>1317</v>
      </c>
      <c r="E25" s="36">
        <f t="shared" si="4"/>
        <v>237.06</v>
      </c>
      <c r="F25" s="32">
        <f t="shared" si="5"/>
        <v>1554.06</v>
      </c>
      <c r="G25" s="108" t="s">
        <v>23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27"/>
      <c r="R25" s="17"/>
      <c r="S25" s="81" t="s">
        <v>40</v>
      </c>
      <c r="T25" s="82">
        <v>250574</v>
      </c>
      <c r="U25" s="6"/>
      <c r="V25" s="6"/>
    </row>
    <row r="26" spans="1:22" ht="15.75" thickBot="1" x14ac:dyDescent="0.3">
      <c r="C26" s="4"/>
      <c r="D26" s="112" t="s">
        <v>10</v>
      </c>
      <c r="E26" s="113"/>
      <c r="F26" s="43">
        <f>SUM(F15:F25)</f>
        <v>17954.29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22" x14ac:dyDescent="0.25">
      <c r="F27" s="5"/>
    </row>
    <row r="28" spans="1:22" ht="15.75" thickBot="1" x14ac:dyDescent="0.3"/>
    <row r="29" spans="1:22" ht="15.75" thickBot="1" x14ac:dyDescent="0.3">
      <c r="B29" s="96" t="s">
        <v>32</v>
      </c>
      <c r="C29" s="97"/>
      <c r="D29" s="97"/>
      <c r="E29" s="97"/>
      <c r="F29" s="98"/>
    </row>
    <row r="30" spans="1:22" ht="15.75" thickBot="1" x14ac:dyDescent="0.3"/>
    <row r="31" spans="1:22" ht="15.75" thickBot="1" x14ac:dyDescent="0.3">
      <c r="A31" s="20" t="s">
        <v>27</v>
      </c>
      <c r="B31" s="7" t="s">
        <v>26</v>
      </c>
      <c r="C31" s="94" t="s">
        <v>17</v>
      </c>
      <c r="D31" s="96" t="s">
        <v>18</v>
      </c>
      <c r="E31" s="97"/>
      <c r="F31" s="98"/>
      <c r="G31" s="99" t="s">
        <v>16</v>
      </c>
      <c r="H31" s="100"/>
      <c r="I31" s="100"/>
      <c r="J31" s="100"/>
      <c r="K31" s="100"/>
      <c r="L31" s="100"/>
      <c r="M31" s="100"/>
      <c r="N31" s="100"/>
      <c r="O31" s="100"/>
      <c r="P31" s="100"/>
      <c r="Q31" s="94"/>
      <c r="R31" s="91" t="s">
        <v>30</v>
      </c>
      <c r="S31" s="91" t="s">
        <v>41</v>
      </c>
      <c r="T31" s="91" t="s">
        <v>39</v>
      </c>
    </row>
    <row r="32" spans="1:22" ht="15.75" thickBot="1" x14ac:dyDescent="0.3">
      <c r="A32" s="21" t="s">
        <v>28</v>
      </c>
      <c r="B32" s="8" t="s">
        <v>29</v>
      </c>
      <c r="C32" s="124"/>
      <c r="D32" s="9" t="s">
        <v>11</v>
      </c>
      <c r="E32" s="37" t="s">
        <v>9</v>
      </c>
      <c r="F32" s="10" t="s">
        <v>13</v>
      </c>
      <c r="G32" s="101"/>
      <c r="H32" s="102"/>
      <c r="I32" s="102"/>
      <c r="J32" s="102"/>
      <c r="K32" s="102"/>
      <c r="L32" s="102"/>
      <c r="M32" s="102"/>
      <c r="N32" s="102"/>
      <c r="O32" s="102"/>
      <c r="P32" s="102"/>
      <c r="Q32" s="124"/>
      <c r="R32" s="92"/>
      <c r="S32" s="92"/>
      <c r="T32" s="105"/>
    </row>
    <row r="33" spans="1:20" ht="15.75" thickBot="1" x14ac:dyDescent="0.3">
      <c r="A33" s="40">
        <v>42026</v>
      </c>
      <c r="B33" s="41"/>
      <c r="C33" s="42">
        <v>271</v>
      </c>
      <c r="D33" s="25">
        <v>16320</v>
      </c>
      <c r="E33" s="33">
        <f>D33*18%</f>
        <v>2937.6</v>
      </c>
      <c r="F33" s="29">
        <f>D33+E33</f>
        <v>19257.599999999999</v>
      </c>
      <c r="G33" s="107" t="s">
        <v>34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39">
        <v>42250</v>
      </c>
      <c r="S33" s="69" t="s">
        <v>43</v>
      </c>
      <c r="T33" s="6">
        <v>250121</v>
      </c>
    </row>
    <row r="34" spans="1:20" ht="15.75" thickBot="1" x14ac:dyDescent="0.3">
      <c r="C34" s="4"/>
      <c r="D34" s="112" t="s">
        <v>8</v>
      </c>
      <c r="E34" s="113"/>
      <c r="F34" s="43">
        <f>SUM(F33:F33)</f>
        <v>19257.599999999999</v>
      </c>
      <c r="G34" s="118" t="s">
        <v>33</v>
      </c>
      <c r="H34" s="119"/>
      <c r="I34" s="119"/>
      <c r="J34" s="120"/>
      <c r="K34" s="45">
        <v>42026</v>
      </c>
      <c r="L34" s="15"/>
      <c r="M34" s="15"/>
      <c r="N34" s="15"/>
      <c r="O34" s="15"/>
      <c r="P34" s="15"/>
      <c r="Q34" s="15"/>
    </row>
    <row r="35" spans="1:20" ht="15.75" thickBot="1" x14ac:dyDescent="0.3">
      <c r="C35" s="4"/>
      <c r="D35" s="112" t="s">
        <v>10</v>
      </c>
      <c r="E35" s="113"/>
      <c r="F35" s="44">
        <f>F34/3.25</f>
        <v>5925.415384615384</v>
      </c>
      <c r="G35" s="118" t="s">
        <v>35</v>
      </c>
      <c r="H35" s="119"/>
      <c r="I35" s="119"/>
      <c r="J35" s="120"/>
      <c r="K35" s="46">
        <v>42254</v>
      </c>
      <c r="L35" s="15"/>
      <c r="M35" s="15"/>
      <c r="N35" s="15"/>
      <c r="O35" s="15"/>
      <c r="P35" s="15"/>
      <c r="Q35" s="15"/>
    </row>
    <row r="36" spans="1:20" ht="15.75" thickBot="1" x14ac:dyDescent="0.3"/>
    <row r="37" spans="1:20" ht="15.75" thickBot="1" x14ac:dyDescent="0.3">
      <c r="B37" s="96" t="s">
        <v>36</v>
      </c>
      <c r="C37" s="97"/>
      <c r="D37" s="97"/>
      <c r="E37" s="97"/>
      <c r="F37" s="98"/>
    </row>
    <row r="38" spans="1:20" ht="15.75" thickBot="1" x14ac:dyDescent="0.3"/>
    <row r="39" spans="1:20" ht="15.75" thickBot="1" x14ac:dyDescent="0.3">
      <c r="A39" s="20" t="s">
        <v>27</v>
      </c>
      <c r="B39" s="13" t="s">
        <v>26</v>
      </c>
      <c r="C39" s="94" t="s">
        <v>17</v>
      </c>
      <c r="D39" s="96" t="s">
        <v>18</v>
      </c>
      <c r="E39" s="97"/>
      <c r="F39" s="98"/>
      <c r="G39" s="99" t="s">
        <v>16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91" t="s">
        <v>30</v>
      </c>
      <c r="S39" s="91" t="s">
        <v>41</v>
      </c>
      <c r="T39" s="91" t="s">
        <v>39</v>
      </c>
    </row>
    <row r="40" spans="1:20" ht="15.75" thickBot="1" x14ac:dyDescent="0.3">
      <c r="A40" s="21" t="s">
        <v>28</v>
      </c>
      <c r="B40" s="14" t="s">
        <v>29</v>
      </c>
      <c r="C40" s="95"/>
      <c r="D40" s="55" t="s">
        <v>11</v>
      </c>
      <c r="E40" s="55" t="s">
        <v>9</v>
      </c>
      <c r="F40" s="56" t="s">
        <v>13</v>
      </c>
      <c r="G40" s="101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92"/>
      <c r="S40" s="92"/>
      <c r="T40" s="92"/>
    </row>
    <row r="41" spans="1:20" ht="15.75" thickBot="1" x14ac:dyDescent="0.3">
      <c r="A41" s="40">
        <v>42135</v>
      </c>
      <c r="B41" s="54">
        <v>42150</v>
      </c>
      <c r="C41" s="11">
        <v>1007</v>
      </c>
      <c r="D41" s="57">
        <v>1239.75</v>
      </c>
      <c r="E41" s="59">
        <f>D41*18%</f>
        <v>223.155</v>
      </c>
      <c r="F41" s="33">
        <f>D41+E41</f>
        <v>1462.905</v>
      </c>
      <c r="G41" s="93" t="s">
        <v>37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52" t="s">
        <v>52</v>
      </c>
      <c r="S41" s="69" t="s">
        <v>43</v>
      </c>
      <c r="T41" s="53">
        <v>250312</v>
      </c>
    </row>
    <row r="42" spans="1:20" ht="15.75" thickBot="1" x14ac:dyDescent="0.3">
      <c r="A42" s="40">
        <v>42135</v>
      </c>
      <c r="B42" s="54">
        <v>42150</v>
      </c>
      <c r="C42" s="12">
        <v>1007</v>
      </c>
      <c r="D42" s="58">
        <v>1385.1</v>
      </c>
      <c r="E42" s="28">
        <f>D42*18%</f>
        <v>249.31799999999998</v>
      </c>
      <c r="F42" s="36">
        <f>D42+E42</f>
        <v>1634.4179999999999</v>
      </c>
      <c r="G42" s="93" t="s">
        <v>38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48" t="s">
        <v>52</v>
      </c>
      <c r="S42" s="69" t="s">
        <v>43</v>
      </c>
      <c r="T42" s="53">
        <v>250313</v>
      </c>
    </row>
    <row r="43" spans="1:20" ht="15.75" thickBot="1" x14ac:dyDescent="0.3">
      <c r="A43" s="40"/>
      <c r="B43" s="41"/>
      <c r="C43" s="62"/>
      <c r="D43" s="63">
        <f>SUM(D41:D42)</f>
        <v>2624.85</v>
      </c>
      <c r="E43" s="64"/>
      <c r="F43" s="67">
        <f>SUM(F41:F42)</f>
        <v>3097.3229999999999</v>
      </c>
      <c r="G43" s="107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49"/>
      <c r="S43" s="47"/>
      <c r="T43" s="47"/>
    </row>
    <row r="44" spans="1:20" ht="15.75" thickBot="1" x14ac:dyDescent="0.3">
      <c r="A44" s="40"/>
      <c r="B44" s="54"/>
      <c r="C44" s="62"/>
      <c r="D44" s="63"/>
      <c r="E44" s="64"/>
      <c r="F44" s="65"/>
      <c r="G44" s="107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48"/>
      <c r="S44" s="47"/>
      <c r="T44" s="47"/>
    </row>
    <row r="45" spans="1:20" ht="15.75" thickBot="1" x14ac:dyDescent="0.3">
      <c r="A45" s="40"/>
      <c r="B45" s="54"/>
      <c r="C45" s="62"/>
      <c r="D45" s="63"/>
      <c r="E45" s="65"/>
      <c r="F45" s="66"/>
      <c r="G45" s="108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50"/>
      <c r="S45" s="51"/>
      <c r="T45" s="51"/>
    </row>
    <row r="46" spans="1:20" ht="15.75" thickBot="1" x14ac:dyDescent="0.3"/>
    <row r="47" spans="1:20" ht="21.75" thickBot="1" x14ac:dyDescent="0.4">
      <c r="A47" s="88" t="s">
        <v>53</v>
      </c>
      <c r="B47" s="87"/>
      <c r="C47" s="121" t="s">
        <v>54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3"/>
    </row>
    <row r="48" spans="1:20" ht="15.75" thickBot="1" x14ac:dyDescent="0.3"/>
    <row r="49" spans="1:20" ht="15.75" thickBot="1" x14ac:dyDescent="0.3">
      <c r="A49" s="20" t="s">
        <v>27</v>
      </c>
      <c r="B49" s="83" t="s">
        <v>26</v>
      </c>
      <c r="C49" s="94"/>
      <c r="D49" s="96" t="s">
        <v>18</v>
      </c>
      <c r="E49" s="97"/>
      <c r="F49" s="98"/>
      <c r="G49" s="99" t="s">
        <v>16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91"/>
      <c r="S49" s="91" t="s">
        <v>41</v>
      </c>
      <c r="T49" s="91"/>
    </row>
    <row r="50" spans="1:20" ht="15.75" thickBot="1" x14ac:dyDescent="0.3">
      <c r="A50" s="21" t="s">
        <v>57</v>
      </c>
      <c r="B50" s="84" t="s">
        <v>56</v>
      </c>
      <c r="C50" s="95"/>
      <c r="D50" s="55" t="s">
        <v>11</v>
      </c>
      <c r="E50" s="55" t="s">
        <v>9</v>
      </c>
      <c r="F50" s="56" t="s">
        <v>13</v>
      </c>
      <c r="G50" s="101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92"/>
      <c r="S50" s="92"/>
      <c r="T50" s="92"/>
    </row>
    <row r="51" spans="1:20" ht="15.75" thickBot="1" x14ac:dyDescent="0.3">
      <c r="A51" s="40"/>
      <c r="B51" s="54"/>
      <c r="C51" s="62"/>
      <c r="D51" s="89">
        <v>150</v>
      </c>
      <c r="E51" s="90">
        <f>D51*18%</f>
        <v>27</v>
      </c>
      <c r="F51" s="65">
        <f>D51+E51</f>
        <v>177</v>
      </c>
      <c r="G51" s="93" t="s">
        <v>55</v>
      </c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52"/>
      <c r="S51" s="69"/>
      <c r="T51" s="53"/>
    </row>
  </sheetData>
  <mergeCells count="53">
    <mergeCell ref="C47:M47"/>
    <mergeCell ref="B11:F11"/>
    <mergeCell ref="B29:F29"/>
    <mergeCell ref="C31:C32"/>
    <mergeCell ref="D31:F31"/>
    <mergeCell ref="G31:Q32"/>
    <mergeCell ref="G24:Q24"/>
    <mergeCell ref="G25:Q25"/>
    <mergeCell ref="C13:C14"/>
    <mergeCell ref="G13:Q14"/>
    <mergeCell ref="G17:Q17"/>
    <mergeCell ref="G18:Q18"/>
    <mergeCell ref="G22:Q22"/>
    <mergeCell ref="G15:Q15"/>
    <mergeCell ref="G16:Q16"/>
    <mergeCell ref="G42:Q42"/>
    <mergeCell ref="R39:R40"/>
    <mergeCell ref="G41:Q41"/>
    <mergeCell ref="R13:R14"/>
    <mergeCell ref="D26:E26"/>
    <mergeCell ref="G23:Q23"/>
    <mergeCell ref="D13:F13"/>
    <mergeCell ref="G20:Q20"/>
    <mergeCell ref="G21:Q21"/>
    <mergeCell ref="R31:R32"/>
    <mergeCell ref="D34:E34"/>
    <mergeCell ref="G34:J34"/>
    <mergeCell ref="D35:E35"/>
    <mergeCell ref="G35:J35"/>
    <mergeCell ref="G33:Q33"/>
    <mergeCell ref="G19:Q19"/>
    <mergeCell ref="G43:Q43"/>
    <mergeCell ref="G44:Q44"/>
    <mergeCell ref="G45:Q45"/>
    <mergeCell ref="B37:F37"/>
    <mergeCell ref="C39:C40"/>
    <mergeCell ref="D39:F39"/>
    <mergeCell ref="G39:Q40"/>
    <mergeCell ref="U13:U14"/>
    <mergeCell ref="V13:V14"/>
    <mergeCell ref="S13:S14"/>
    <mergeCell ref="S39:S40"/>
    <mergeCell ref="T39:T40"/>
    <mergeCell ref="T13:T14"/>
    <mergeCell ref="S31:S32"/>
    <mergeCell ref="T31:T32"/>
    <mergeCell ref="R49:R50"/>
    <mergeCell ref="S49:S50"/>
    <mergeCell ref="T49:T50"/>
    <mergeCell ref="G51:Q51"/>
    <mergeCell ref="C49:C50"/>
    <mergeCell ref="D49:F49"/>
    <mergeCell ref="G49:Q50"/>
  </mergeCells>
  <hyperlinks>
    <hyperlink ref="B9" r:id="rId1" display="mailto:ingenieriaycontratistas@ingecsac.com"/>
  </hyperlinks>
  <pageMargins left="0.70866141732283472" right="0.70866141732283472" top="0.74803149606299213" bottom="0.74803149606299213" header="0.31496062992125984" footer="0.31496062992125984"/>
  <pageSetup scale="5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INGESAC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venta1</dc:creator>
  <cp:lastModifiedBy>venta1</cp:lastModifiedBy>
  <cp:lastPrinted>2015-09-08T16:35:08Z</cp:lastPrinted>
  <dcterms:created xsi:type="dcterms:W3CDTF">2015-08-10T16:45:41Z</dcterms:created>
  <dcterms:modified xsi:type="dcterms:W3CDTF">2015-09-23T14:38:49Z</dcterms:modified>
</cp:coreProperties>
</file>