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1"/>
  </bookViews>
  <sheets>
    <sheet name="Chaves" sheetId="1" r:id="rId1"/>
    <sheet name="Carnê1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<sst xmlns="http://schemas.openxmlformats.org/spreadsheetml/2006/main" count="555" uniqueCount="123">
  <si>
    <t>CHAVE A</t>
  </si>
  <si>
    <t>CHAVE B</t>
  </si>
  <si>
    <t>ASSOCIAÇÃO</t>
  </si>
  <si>
    <t>ÁRBITRO</t>
  </si>
  <si>
    <t>TÉCNICO</t>
  </si>
  <si>
    <t>NOME</t>
  </si>
  <si>
    <t>AUGUSTO</t>
  </si>
  <si>
    <t>JUAREZ</t>
  </si>
  <si>
    <t>EVERTON</t>
  </si>
  <si>
    <t>MARQUINHO</t>
  </si>
  <si>
    <t>JOSÉ</t>
  </si>
  <si>
    <t>2-</t>
  </si>
  <si>
    <t>LEANDRO</t>
  </si>
  <si>
    <t>ALEX</t>
  </si>
  <si>
    <t>MICHEL</t>
  </si>
  <si>
    <t>3-</t>
  </si>
  <si>
    <t>ADÃO</t>
  </si>
  <si>
    <t>VICTOR</t>
  </si>
  <si>
    <t>EDSON</t>
  </si>
  <si>
    <t>4-</t>
  </si>
  <si>
    <t>LUCIANO</t>
  </si>
  <si>
    <t>ELISANDRO</t>
  </si>
  <si>
    <t>EDERLIN</t>
  </si>
  <si>
    <t>5-</t>
  </si>
  <si>
    <t>GÉRSON</t>
  </si>
  <si>
    <t>PAULO</t>
  </si>
  <si>
    <t>RODRIGO</t>
  </si>
  <si>
    <t>6-</t>
  </si>
  <si>
    <t>CHRISTIAN</t>
  </si>
  <si>
    <t>RODALLES</t>
  </si>
  <si>
    <t>LEANDRINHO</t>
  </si>
  <si>
    <t>7-</t>
  </si>
  <si>
    <t>ZILBER</t>
  </si>
  <si>
    <t>JONI</t>
  </si>
  <si>
    <t>CURI</t>
  </si>
  <si>
    <t>8-</t>
  </si>
  <si>
    <t>R. BERNARDES</t>
  </si>
  <si>
    <t>PUFAL</t>
  </si>
  <si>
    <t>BETÃO</t>
  </si>
  <si>
    <t>9-</t>
  </si>
  <si>
    <t>ROGÉRIO</t>
  </si>
  <si>
    <t>CÉSAR</t>
  </si>
  <si>
    <t>KEVIN</t>
  </si>
  <si>
    <t>10-</t>
  </si>
  <si>
    <t>ALISSON</t>
  </si>
  <si>
    <t>MORAES</t>
  </si>
  <si>
    <t>CAJÚ</t>
  </si>
  <si>
    <t>11-</t>
  </si>
  <si>
    <t>ALDYR</t>
  </si>
  <si>
    <t>TAÇA RIO GRANDE DO SUL</t>
  </si>
  <si>
    <t>P</t>
  </si>
  <si>
    <t>Técnico</t>
  </si>
  <si>
    <t>Pontos</t>
  </si>
  <si>
    <t>Jogos</t>
  </si>
  <si>
    <t>Vitórias</t>
  </si>
  <si>
    <t>Empates</t>
  </si>
  <si>
    <t>Derrotas</t>
  </si>
  <si>
    <t>GP</t>
  </si>
  <si>
    <t>GC</t>
  </si>
  <si>
    <t>Saldo</t>
  </si>
  <si>
    <t>Aprov.</t>
  </si>
  <si>
    <t>1</t>
  </si>
  <si>
    <t>2</t>
  </si>
  <si>
    <t>3</t>
  </si>
  <si>
    <t xml:space="preserve">           </t>
  </si>
  <si>
    <t>4</t>
  </si>
  <si>
    <t>pontos</t>
  </si>
  <si>
    <t>jogou?</t>
  </si>
  <si>
    <t>gols</t>
  </si>
  <si>
    <t>vitoria</t>
  </si>
  <si>
    <t>empate</t>
  </si>
  <si>
    <t>derrota</t>
  </si>
  <si>
    <t>5</t>
  </si>
  <si>
    <t>Mesa</t>
  </si>
  <si>
    <t>1ª RODADA - 21:00</t>
  </si>
  <si>
    <t>Árbitro</t>
  </si>
  <si>
    <t>CASA</t>
  </si>
  <si>
    <t>VISITANTE</t>
  </si>
  <si>
    <t>6</t>
  </si>
  <si>
    <t>X</t>
  </si>
  <si>
    <t>7</t>
  </si>
  <si>
    <t>8</t>
  </si>
  <si>
    <t>9</t>
  </si>
  <si>
    <t>10</t>
  </si>
  <si>
    <t>11</t>
  </si>
  <si>
    <t>R.BERNARDES</t>
  </si>
  <si>
    <t>ENILTON</t>
  </si>
  <si>
    <t>2ª RODADA - 22:00</t>
  </si>
  <si>
    <t>10ª   RODADA</t>
  </si>
  <si>
    <t>3ª RODADA - 09:00</t>
  </si>
  <si>
    <t>Média de gols:</t>
  </si>
  <si>
    <t>QUARTA DE FINAL</t>
  </si>
  <si>
    <t>JUIZ</t>
  </si>
  <si>
    <t>jogo 1</t>
  </si>
  <si>
    <t>GERSON</t>
  </si>
  <si>
    <t>jogo 2</t>
  </si>
  <si>
    <t>jogo 3</t>
  </si>
  <si>
    <t>jogo 4</t>
  </si>
  <si>
    <t>4ª RODADA</t>
  </si>
  <si>
    <t>SEMI -FINAIS</t>
  </si>
  <si>
    <t>FINAL</t>
  </si>
  <si>
    <t>ALDIR</t>
  </si>
  <si>
    <t>5ª RODADA</t>
  </si>
  <si>
    <t>DECISÃO 3º e 4º LUGARES</t>
  </si>
  <si>
    <t>Paragrafo 3º, inciso V, art. 22</t>
  </si>
  <si>
    <t>Na partida final:</t>
  </si>
  <si>
    <t>a) confronto direto</t>
  </si>
  <si>
    <t>b) melhor classificação na 1ª fase</t>
  </si>
  <si>
    <t>c) maior quantidade de pontos em todas as fases</t>
  </si>
  <si>
    <t>6ª RODADA</t>
  </si>
  <si>
    <t>d) penaltes a distância.</t>
  </si>
  <si>
    <t>CLASSIFICAÇÃO FINAL</t>
  </si>
  <si>
    <t>CAMPEÃO</t>
  </si>
  <si>
    <t>VICE-CAMPEÃO</t>
  </si>
  <si>
    <t>3º LUGAR</t>
  </si>
  <si>
    <t>RODRIGO  melhor campnha que Edson)</t>
  </si>
  <si>
    <t>7ª RODADA</t>
  </si>
  <si>
    <t>4º LUGAR</t>
  </si>
  <si>
    <t>BOTONISTA DESQUE 2010</t>
  </si>
  <si>
    <t>8ª RODADA</t>
  </si>
  <si>
    <t>9ª RODADA</t>
  </si>
  <si>
    <t>10ª RODADA</t>
  </si>
  <si>
    <t>11ª RODADA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</si>
</sst>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u val="single"/>
      <sz val="7.5"/>
      <color indexed="12"/>
      <name val="Arial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8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Continuous" vertical="center"/>
    </xf>
    <xf numFmtId="0" fontId="0" fillId="35" borderId="1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Continuous"/>
      <protection/>
    </xf>
    <xf numFmtId="0" fontId="22" fillId="37" borderId="0" xfId="0" applyFont="1" applyFill="1" applyAlignment="1" applyProtection="1">
      <alignment horizontal="center"/>
      <protection/>
    </xf>
    <xf numFmtId="0" fontId="22" fillId="37" borderId="10" xfId="0" applyNumberFormat="1" applyFont="1" applyFill="1" applyBorder="1" applyAlignment="1" applyProtection="1">
      <alignment horizontal="center"/>
      <protection/>
    </xf>
    <xf numFmtId="0" fontId="22" fillId="37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23" fillId="0" borderId="13" xfId="0" applyFont="1" applyFill="1" applyBorder="1" applyAlignment="1" applyProtection="1">
      <alignment horizontal="centerContinuous"/>
      <protection/>
    </xf>
    <xf numFmtId="0" fontId="24" fillId="38" borderId="10" xfId="0" applyFont="1" applyFill="1" applyBorder="1" applyAlignment="1" applyProtection="1" quotePrefix="1">
      <alignment horizontal="center"/>
      <protection/>
    </xf>
    <xf numFmtId="0" fontId="24" fillId="38" borderId="10" xfId="0" applyNumberFormat="1" applyFont="1" applyFill="1" applyBorder="1" applyAlignment="1" applyProtection="1">
      <alignment/>
      <protection/>
    </xf>
    <xf numFmtId="1" fontId="25" fillId="38" borderId="10" xfId="0" applyNumberFormat="1" applyFont="1" applyFill="1" applyBorder="1" applyAlignment="1" applyProtection="1">
      <alignment horizontal="center"/>
      <protection/>
    </xf>
    <xf numFmtId="164" fontId="24" fillId="38" borderId="10" xfId="5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Continuous"/>
      <protection/>
    </xf>
    <xf numFmtId="0" fontId="27" fillId="0" borderId="0" xfId="0" applyFont="1" applyFill="1" applyBorder="1" applyAlignment="1" applyProtection="1">
      <alignment horizontal="centerContinuous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7" fillId="34" borderId="0" xfId="0" applyFont="1" applyFill="1" applyBorder="1" applyAlignment="1" applyProtection="1">
      <alignment horizontal="center"/>
      <protection/>
    </xf>
    <xf numFmtId="0" fontId="27" fillId="34" borderId="0" xfId="0" applyNumberFormat="1" applyFont="1" applyFill="1" applyBorder="1" applyAlignment="1" applyProtection="1">
      <alignment horizontal="centerContinuous"/>
      <protection/>
    </xf>
    <xf numFmtId="0" fontId="27" fillId="34" borderId="0" xfId="0" applyFont="1" applyFill="1" applyBorder="1" applyAlignment="1" applyProtection="1">
      <alignment horizontal="centerContinuous"/>
      <protection/>
    </xf>
    <xf numFmtId="0" fontId="28" fillId="0" borderId="0" xfId="44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9" fillId="34" borderId="10" xfId="0" applyFont="1" applyFill="1" applyBorder="1" applyAlignment="1" applyProtection="1" quotePrefix="1">
      <alignment horizontal="center"/>
      <protection/>
    </xf>
    <xf numFmtId="0" fontId="29" fillId="34" borderId="10" xfId="0" applyNumberFormat="1" applyFont="1" applyFill="1" applyBorder="1" applyAlignment="1" applyProtection="1">
      <alignment/>
      <protection/>
    </xf>
    <xf numFmtId="1" fontId="18" fillId="34" borderId="10" xfId="0" applyNumberFormat="1" applyFont="1" applyFill="1" applyBorder="1" applyAlignment="1" applyProtection="1">
      <alignment horizontal="center"/>
      <protection/>
    </xf>
    <xf numFmtId="164" fontId="29" fillId="34" borderId="10" xfId="5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Continuous"/>
      <protection/>
    </xf>
    <xf numFmtId="0" fontId="21" fillId="0" borderId="0" xfId="0" applyFont="1" applyFill="1" applyBorder="1" applyAlignment="1" applyProtection="1">
      <alignment horizontal="centerContinuous"/>
      <protection/>
    </xf>
    <xf numFmtId="0" fontId="21" fillId="0" borderId="14" xfId="0" applyFont="1" applyBorder="1" applyAlignment="1" applyProtection="1">
      <alignment horizontal="centerContinuous"/>
      <protection/>
    </xf>
    <xf numFmtId="0" fontId="21" fillId="0" borderId="14" xfId="0" applyFont="1" applyFill="1" applyBorder="1" applyAlignment="1" applyProtection="1">
      <alignment horizontal="centerContinuous"/>
      <protection/>
    </xf>
    <xf numFmtId="1" fontId="21" fillId="36" borderId="15" xfId="0" applyNumberFormat="1" applyFont="1" applyFill="1" applyBorder="1" applyAlignment="1" applyProtection="1">
      <alignment horizontal="center"/>
      <protection/>
    </xf>
    <xf numFmtId="0" fontId="21" fillId="36" borderId="16" xfId="0" applyNumberFormat="1" applyFont="1" applyFill="1" applyBorder="1" applyAlignment="1" applyProtection="1">
      <alignment horizontal="center"/>
      <protection/>
    </xf>
    <xf numFmtId="0" fontId="21" fillId="36" borderId="17" xfId="0" applyNumberFormat="1" applyFont="1" applyFill="1" applyBorder="1" applyAlignment="1" applyProtection="1">
      <alignment horizontal="center"/>
      <protection/>
    </xf>
    <xf numFmtId="0" fontId="21" fillId="36" borderId="10" xfId="0" applyFont="1" applyFill="1" applyBorder="1" applyAlignment="1" applyProtection="1">
      <alignment horizontal="center"/>
      <protection/>
    </xf>
    <xf numFmtId="0" fontId="21" fillId="39" borderId="17" xfId="0" applyFont="1" applyFill="1" applyBorder="1" applyAlignment="1" applyProtection="1">
      <alignment horizontal="center"/>
      <protection/>
    </xf>
    <xf numFmtId="0" fontId="21" fillId="40" borderId="10" xfId="0" applyFont="1" applyFill="1" applyBorder="1" applyAlignment="1" applyProtection="1">
      <alignment horizontal="center"/>
      <protection/>
    </xf>
    <xf numFmtId="0" fontId="21" fillId="39" borderId="10" xfId="0" applyFont="1" applyFill="1" applyBorder="1" applyAlignment="1" applyProtection="1">
      <alignment horizontal="center"/>
      <protection/>
    </xf>
    <xf numFmtId="1" fontId="26" fillId="34" borderId="12" xfId="0" applyNumberFormat="1" applyFont="1" applyFill="1" applyBorder="1" applyAlignment="1" applyProtection="1">
      <alignment horizontal="center"/>
      <protection/>
    </xf>
    <xf numFmtId="0" fontId="26" fillId="34" borderId="10" xfId="0" applyNumberFormat="1" applyFont="1" applyFill="1" applyBorder="1" applyAlignment="1" applyProtection="1">
      <alignment/>
      <protection/>
    </xf>
    <xf numFmtId="1" fontId="21" fillId="34" borderId="10" xfId="0" applyNumberFormat="1" applyFont="1" applyFill="1" applyBorder="1" applyAlignment="1" applyProtection="1">
      <alignment horizontal="center"/>
      <protection locked="0"/>
    </xf>
    <xf numFmtId="49" fontId="26" fillId="34" borderId="0" xfId="0" applyNumberFormat="1" applyFont="1" applyFill="1" applyAlignment="1" applyProtection="1">
      <alignment horizontal="center"/>
      <protection/>
    </xf>
    <xf numFmtId="0" fontId="26" fillId="34" borderId="10" xfId="0" applyFont="1" applyFill="1" applyBorder="1" applyAlignment="1" applyProtection="1">
      <alignment/>
      <protection/>
    </xf>
    <xf numFmtId="1" fontId="21" fillId="0" borderId="0" xfId="0" applyNumberFormat="1" applyFont="1" applyAlignment="1" applyProtection="1">
      <alignment horizontal="center"/>
      <protection/>
    </xf>
    <xf numFmtId="1" fontId="26" fillId="34" borderId="10" xfId="0" applyNumberFormat="1" applyFont="1" applyFill="1" applyBorder="1" applyAlignment="1" applyProtection="1">
      <alignment horizontal="center"/>
      <protection/>
    </xf>
    <xf numFmtId="0" fontId="18" fillId="34" borderId="0" xfId="0" applyFont="1" applyFill="1" applyAlignment="1" applyProtection="1">
      <alignment/>
      <protection/>
    </xf>
    <xf numFmtId="0" fontId="29" fillId="34" borderId="0" xfId="0" applyNumberFormat="1" applyFont="1" applyFill="1" applyBorder="1" applyAlignment="1" applyProtection="1">
      <alignment/>
      <protection/>
    </xf>
    <xf numFmtId="1" fontId="18" fillId="34" borderId="0" xfId="0" applyNumberFormat="1" applyFont="1" applyFill="1" applyBorder="1" applyAlignment="1" applyProtection="1">
      <alignment horizontal="center"/>
      <protection/>
    </xf>
    <xf numFmtId="164" fontId="29" fillId="34" borderId="0" xfId="50" applyNumberFormat="1" applyFont="1" applyFill="1" applyBorder="1" applyAlignment="1" applyProtection="1">
      <alignment horizontal="center"/>
      <protection/>
    </xf>
    <xf numFmtId="0" fontId="27" fillId="37" borderId="10" xfId="0" applyFont="1" applyFill="1" applyBorder="1" applyAlignment="1" applyProtection="1">
      <alignment horizontal="center"/>
      <protection/>
    </xf>
    <xf numFmtId="0" fontId="24" fillId="38" borderId="10" xfId="0" applyNumberFormat="1" applyFont="1" applyFill="1" applyBorder="1" applyAlignment="1" applyProtection="1">
      <alignment/>
      <protection/>
    </xf>
    <xf numFmtId="0" fontId="29" fillId="34" borderId="10" xfId="0" applyNumberFormat="1" applyFont="1" applyFill="1" applyBorder="1" applyAlignment="1" applyProtection="1">
      <alignment/>
      <protection/>
    </xf>
    <xf numFmtId="1" fontId="21" fillId="33" borderId="15" xfId="0" applyNumberFormat="1" applyFont="1" applyFill="1" applyBorder="1" applyAlignment="1" applyProtection="1">
      <alignment horizontal="center"/>
      <protection/>
    </xf>
    <xf numFmtId="0" fontId="21" fillId="33" borderId="16" xfId="0" applyNumberFormat="1" applyFont="1" applyFill="1" applyBorder="1" applyAlignment="1" applyProtection="1">
      <alignment horizontal="center"/>
      <protection/>
    </xf>
    <xf numFmtId="0" fontId="21" fillId="33" borderId="17" xfId="0" applyNumberFormat="1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1" fontId="29" fillId="34" borderId="0" xfId="0" applyNumberFormat="1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NumberFormat="1" applyFont="1" applyFill="1" applyAlignment="1" applyProtection="1">
      <alignment/>
      <protection/>
    </xf>
    <xf numFmtId="0" fontId="30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center"/>
      <protection/>
    </xf>
    <xf numFmtId="1" fontId="21" fillId="35" borderId="15" xfId="0" applyNumberFormat="1" applyFont="1" applyFill="1" applyBorder="1" applyAlignment="1" applyProtection="1">
      <alignment horizontal="center"/>
      <protection/>
    </xf>
    <xf numFmtId="0" fontId="21" fillId="35" borderId="16" xfId="0" applyNumberFormat="1" applyFont="1" applyFill="1" applyBorder="1" applyAlignment="1" applyProtection="1">
      <alignment horizontal="center"/>
      <protection/>
    </xf>
    <xf numFmtId="0" fontId="21" fillId="35" borderId="17" xfId="0" applyNumberFormat="1" applyFont="1" applyFill="1" applyBorder="1" applyAlignment="1" applyProtection="1">
      <alignment horizontal="center"/>
      <protection/>
    </xf>
    <xf numFmtId="0" fontId="21" fillId="35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left"/>
      <protection/>
    </xf>
    <xf numFmtId="1" fontId="18" fillId="34" borderId="0" xfId="0" applyNumberFormat="1" applyFont="1" applyFill="1" applyAlignment="1" applyProtection="1">
      <alignment/>
      <protection/>
    </xf>
    <xf numFmtId="0" fontId="25" fillId="34" borderId="0" xfId="0" applyNumberFormat="1" applyFont="1" applyFill="1" applyAlignment="1" applyProtection="1">
      <alignment horizontal="center"/>
      <protection/>
    </xf>
    <xf numFmtId="0" fontId="18" fillId="34" borderId="0" xfId="0" applyNumberFormat="1" applyFont="1" applyFill="1" applyAlignment="1" applyProtection="1">
      <alignment horizontal="center"/>
      <protection/>
    </xf>
    <xf numFmtId="0" fontId="25" fillId="34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/>
      <protection/>
    </xf>
    <xf numFmtId="0" fontId="25" fillId="34" borderId="18" xfId="0" applyFont="1" applyFill="1" applyBorder="1" applyAlignment="1" applyProtection="1">
      <alignment horizontal="center"/>
      <protection locked="0"/>
    </xf>
    <xf numFmtId="0" fontId="25" fillId="34" borderId="18" xfId="0" applyFont="1" applyFill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25" fillId="34" borderId="18" xfId="0" applyNumberFormat="1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5" fillId="34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8" fillId="34" borderId="0" xfId="0" applyNumberFormat="1" applyFont="1" applyFill="1" applyAlignment="1" applyProtection="1">
      <alignment horizontal="center"/>
      <protection/>
    </xf>
    <xf numFmtId="0" fontId="18" fillId="34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18" fillId="34" borderId="21" xfId="0" applyFont="1" applyFill="1" applyBorder="1" applyAlignment="1" applyProtection="1">
      <alignment/>
      <protection/>
    </xf>
    <xf numFmtId="0" fontId="25" fillId="34" borderId="22" xfId="0" applyNumberFormat="1" applyFont="1" applyFill="1" applyBorder="1" applyAlignment="1" applyProtection="1">
      <alignment horizontal="center"/>
      <protection locked="0"/>
    </xf>
    <xf numFmtId="0" fontId="18" fillId="34" borderId="22" xfId="0" applyFont="1" applyFill="1" applyBorder="1" applyAlignment="1" applyProtection="1">
      <alignment horizontal="center"/>
      <protection locked="0"/>
    </xf>
    <xf numFmtId="0" fontId="25" fillId="34" borderId="22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0" fontId="18" fillId="34" borderId="23" xfId="0" applyFont="1" applyFill="1" applyBorder="1" applyAlignment="1" applyProtection="1">
      <alignment/>
      <protection/>
    </xf>
    <xf numFmtId="0" fontId="25" fillId="34" borderId="24" xfId="0" applyNumberFormat="1" applyFont="1" applyFill="1" applyBorder="1" applyAlignment="1" applyProtection="1">
      <alignment horizontal="center"/>
      <protection locked="0"/>
    </xf>
    <xf numFmtId="0" fontId="18" fillId="34" borderId="24" xfId="0" applyFont="1" applyFill="1" applyBorder="1" applyAlignment="1" applyProtection="1">
      <alignment horizontal="center"/>
      <protection locked="0"/>
    </xf>
    <xf numFmtId="0" fontId="25" fillId="34" borderId="2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25" fillId="34" borderId="25" xfId="0" applyNumberFormat="1" applyFont="1" applyFill="1" applyBorder="1" applyAlignment="1" applyProtection="1">
      <alignment horizontal="center"/>
      <protection locked="0"/>
    </xf>
    <xf numFmtId="0" fontId="18" fillId="34" borderId="25" xfId="0" applyFont="1" applyFill="1" applyBorder="1" applyAlignment="1" applyProtection="1">
      <alignment horizontal="center"/>
      <protection locked="0"/>
    </xf>
    <xf numFmtId="0" fontId="25" fillId="34" borderId="25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center"/>
      <protection locked="0"/>
    </xf>
    <xf numFmtId="0" fontId="18" fillId="34" borderId="18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5" fillId="34" borderId="0" xfId="0" applyNumberFormat="1" applyFont="1" applyFill="1" applyAlignment="1" applyProtection="1">
      <alignment/>
      <protection/>
    </xf>
    <xf numFmtId="1" fontId="21" fillId="34" borderId="10" xfId="0" applyNumberFormat="1" applyFont="1" applyFill="1" applyBorder="1" applyAlignment="1" applyProtection="1" quotePrefix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&#231;a%20R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VES"/>
      <sheetName val="Carnet11"/>
      <sheetName val="Sumula8"/>
      <sheetName val="Sumula9"/>
      <sheetName val="Sumula10"/>
      <sheetName val="Sumula11"/>
      <sheetName val="Sumula12"/>
      <sheetName val="Sumula13"/>
      <sheetName val="Sumula14"/>
      <sheetName val="Sumula15"/>
      <sheetName val="Sumula16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  <sheetName val="Módulo11"/>
      <sheetName val="Módulo12"/>
      <sheetName val="Módulo13"/>
      <sheetName val="Módulo14"/>
      <sheetName val="Módulo15"/>
      <sheetName val="Módulo10"/>
      <sheetName val="Módulo17"/>
      <sheetName val="Módulo16"/>
      <sheetName val="Módulo19"/>
      <sheetName val="Módulo21"/>
      <sheetName val="Módulo18"/>
      <sheetName val="Módulo22"/>
      <sheetName val="Módulo23"/>
      <sheetName val="Módulo24"/>
    </sheetNames>
    <sheetDataSet>
      <sheetData sheetId="0">
        <row r="3">
          <cell r="A3" t="str">
            <v>AUGUSTO</v>
          </cell>
          <cell r="D3" t="str">
            <v>JUAREZ</v>
          </cell>
          <cell r="G3" t="str">
            <v>EVERTON</v>
          </cell>
        </row>
        <row r="4">
          <cell r="A4" t="str">
            <v>MARQUINHO</v>
          </cell>
          <cell r="D4" t="str">
            <v>JOSÉ</v>
          </cell>
          <cell r="G4" t="str">
            <v>LEANDRO</v>
          </cell>
        </row>
        <row r="5">
          <cell r="A5" t="str">
            <v>ALEX</v>
          </cell>
          <cell r="D5" t="str">
            <v>MICHEL</v>
          </cell>
          <cell r="G5" t="str">
            <v>ADÃO</v>
          </cell>
        </row>
        <row r="6">
          <cell r="A6" t="str">
            <v>VICTOR</v>
          </cell>
          <cell r="D6" t="str">
            <v>EDSON</v>
          </cell>
          <cell r="G6" t="str">
            <v>LUCIANO</v>
          </cell>
        </row>
        <row r="7">
          <cell r="A7" t="str">
            <v>ELISANDRO</v>
          </cell>
          <cell r="D7" t="str">
            <v>EDERLIN</v>
          </cell>
          <cell r="G7" t="str">
            <v>GÉRSON</v>
          </cell>
        </row>
        <row r="8">
          <cell r="A8" t="str">
            <v>PAULO</v>
          </cell>
          <cell r="D8" t="str">
            <v>RODRIGO</v>
          </cell>
          <cell r="G8" t="str">
            <v>CHRISTIAN</v>
          </cell>
        </row>
        <row r="9">
          <cell r="A9" t="str">
            <v>RODALLES</v>
          </cell>
          <cell r="D9" t="str">
            <v>LEANDRINHO</v>
          </cell>
          <cell r="G9" t="str">
            <v>ZILBER</v>
          </cell>
        </row>
        <row r="10">
          <cell r="A10" t="str">
            <v>JONI</v>
          </cell>
          <cell r="D10" t="str">
            <v>CURI</v>
          </cell>
          <cell r="G10" t="str">
            <v>R. BERNARDES</v>
          </cell>
        </row>
        <row r="11">
          <cell r="A11" t="str">
            <v>PUFAL</v>
          </cell>
          <cell r="D11" t="str">
            <v>BETÃO</v>
          </cell>
          <cell r="G11" t="str">
            <v>ROGÉRIO</v>
          </cell>
        </row>
        <row r="12">
          <cell r="A12" t="str">
            <v>CÉSAR</v>
          </cell>
          <cell r="D12" t="str">
            <v>KEVIN</v>
          </cell>
          <cell r="G12" t="str">
            <v>ALISSON</v>
          </cell>
        </row>
        <row r="13">
          <cell r="A13" t="str">
            <v>MORAES</v>
          </cell>
          <cell r="D13" t="str">
            <v>CAJÚ</v>
          </cell>
          <cell r="G13" t="str">
            <v>ALDYR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2.57421875" style="0" bestFit="1" customWidth="1"/>
    <col min="4" max="4" width="12.7109375" style="0" bestFit="1" customWidth="1"/>
    <col min="6" max="6" width="12.57421875" style="0" bestFit="1" customWidth="1"/>
    <col min="7" max="7" width="13.7109375" style="0" bestFit="1" customWidth="1"/>
  </cols>
  <sheetData>
    <row r="1" spans="1:7" ht="23.25" customHeight="1">
      <c r="A1" s="1" t="s">
        <v>0</v>
      </c>
      <c r="B1" s="2"/>
      <c r="D1" s="3" t="s">
        <v>1</v>
      </c>
      <c r="E1" s="4"/>
      <c r="F1" s="5" t="s">
        <v>2</v>
      </c>
      <c r="G1" s="3" t="s">
        <v>3</v>
      </c>
    </row>
    <row r="2" spans="1:7" ht="20.25" customHeight="1">
      <c r="A2" s="6" t="s">
        <v>4</v>
      </c>
      <c r="B2" s="7"/>
      <c r="D2" s="6" t="s">
        <v>4</v>
      </c>
      <c r="E2" s="7"/>
      <c r="F2" s="8"/>
      <c r="G2" s="6" t="s">
        <v>5</v>
      </c>
    </row>
    <row r="3" spans="1:7" ht="12.75">
      <c r="A3" s="9" t="s">
        <v>6</v>
      </c>
      <c r="B3" s="10"/>
      <c r="D3" s="9" t="s">
        <v>7</v>
      </c>
      <c r="E3" s="11"/>
      <c r="F3" s="9"/>
      <c r="G3" s="9" t="s">
        <v>8</v>
      </c>
    </row>
    <row r="4" spans="1:7" ht="12.75">
      <c r="A4" s="9" t="s">
        <v>9</v>
      </c>
      <c r="B4" s="10"/>
      <c r="D4" s="9" t="s">
        <v>10</v>
      </c>
      <c r="E4" s="11"/>
      <c r="F4" s="9" t="s">
        <v>11</v>
      </c>
      <c r="G4" s="9" t="s">
        <v>12</v>
      </c>
    </row>
    <row r="5" spans="1:7" ht="12.75">
      <c r="A5" s="9" t="s">
        <v>13</v>
      </c>
      <c r="B5" s="10"/>
      <c r="D5" s="9" t="s">
        <v>14</v>
      </c>
      <c r="E5" s="11"/>
      <c r="F5" s="9" t="s">
        <v>15</v>
      </c>
      <c r="G5" s="9" t="s">
        <v>16</v>
      </c>
    </row>
    <row r="6" spans="1:7" ht="12.75">
      <c r="A6" s="9" t="s">
        <v>17</v>
      </c>
      <c r="B6" s="10"/>
      <c r="D6" s="9" t="s">
        <v>18</v>
      </c>
      <c r="E6" s="11"/>
      <c r="F6" s="9" t="s">
        <v>19</v>
      </c>
      <c r="G6" s="9" t="s">
        <v>20</v>
      </c>
    </row>
    <row r="7" spans="1:7" ht="12.75">
      <c r="A7" s="9" t="s">
        <v>21</v>
      </c>
      <c r="B7" s="10"/>
      <c r="D7" s="9" t="s">
        <v>22</v>
      </c>
      <c r="E7" s="11"/>
      <c r="F7" s="9" t="s">
        <v>23</v>
      </c>
      <c r="G7" s="9" t="s">
        <v>24</v>
      </c>
    </row>
    <row r="8" spans="1:7" ht="12.75">
      <c r="A8" s="9" t="s">
        <v>25</v>
      </c>
      <c r="B8" s="10"/>
      <c r="D8" s="9" t="s">
        <v>26</v>
      </c>
      <c r="E8" s="11"/>
      <c r="F8" s="9" t="s">
        <v>27</v>
      </c>
      <c r="G8" s="9" t="s">
        <v>28</v>
      </c>
    </row>
    <row r="9" spans="1:7" ht="12.75">
      <c r="A9" s="9" t="s">
        <v>29</v>
      </c>
      <c r="B9" s="10"/>
      <c r="D9" s="9" t="s">
        <v>30</v>
      </c>
      <c r="E9" s="11"/>
      <c r="F9" s="9" t="s">
        <v>31</v>
      </c>
      <c r="G9" s="9" t="s">
        <v>32</v>
      </c>
    </row>
    <row r="10" spans="1:7" ht="12.75">
      <c r="A10" s="9" t="s">
        <v>33</v>
      </c>
      <c r="B10" s="10"/>
      <c r="D10" s="9" t="s">
        <v>34</v>
      </c>
      <c r="E10" s="11"/>
      <c r="F10" s="9" t="s">
        <v>35</v>
      </c>
      <c r="G10" s="9" t="s">
        <v>36</v>
      </c>
    </row>
    <row r="11" spans="1:7" ht="12.75">
      <c r="A11" s="9" t="s">
        <v>37</v>
      </c>
      <c r="B11" s="10"/>
      <c r="D11" s="9" t="s">
        <v>38</v>
      </c>
      <c r="E11" s="11"/>
      <c r="F11" s="9" t="s">
        <v>39</v>
      </c>
      <c r="G11" s="9" t="s">
        <v>40</v>
      </c>
    </row>
    <row r="12" spans="1:7" ht="12.75">
      <c r="A12" s="9" t="s">
        <v>41</v>
      </c>
      <c r="B12" s="10"/>
      <c r="D12" s="9" t="s">
        <v>42</v>
      </c>
      <c r="E12" s="11"/>
      <c r="F12" s="9" t="s">
        <v>43</v>
      </c>
      <c r="G12" s="9" t="s">
        <v>44</v>
      </c>
    </row>
    <row r="13" spans="1:7" ht="12.75">
      <c r="A13" s="9" t="s">
        <v>45</v>
      </c>
      <c r="B13" s="10"/>
      <c r="D13" s="9" t="s">
        <v>46</v>
      </c>
      <c r="E13" s="11"/>
      <c r="F13" s="9" t="s">
        <v>47</v>
      </c>
      <c r="G13" s="9" t="s">
        <v>48</v>
      </c>
    </row>
  </sheetData>
  <sheetProtection/>
  <mergeCells count="1">
    <mergeCell ref="F1:F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7"/>
  <sheetViews>
    <sheetView tabSelected="1" zoomScale="80" zoomScaleNormal="80" zoomScalePageLayoutView="0" workbookViewId="0" topLeftCell="A1">
      <selection activeCell="V28" sqref="V28"/>
    </sheetView>
  </sheetViews>
  <sheetFormatPr defaultColWidth="9.140625" defaultRowHeight="15"/>
  <cols>
    <col min="2" max="2" width="13.00390625" style="0" bestFit="1" customWidth="1"/>
    <col min="6" max="6" width="13.00390625" style="0" bestFit="1" customWidth="1"/>
    <col min="7" max="7" width="15.28125" style="0" bestFit="1" customWidth="1"/>
    <col min="8" max="19" width="0" style="0" hidden="1" customWidth="1"/>
    <col min="22" max="22" width="19.57421875" style="0" customWidth="1"/>
  </cols>
  <sheetData>
    <row r="1" spans="1:32" ht="15">
      <c r="A1" s="12" t="s">
        <v>49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50</v>
      </c>
      <c r="V1" s="15" t="s">
        <v>51</v>
      </c>
      <c r="W1" s="16" t="s">
        <v>52</v>
      </c>
      <c r="X1" s="16" t="s">
        <v>53</v>
      </c>
      <c r="Y1" s="16" t="s">
        <v>54</v>
      </c>
      <c r="Z1" s="16" t="s">
        <v>55</v>
      </c>
      <c r="AA1" s="16" t="s">
        <v>56</v>
      </c>
      <c r="AB1" s="16" t="s">
        <v>57</v>
      </c>
      <c r="AC1" s="16" t="s">
        <v>58</v>
      </c>
      <c r="AD1" s="16" t="s">
        <v>59</v>
      </c>
      <c r="AE1" s="14" t="s">
        <v>60</v>
      </c>
      <c r="AF1" s="17"/>
    </row>
    <row r="2" spans="1:32" ht="15">
      <c r="A2" s="18"/>
      <c r="B2" s="19"/>
      <c r="C2" s="20"/>
      <c r="D2" s="21"/>
      <c r="E2" s="20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5" t="s">
        <v>61</v>
      </c>
      <c r="V2" s="26" t="str">
        <f>'[1]CHAVES'!A10</f>
        <v>JONI</v>
      </c>
      <c r="W2" s="27">
        <f aca="true" t="shared" si="0" ref="W2:W12">SUMIF($B$8:$B$127,V2,$H$8:$H$127)+SUMIF($F$8:$F$127,V2,$I$8:$I$127)</f>
        <v>19</v>
      </c>
      <c r="X2" s="27">
        <f aca="true" t="shared" si="1" ref="X2:X12">SUMIF($B$8:$B$127,V2,$J$8:$J$127)+SUMIF($F$8:$F$127,V2,$K$8:$K$127)</f>
        <v>10</v>
      </c>
      <c r="Y2" s="27">
        <f aca="true" t="shared" si="2" ref="Y2:Y12">SUMIF($B$8:$B$127,V2,$N$8:$N$127)+SUMIF($F$8:$F$127,V2,$O$8:$O$127)</f>
        <v>5</v>
      </c>
      <c r="Z2" s="27">
        <f aca="true" t="shared" si="3" ref="Z2:Z12">SUMIF($B$8:$B$127,V2,$P$8:$P$127)+SUMIF($F$8:$F$127,V2,$Q$8:$Q$127)</f>
        <v>4</v>
      </c>
      <c r="AA2" s="27">
        <f aca="true" t="shared" si="4" ref="AA2:AA12">SUMIF($B$8:$B$127,V2,$R$8:$R$127)+SUMIF($F$8:$F$127,V2,$S$8:$S$127)</f>
        <v>1</v>
      </c>
      <c r="AB2" s="27">
        <f aca="true" t="shared" si="5" ref="AB2:AB12">SUMIF($B$8:$B$127,V2,$L$8:$L$127)+SUMIF($F$8:$F$127,V2,$M$8:$M$127)</f>
        <v>10</v>
      </c>
      <c r="AC2" s="27">
        <f aca="true" t="shared" si="6" ref="AC2:AC12">SUMIF($B$8:$B$127,V2,$M$8:$M$127)+SUMIF($F$8:$F$127,V2,$L$8:$L$127)</f>
        <v>3</v>
      </c>
      <c r="AD2" s="27">
        <f aca="true" t="shared" si="7" ref="AD2:AD12">AB2-AC2</f>
        <v>7</v>
      </c>
      <c r="AE2" s="28">
        <f aca="true" t="shared" si="8" ref="AE2:AE12">IF(ISERR((W2/(X2*3))),0,((W2/(X2*3))))</f>
        <v>0.6333333333333333</v>
      </c>
      <c r="AF2" s="17"/>
    </row>
    <row r="3" spans="1:32" ht="15">
      <c r="A3" s="18"/>
      <c r="B3" s="29"/>
      <c r="C3" s="30"/>
      <c r="D3" s="30"/>
      <c r="E3" s="30"/>
      <c r="F3" s="22"/>
      <c r="G3" s="17"/>
      <c r="H3" s="17"/>
      <c r="I3" s="17"/>
      <c r="J3" s="31"/>
      <c r="K3" s="31"/>
      <c r="L3" s="31"/>
      <c r="M3" s="17"/>
      <c r="N3" s="17"/>
      <c r="O3" s="17"/>
      <c r="P3" s="17"/>
      <c r="Q3" s="17"/>
      <c r="R3" s="17"/>
      <c r="S3" s="17"/>
      <c r="T3" s="17"/>
      <c r="U3" s="25" t="s">
        <v>62</v>
      </c>
      <c r="V3" s="26" t="str">
        <f>'[1]CHAVES'!A13</f>
        <v>MORAES</v>
      </c>
      <c r="W3" s="27">
        <f t="shared" si="0"/>
        <v>18</v>
      </c>
      <c r="X3" s="27">
        <f t="shared" si="1"/>
        <v>10</v>
      </c>
      <c r="Y3" s="27">
        <f t="shared" si="2"/>
        <v>5</v>
      </c>
      <c r="Z3" s="27">
        <f t="shared" si="3"/>
        <v>3</v>
      </c>
      <c r="AA3" s="27">
        <f t="shared" si="4"/>
        <v>2</v>
      </c>
      <c r="AB3" s="27">
        <f t="shared" si="5"/>
        <v>6</v>
      </c>
      <c r="AC3" s="27">
        <f t="shared" si="6"/>
        <v>2</v>
      </c>
      <c r="AD3" s="27">
        <f t="shared" si="7"/>
        <v>4</v>
      </c>
      <c r="AE3" s="28">
        <f t="shared" si="8"/>
        <v>0.6</v>
      </c>
      <c r="AF3" s="17"/>
    </row>
    <row r="4" spans="1:32" ht="15">
      <c r="A4" s="32"/>
      <c r="B4" s="33"/>
      <c r="C4" s="34"/>
      <c r="D4" s="34"/>
      <c r="E4" s="34"/>
      <c r="F4" s="22"/>
      <c r="G4" s="35"/>
      <c r="H4" s="36"/>
      <c r="I4" s="31"/>
      <c r="J4" s="31"/>
      <c r="K4" s="31"/>
      <c r="L4" s="31"/>
      <c r="M4" s="17"/>
      <c r="N4" s="17"/>
      <c r="O4" s="17"/>
      <c r="P4" s="17"/>
      <c r="Q4" s="17"/>
      <c r="R4" s="17"/>
      <c r="S4" s="17"/>
      <c r="T4" s="17"/>
      <c r="U4" s="37" t="s">
        <v>63</v>
      </c>
      <c r="V4" s="38" t="str">
        <f>'[1]CHAVES'!A9</f>
        <v>RODALLES</v>
      </c>
      <c r="W4" s="39">
        <f t="shared" si="0"/>
        <v>17</v>
      </c>
      <c r="X4" s="39">
        <f t="shared" si="1"/>
        <v>10</v>
      </c>
      <c r="Y4" s="39">
        <f t="shared" si="2"/>
        <v>4</v>
      </c>
      <c r="Z4" s="39">
        <f t="shared" si="3"/>
        <v>5</v>
      </c>
      <c r="AA4" s="39">
        <f t="shared" si="4"/>
        <v>1</v>
      </c>
      <c r="AB4" s="39">
        <f t="shared" si="5"/>
        <v>13</v>
      </c>
      <c r="AC4" s="39">
        <f t="shared" si="6"/>
        <v>5</v>
      </c>
      <c r="AD4" s="39">
        <f t="shared" si="7"/>
        <v>8</v>
      </c>
      <c r="AE4" s="40">
        <f t="shared" si="8"/>
        <v>0.5666666666666667</v>
      </c>
      <c r="AF4" s="17"/>
    </row>
    <row r="5" spans="1:32" ht="15">
      <c r="A5" s="31" t="s">
        <v>64</v>
      </c>
      <c r="B5" s="41"/>
      <c r="C5" s="42"/>
      <c r="D5" s="42"/>
      <c r="E5" s="42"/>
      <c r="F5" s="22"/>
      <c r="G5" s="17"/>
      <c r="H5" s="36"/>
      <c r="I5" s="31"/>
      <c r="J5" s="31"/>
      <c r="K5" s="31"/>
      <c r="L5" s="31"/>
      <c r="M5" s="17"/>
      <c r="N5" s="17"/>
      <c r="O5" s="17"/>
      <c r="P5" s="17"/>
      <c r="Q5" s="17"/>
      <c r="R5" s="17"/>
      <c r="S5" s="17"/>
      <c r="T5" s="17"/>
      <c r="U5" s="37" t="s">
        <v>65</v>
      </c>
      <c r="V5" s="38" t="str">
        <f>'[1]CHAVES'!A4</f>
        <v>MARQUINHO</v>
      </c>
      <c r="W5" s="39">
        <f t="shared" si="0"/>
        <v>16</v>
      </c>
      <c r="X5" s="39">
        <f t="shared" si="1"/>
        <v>10</v>
      </c>
      <c r="Y5" s="39">
        <f t="shared" si="2"/>
        <v>4</v>
      </c>
      <c r="Z5" s="39">
        <f t="shared" si="3"/>
        <v>4</v>
      </c>
      <c r="AA5" s="39">
        <f t="shared" si="4"/>
        <v>2</v>
      </c>
      <c r="AB5" s="39">
        <f t="shared" si="5"/>
        <v>10</v>
      </c>
      <c r="AC5" s="39">
        <f t="shared" si="6"/>
        <v>9</v>
      </c>
      <c r="AD5" s="39">
        <f t="shared" si="7"/>
        <v>1</v>
      </c>
      <c r="AE5" s="40">
        <f t="shared" si="8"/>
        <v>0.5333333333333333</v>
      </c>
      <c r="AF5" s="17"/>
    </row>
    <row r="6" spans="1:32" ht="15">
      <c r="A6" s="31"/>
      <c r="B6" s="41"/>
      <c r="C6" s="42"/>
      <c r="D6" s="42"/>
      <c r="E6" s="42"/>
      <c r="F6" s="22"/>
      <c r="G6" s="17"/>
      <c r="H6" s="43" t="s">
        <v>66</v>
      </c>
      <c r="I6" s="43"/>
      <c r="J6" s="44" t="s">
        <v>67</v>
      </c>
      <c r="K6" s="44"/>
      <c r="L6" s="44" t="s">
        <v>68</v>
      </c>
      <c r="M6" s="44"/>
      <c r="N6" s="44" t="s">
        <v>69</v>
      </c>
      <c r="O6" s="44"/>
      <c r="P6" s="44" t="s">
        <v>70</v>
      </c>
      <c r="Q6" s="44"/>
      <c r="R6" s="44" t="s">
        <v>71</v>
      </c>
      <c r="S6" s="44"/>
      <c r="T6" s="17"/>
      <c r="U6" s="37" t="s">
        <v>72</v>
      </c>
      <c r="V6" s="38" t="str">
        <f>'[1]CHAVES'!A8</f>
        <v>PAULO</v>
      </c>
      <c r="W6" s="39">
        <f t="shared" si="0"/>
        <v>15</v>
      </c>
      <c r="X6" s="39">
        <f t="shared" si="1"/>
        <v>10</v>
      </c>
      <c r="Y6" s="39">
        <f t="shared" si="2"/>
        <v>3</v>
      </c>
      <c r="Z6" s="39">
        <f t="shared" si="3"/>
        <v>6</v>
      </c>
      <c r="AA6" s="39">
        <f t="shared" si="4"/>
        <v>1</v>
      </c>
      <c r="AB6" s="39">
        <f t="shared" si="5"/>
        <v>8</v>
      </c>
      <c r="AC6" s="39">
        <f t="shared" si="6"/>
        <v>3</v>
      </c>
      <c r="AD6" s="39">
        <f t="shared" si="7"/>
        <v>5</v>
      </c>
      <c r="AE6" s="40">
        <f t="shared" si="8"/>
        <v>0.5</v>
      </c>
      <c r="AF6" s="17"/>
    </row>
    <row r="7" spans="1:32" ht="15">
      <c r="A7" s="45" t="s">
        <v>73</v>
      </c>
      <c r="B7" s="46" t="s">
        <v>74</v>
      </c>
      <c r="C7" s="46"/>
      <c r="D7" s="46"/>
      <c r="E7" s="46"/>
      <c r="F7" s="47"/>
      <c r="G7" s="48" t="s">
        <v>75</v>
      </c>
      <c r="H7" s="49" t="s">
        <v>76</v>
      </c>
      <c r="I7" s="50" t="s">
        <v>77</v>
      </c>
      <c r="J7" s="51" t="s">
        <v>76</v>
      </c>
      <c r="K7" s="50" t="s">
        <v>77</v>
      </c>
      <c r="L7" s="51" t="s">
        <v>76</v>
      </c>
      <c r="M7" s="50" t="s">
        <v>77</v>
      </c>
      <c r="N7" s="51" t="s">
        <v>76</v>
      </c>
      <c r="O7" s="50" t="s">
        <v>77</v>
      </c>
      <c r="P7" s="51" t="s">
        <v>76</v>
      </c>
      <c r="Q7" s="50" t="s">
        <v>77</v>
      </c>
      <c r="R7" s="51" t="s">
        <v>76</v>
      </c>
      <c r="S7" s="50" t="s">
        <v>77</v>
      </c>
      <c r="T7" s="17"/>
      <c r="U7" s="37" t="s">
        <v>78</v>
      </c>
      <c r="V7" s="38" t="str">
        <f>'[1]CHAVES'!A3</f>
        <v>AUGUSTO</v>
      </c>
      <c r="W7" s="39">
        <f t="shared" si="0"/>
        <v>14</v>
      </c>
      <c r="X7" s="39">
        <f t="shared" si="1"/>
        <v>10</v>
      </c>
      <c r="Y7" s="39">
        <f t="shared" si="2"/>
        <v>3</v>
      </c>
      <c r="Z7" s="39">
        <f t="shared" si="3"/>
        <v>5</v>
      </c>
      <c r="AA7" s="39">
        <f t="shared" si="4"/>
        <v>2</v>
      </c>
      <c r="AB7" s="39">
        <f t="shared" si="5"/>
        <v>4</v>
      </c>
      <c r="AC7" s="39">
        <f t="shared" si="6"/>
        <v>5</v>
      </c>
      <c r="AD7" s="39">
        <f t="shared" si="7"/>
        <v>-1</v>
      </c>
      <c r="AE7" s="40">
        <f t="shared" si="8"/>
        <v>0.4666666666666667</v>
      </c>
      <c r="AF7" s="17"/>
    </row>
    <row r="8" spans="1:32" ht="15">
      <c r="A8" s="52">
        <v>1</v>
      </c>
      <c r="B8" s="53" t="str">
        <f>'[1]CHAVES'!A3</f>
        <v>AUGUSTO</v>
      </c>
      <c r="C8" s="54">
        <v>0</v>
      </c>
      <c r="D8" s="55" t="s">
        <v>79</v>
      </c>
      <c r="E8" s="54">
        <v>0</v>
      </c>
      <c r="F8" s="53" t="str">
        <f>'[1]CHAVES'!A13</f>
        <v>MORAES</v>
      </c>
      <c r="G8" s="56" t="str">
        <f>'[1]CHAVES'!G4</f>
        <v>LEANDRO</v>
      </c>
      <c r="H8" s="57">
        <f>IF(C8&amp;E8="","",IF(C8=E8,1,IF(C8&gt;E8,3,IF(C8&lt;E8,0))))</f>
        <v>1</v>
      </c>
      <c r="I8" s="57">
        <f>IF(C8&amp;E8="","",IF(E8=C8,1,IF(C8&lt;E8,3,IF(C8&gt;E8,0))))</f>
        <v>1</v>
      </c>
      <c r="J8" s="57">
        <f>IF(C8&amp;E8="","",IF(C8&amp;E8&lt;&gt;"",1))</f>
        <v>1</v>
      </c>
      <c r="K8" s="57">
        <f>IF(C8&amp;E8="","",IF(C8&amp;E8&lt;&gt;"",1))</f>
        <v>1</v>
      </c>
      <c r="L8" s="57">
        <f>IF(C8="","",C8)</f>
        <v>0</v>
      </c>
      <c r="M8" s="57">
        <f>IF(E8="","",E8)</f>
        <v>0</v>
      </c>
      <c r="N8" s="57">
        <f>IF(H8=3,1,0)</f>
        <v>0</v>
      </c>
      <c r="O8" s="57">
        <f>IF(I8=3,1,0)</f>
        <v>0</v>
      </c>
      <c r="P8" s="57">
        <f>IF(H8=1,1,0)</f>
        <v>1</v>
      </c>
      <c r="Q8" s="57">
        <f>IF(I8=1,1,0)</f>
        <v>1</v>
      </c>
      <c r="R8" s="57">
        <f>IF(H8=0,1,0)</f>
        <v>0</v>
      </c>
      <c r="S8" s="57">
        <f>IF(I8=0,1,0)</f>
        <v>0</v>
      </c>
      <c r="T8" s="17"/>
      <c r="U8" s="37" t="s">
        <v>80</v>
      </c>
      <c r="V8" s="38" t="str">
        <f>'[1]CHAVES'!A7</f>
        <v>ELISANDRO</v>
      </c>
      <c r="W8" s="39">
        <f t="shared" si="0"/>
        <v>12</v>
      </c>
      <c r="X8" s="39">
        <f t="shared" si="1"/>
        <v>10</v>
      </c>
      <c r="Y8" s="39">
        <f t="shared" si="2"/>
        <v>3</v>
      </c>
      <c r="Z8" s="39">
        <f t="shared" si="3"/>
        <v>3</v>
      </c>
      <c r="AA8" s="39">
        <f t="shared" si="4"/>
        <v>4</v>
      </c>
      <c r="AB8" s="39">
        <f t="shared" si="5"/>
        <v>13</v>
      </c>
      <c r="AC8" s="39">
        <f t="shared" si="6"/>
        <v>8</v>
      </c>
      <c r="AD8" s="39">
        <f t="shared" si="7"/>
        <v>5</v>
      </c>
      <c r="AE8" s="40">
        <f t="shared" si="8"/>
        <v>0.4</v>
      </c>
      <c r="AF8" s="17"/>
    </row>
    <row r="9" spans="1:32" ht="15">
      <c r="A9" s="58">
        <v>2</v>
      </c>
      <c r="B9" s="53" t="str">
        <f>'[1]CHAVES'!A4</f>
        <v>MARQUINHO</v>
      </c>
      <c r="C9" s="54">
        <v>2</v>
      </c>
      <c r="D9" s="55" t="s">
        <v>79</v>
      </c>
      <c r="E9" s="54">
        <v>0</v>
      </c>
      <c r="F9" s="53" t="str">
        <f>'[1]CHAVES'!A12</f>
        <v>CÉSAR</v>
      </c>
      <c r="G9" s="56" t="str">
        <f>'[1]CHAVES'!G3</f>
        <v>EVERTON</v>
      </c>
      <c r="H9" s="57">
        <f aca="true" t="shared" si="9" ref="H9:H72">IF(C9&amp;E9="","",IF(C9=E9,1,IF(C9&gt;E9,3,IF(C9&lt;E9,0))))</f>
        <v>3</v>
      </c>
      <c r="I9" s="57">
        <f aca="true" t="shared" si="10" ref="I9:I72">IF(C9&amp;E9="","",IF(E9=C9,1,IF(C9&lt;E9,3,IF(C9&gt;E9,0))))</f>
        <v>0</v>
      </c>
      <c r="J9" s="57">
        <f aca="true" t="shared" si="11" ref="J9:J72">IF(C9&amp;E9="","",IF(C9&amp;E9&lt;&gt;"",1))</f>
        <v>1</v>
      </c>
      <c r="K9" s="57">
        <f aca="true" t="shared" si="12" ref="K9:K72">IF(C9&amp;E9="","",IF(C9&amp;E9&lt;&gt;"",1))</f>
        <v>1</v>
      </c>
      <c r="L9" s="57">
        <f aca="true" t="shared" si="13" ref="L9:L72">IF(C9="","",C9)</f>
        <v>2</v>
      </c>
      <c r="M9" s="57">
        <f aca="true" t="shared" si="14" ref="M9:M72">IF(E9="","",E9)</f>
        <v>0</v>
      </c>
      <c r="N9" s="57">
        <f aca="true" t="shared" si="15" ref="N9:O72">IF(H9=3,1,0)</f>
        <v>1</v>
      </c>
      <c r="O9" s="57">
        <f t="shared" si="15"/>
        <v>0</v>
      </c>
      <c r="P9" s="57">
        <f aca="true" t="shared" si="16" ref="P9:Q72">IF(H9=1,1,0)</f>
        <v>0</v>
      </c>
      <c r="Q9" s="57">
        <f t="shared" si="16"/>
        <v>0</v>
      </c>
      <c r="R9" s="57">
        <f aca="true" t="shared" si="17" ref="R9:S72">IF(H9=0,1,0)</f>
        <v>0</v>
      </c>
      <c r="S9" s="57">
        <f t="shared" si="17"/>
        <v>1</v>
      </c>
      <c r="T9" s="17"/>
      <c r="U9" s="37" t="s">
        <v>81</v>
      </c>
      <c r="V9" s="38" t="str">
        <f>'[1]CHAVES'!A6</f>
        <v>VICTOR</v>
      </c>
      <c r="W9" s="39">
        <f t="shared" si="0"/>
        <v>12</v>
      </c>
      <c r="X9" s="39">
        <f t="shared" si="1"/>
        <v>10</v>
      </c>
      <c r="Y9" s="39">
        <f t="shared" si="2"/>
        <v>2</v>
      </c>
      <c r="Z9" s="39">
        <f t="shared" si="3"/>
        <v>6</v>
      </c>
      <c r="AA9" s="39">
        <f t="shared" si="4"/>
        <v>2</v>
      </c>
      <c r="AB9" s="39">
        <f t="shared" si="5"/>
        <v>6</v>
      </c>
      <c r="AC9" s="39">
        <f t="shared" si="6"/>
        <v>5</v>
      </c>
      <c r="AD9" s="39">
        <f t="shared" si="7"/>
        <v>1</v>
      </c>
      <c r="AE9" s="40">
        <f t="shared" si="8"/>
        <v>0.4</v>
      </c>
      <c r="AF9" s="17"/>
    </row>
    <row r="10" spans="1:32" ht="15">
      <c r="A10" s="52">
        <v>3</v>
      </c>
      <c r="B10" s="53" t="str">
        <f>'[1]CHAVES'!A5</f>
        <v>ALEX</v>
      </c>
      <c r="C10" s="54">
        <v>3</v>
      </c>
      <c r="D10" s="55" t="s">
        <v>79</v>
      </c>
      <c r="E10" s="54">
        <v>0</v>
      </c>
      <c r="F10" s="53" t="str">
        <f>'[1]CHAVES'!A11</f>
        <v>PUFAL</v>
      </c>
      <c r="G10" s="56" t="s">
        <v>16</v>
      </c>
      <c r="H10" s="57">
        <f t="shared" si="9"/>
        <v>3</v>
      </c>
      <c r="I10" s="57">
        <f t="shared" si="10"/>
        <v>0</v>
      </c>
      <c r="J10" s="57">
        <f t="shared" si="11"/>
        <v>1</v>
      </c>
      <c r="K10" s="57">
        <f t="shared" si="12"/>
        <v>1</v>
      </c>
      <c r="L10" s="57">
        <f t="shared" si="13"/>
        <v>3</v>
      </c>
      <c r="M10" s="57">
        <f t="shared" si="14"/>
        <v>0</v>
      </c>
      <c r="N10" s="57">
        <f t="shared" si="15"/>
        <v>1</v>
      </c>
      <c r="O10" s="57">
        <f t="shared" si="15"/>
        <v>0</v>
      </c>
      <c r="P10" s="57">
        <f t="shared" si="16"/>
        <v>0</v>
      </c>
      <c r="Q10" s="57">
        <f t="shared" si="16"/>
        <v>0</v>
      </c>
      <c r="R10" s="57">
        <f t="shared" si="17"/>
        <v>0</v>
      </c>
      <c r="S10" s="57">
        <f t="shared" si="17"/>
        <v>1</v>
      </c>
      <c r="T10" s="17"/>
      <c r="U10" s="37" t="s">
        <v>82</v>
      </c>
      <c r="V10" s="38" t="str">
        <f>'[1]CHAVES'!A5</f>
        <v>ALEX</v>
      </c>
      <c r="W10" s="39">
        <f t="shared" si="0"/>
        <v>12</v>
      </c>
      <c r="X10" s="39">
        <f t="shared" si="1"/>
        <v>10</v>
      </c>
      <c r="Y10" s="39">
        <f t="shared" si="2"/>
        <v>2</v>
      </c>
      <c r="Z10" s="39">
        <f t="shared" si="3"/>
        <v>6</v>
      </c>
      <c r="AA10" s="39">
        <f t="shared" si="4"/>
        <v>2</v>
      </c>
      <c r="AB10" s="39">
        <f t="shared" si="5"/>
        <v>5</v>
      </c>
      <c r="AC10" s="39">
        <f t="shared" si="6"/>
        <v>4</v>
      </c>
      <c r="AD10" s="39">
        <f t="shared" si="7"/>
        <v>1</v>
      </c>
      <c r="AE10" s="40">
        <f t="shared" si="8"/>
        <v>0.4</v>
      </c>
      <c r="AF10" s="17"/>
    </row>
    <row r="11" spans="1:32" ht="15">
      <c r="A11" s="58">
        <v>4</v>
      </c>
      <c r="B11" s="53" t="str">
        <f>'[1]CHAVES'!A6</f>
        <v>VICTOR</v>
      </c>
      <c r="C11" s="54">
        <v>0</v>
      </c>
      <c r="D11" s="55" t="s">
        <v>79</v>
      </c>
      <c r="E11" s="54">
        <v>1</v>
      </c>
      <c r="F11" s="53" t="str">
        <f>'[1]CHAVES'!A10</f>
        <v>JONI</v>
      </c>
      <c r="G11" s="56" t="s">
        <v>20</v>
      </c>
      <c r="H11" s="57">
        <f t="shared" si="9"/>
        <v>0</v>
      </c>
      <c r="I11" s="57">
        <f t="shared" si="10"/>
        <v>3</v>
      </c>
      <c r="J11" s="57">
        <f t="shared" si="11"/>
        <v>1</v>
      </c>
      <c r="K11" s="57">
        <f t="shared" si="12"/>
        <v>1</v>
      </c>
      <c r="L11" s="57">
        <f t="shared" si="13"/>
        <v>0</v>
      </c>
      <c r="M11" s="57">
        <f t="shared" si="14"/>
        <v>1</v>
      </c>
      <c r="N11" s="57">
        <f t="shared" si="15"/>
        <v>0</v>
      </c>
      <c r="O11" s="57">
        <f t="shared" si="15"/>
        <v>1</v>
      </c>
      <c r="P11" s="57">
        <f t="shared" si="16"/>
        <v>0</v>
      </c>
      <c r="Q11" s="57">
        <f t="shared" si="16"/>
        <v>0</v>
      </c>
      <c r="R11" s="57">
        <f t="shared" si="17"/>
        <v>1</v>
      </c>
      <c r="S11" s="57">
        <f t="shared" si="17"/>
        <v>0</v>
      </c>
      <c r="T11" s="17"/>
      <c r="U11" s="37" t="s">
        <v>83</v>
      </c>
      <c r="V11" s="38" t="str">
        <f>'[1]CHAVES'!A11</f>
        <v>PUFAL</v>
      </c>
      <c r="W11" s="39">
        <f t="shared" si="0"/>
        <v>8</v>
      </c>
      <c r="X11" s="39">
        <f t="shared" si="1"/>
        <v>10</v>
      </c>
      <c r="Y11" s="39">
        <f t="shared" si="2"/>
        <v>2</v>
      </c>
      <c r="Z11" s="39">
        <f t="shared" si="3"/>
        <v>2</v>
      </c>
      <c r="AA11" s="39">
        <f t="shared" si="4"/>
        <v>6</v>
      </c>
      <c r="AB11" s="39">
        <f t="shared" si="5"/>
        <v>11</v>
      </c>
      <c r="AC11" s="39">
        <f t="shared" si="6"/>
        <v>17</v>
      </c>
      <c r="AD11" s="39">
        <f t="shared" si="7"/>
        <v>-6</v>
      </c>
      <c r="AE11" s="40">
        <f t="shared" si="8"/>
        <v>0.26666666666666666</v>
      </c>
      <c r="AF11" s="17"/>
    </row>
    <row r="12" spans="1:32" ht="15">
      <c r="A12" s="52">
        <v>5</v>
      </c>
      <c r="B12" s="53" t="str">
        <f>'[1]CHAVES'!A7</f>
        <v>ELISANDRO</v>
      </c>
      <c r="C12" s="54">
        <v>1</v>
      </c>
      <c r="D12" s="55" t="s">
        <v>79</v>
      </c>
      <c r="E12" s="54">
        <v>1</v>
      </c>
      <c r="F12" s="53" t="str">
        <f>'[1]CHAVES'!A9</f>
        <v>RODALLES</v>
      </c>
      <c r="G12" s="56" t="s">
        <v>24</v>
      </c>
      <c r="H12" s="57">
        <f t="shared" si="9"/>
        <v>1</v>
      </c>
      <c r="I12" s="57">
        <f t="shared" si="10"/>
        <v>1</v>
      </c>
      <c r="J12" s="57">
        <f t="shared" si="11"/>
        <v>1</v>
      </c>
      <c r="K12" s="57">
        <f t="shared" si="12"/>
        <v>1</v>
      </c>
      <c r="L12" s="57">
        <f t="shared" si="13"/>
        <v>1</v>
      </c>
      <c r="M12" s="57">
        <f t="shared" si="14"/>
        <v>1</v>
      </c>
      <c r="N12" s="57">
        <f t="shared" si="15"/>
        <v>0</v>
      </c>
      <c r="O12" s="57">
        <f t="shared" si="15"/>
        <v>0</v>
      </c>
      <c r="P12" s="57">
        <f t="shared" si="16"/>
        <v>1</v>
      </c>
      <c r="Q12" s="57">
        <f t="shared" si="16"/>
        <v>1</v>
      </c>
      <c r="R12" s="57">
        <f t="shared" si="17"/>
        <v>0</v>
      </c>
      <c r="S12" s="57">
        <f t="shared" si="17"/>
        <v>0</v>
      </c>
      <c r="T12" s="17"/>
      <c r="U12" s="37" t="s">
        <v>84</v>
      </c>
      <c r="V12" s="38" t="str">
        <f>'[1]CHAVES'!A12</f>
        <v>CÉSAR</v>
      </c>
      <c r="W12" s="39">
        <f t="shared" si="0"/>
        <v>0</v>
      </c>
      <c r="X12" s="39">
        <f t="shared" si="1"/>
        <v>10</v>
      </c>
      <c r="Y12" s="39">
        <f t="shared" si="2"/>
        <v>0</v>
      </c>
      <c r="Z12" s="39">
        <f t="shared" si="3"/>
        <v>0</v>
      </c>
      <c r="AA12" s="39">
        <f t="shared" si="4"/>
        <v>10</v>
      </c>
      <c r="AB12" s="39">
        <f t="shared" si="5"/>
        <v>3</v>
      </c>
      <c r="AC12" s="39">
        <f t="shared" si="6"/>
        <v>28</v>
      </c>
      <c r="AD12" s="39">
        <f t="shared" si="7"/>
        <v>-25</v>
      </c>
      <c r="AE12" s="40">
        <f t="shared" si="8"/>
        <v>0</v>
      </c>
      <c r="AF12" s="17"/>
    </row>
    <row r="13" spans="1:32" ht="15">
      <c r="A13" s="58">
        <v>6</v>
      </c>
      <c r="B13" s="53" t="str">
        <f>'[1]CHAVES'!D3</f>
        <v>JUAREZ</v>
      </c>
      <c r="C13" s="54">
        <v>1</v>
      </c>
      <c r="D13" s="55" t="s">
        <v>79</v>
      </c>
      <c r="E13" s="54">
        <v>0</v>
      </c>
      <c r="F13" s="53" t="str">
        <f>'[1]CHAVES'!D13</f>
        <v>CAJÚ</v>
      </c>
      <c r="G13" s="56" t="s">
        <v>85</v>
      </c>
      <c r="H13" s="57">
        <f t="shared" si="9"/>
        <v>3</v>
      </c>
      <c r="I13" s="57">
        <f t="shared" si="10"/>
        <v>0</v>
      </c>
      <c r="J13" s="57">
        <f t="shared" si="11"/>
        <v>1</v>
      </c>
      <c r="K13" s="57">
        <f t="shared" si="12"/>
        <v>1</v>
      </c>
      <c r="L13" s="57">
        <f t="shared" si="13"/>
        <v>1</v>
      </c>
      <c r="M13" s="57">
        <f t="shared" si="14"/>
        <v>0</v>
      </c>
      <c r="N13" s="57">
        <f t="shared" si="15"/>
        <v>1</v>
      </c>
      <c r="O13" s="57">
        <f t="shared" si="15"/>
        <v>0</v>
      </c>
      <c r="P13" s="57">
        <f t="shared" si="16"/>
        <v>0</v>
      </c>
      <c r="Q13" s="57">
        <f t="shared" si="16"/>
        <v>0</v>
      </c>
      <c r="R13" s="57">
        <f t="shared" si="17"/>
        <v>0</v>
      </c>
      <c r="S13" s="57">
        <f t="shared" si="17"/>
        <v>1</v>
      </c>
      <c r="T13" s="17"/>
      <c r="U13" s="59"/>
      <c r="V13" s="60"/>
      <c r="W13" s="61"/>
      <c r="X13" s="61"/>
      <c r="Y13" s="61"/>
      <c r="Z13" s="61"/>
      <c r="AA13" s="61"/>
      <c r="AB13" s="61"/>
      <c r="AC13" s="61"/>
      <c r="AD13" s="61"/>
      <c r="AE13" s="62"/>
      <c r="AF13" s="17"/>
    </row>
    <row r="14" spans="1:32" ht="15">
      <c r="A14" s="52">
        <v>7</v>
      </c>
      <c r="B14" s="53" t="str">
        <f>'[1]CHAVES'!D4</f>
        <v>JOSÉ</v>
      </c>
      <c r="C14" s="54">
        <v>1</v>
      </c>
      <c r="D14" s="55" t="s">
        <v>79</v>
      </c>
      <c r="E14" s="54">
        <v>1</v>
      </c>
      <c r="F14" s="53" t="str">
        <f>'[1]CHAVES'!D12</f>
        <v>KEVIN</v>
      </c>
      <c r="G14" s="56" t="str">
        <f>'[1]CHAVES'!G9</f>
        <v>ZILBER</v>
      </c>
      <c r="H14" s="57">
        <f t="shared" si="9"/>
        <v>1</v>
      </c>
      <c r="I14" s="57">
        <f t="shared" si="10"/>
        <v>1</v>
      </c>
      <c r="J14" s="57">
        <f t="shared" si="11"/>
        <v>1</v>
      </c>
      <c r="K14" s="57">
        <f t="shared" si="12"/>
        <v>1</v>
      </c>
      <c r="L14" s="57">
        <f t="shared" si="13"/>
        <v>1</v>
      </c>
      <c r="M14" s="57">
        <f t="shared" si="14"/>
        <v>1</v>
      </c>
      <c r="N14" s="57">
        <f t="shared" si="15"/>
        <v>0</v>
      </c>
      <c r="O14" s="57">
        <f t="shared" si="15"/>
        <v>0</v>
      </c>
      <c r="P14" s="57">
        <f t="shared" si="16"/>
        <v>1</v>
      </c>
      <c r="Q14" s="57">
        <f t="shared" si="16"/>
        <v>1</v>
      </c>
      <c r="R14" s="57">
        <f t="shared" si="17"/>
        <v>0</v>
      </c>
      <c r="S14" s="57">
        <f t="shared" si="17"/>
        <v>0</v>
      </c>
      <c r="T14" s="17"/>
      <c r="U14" s="14" t="s">
        <v>50</v>
      </c>
      <c r="V14" s="15" t="s">
        <v>51</v>
      </c>
      <c r="W14" s="63" t="s">
        <v>52</v>
      </c>
      <c r="X14" s="63" t="s">
        <v>53</v>
      </c>
      <c r="Y14" s="63" t="s">
        <v>54</v>
      </c>
      <c r="Z14" s="63" t="s">
        <v>55</v>
      </c>
      <c r="AA14" s="63" t="s">
        <v>56</v>
      </c>
      <c r="AB14" s="63" t="s">
        <v>57</v>
      </c>
      <c r="AC14" s="63" t="s">
        <v>58</v>
      </c>
      <c r="AD14" s="63" t="s">
        <v>59</v>
      </c>
      <c r="AE14" s="14" t="s">
        <v>60</v>
      </c>
      <c r="AF14" s="17"/>
    </row>
    <row r="15" spans="1:32" ht="15">
      <c r="A15" s="58">
        <v>8</v>
      </c>
      <c r="B15" s="53" t="str">
        <f>'[1]CHAVES'!D5</f>
        <v>MICHEL</v>
      </c>
      <c r="C15" s="54">
        <v>2</v>
      </c>
      <c r="D15" s="55" t="s">
        <v>79</v>
      </c>
      <c r="E15" s="54">
        <v>0</v>
      </c>
      <c r="F15" s="53" t="str">
        <f>'[1]CHAVES'!D11</f>
        <v>BETÃO</v>
      </c>
      <c r="G15" s="56" t="s">
        <v>86</v>
      </c>
      <c r="H15" s="57">
        <f t="shared" si="9"/>
        <v>3</v>
      </c>
      <c r="I15" s="57">
        <f t="shared" si="10"/>
        <v>0</v>
      </c>
      <c r="J15" s="57">
        <f t="shared" si="11"/>
        <v>1</v>
      </c>
      <c r="K15" s="57">
        <f t="shared" si="12"/>
        <v>1</v>
      </c>
      <c r="L15" s="57">
        <f t="shared" si="13"/>
        <v>2</v>
      </c>
      <c r="M15" s="57">
        <f t="shared" si="14"/>
        <v>0</v>
      </c>
      <c r="N15" s="57">
        <f t="shared" si="15"/>
        <v>1</v>
      </c>
      <c r="O15" s="57">
        <f t="shared" si="15"/>
        <v>0</v>
      </c>
      <c r="P15" s="57">
        <f t="shared" si="16"/>
        <v>0</v>
      </c>
      <c r="Q15" s="57">
        <f t="shared" si="16"/>
        <v>0</v>
      </c>
      <c r="R15" s="57">
        <f t="shared" si="17"/>
        <v>0</v>
      </c>
      <c r="S15" s="57">
        <f t="shared" si="17"/>
        <v>1</v>
      </c>
      <c r="T15" s="17"/>
      <c r="U15" s="25" t="s">
        <v>61</v>
      </c>
      <c r="V15" s="64" t="str">
        <f>'[1]CHAVES'!D5</f>
        <v>MICHEL</v>
      </c>
      <c r="W15" s="27">
        <f aca="true" t="shared" si="18" ref="W15:W25">SUMIF($B$8:$B$127,V15,$H$8:$H$127)+SUMIF($F$8:$F$127,V15,$I$8:$I$127)</f>
        <v>23</v>
      </c>
      <c r="X15" s="27">
        <f aca="true" t="shared" si="19" ref="X15:X25">SUMIF($B$8:$B$127,V15,$J$8:$J$127)+SUMIF($F$8:$F$127,V15,$K$8:$K$127)</f>
        <v>10</v>
      </c>
      <c r="Y15" s="27">
        <f aca="true" t="shared" si="20" ref="Y15:Y25">SUMIF($B$8:$B$127,V15,$N$8:$N$127)+SUMIF($F$8:$F$127,V15,$O$8:$O$127)</f>
        <v>7</v>
      </c>
      <c r="Z15" s="27">
        <f aca="true" t="shared" si="21" ref="Z15:Z25">SUMIF($B$8:$B$127,V15,$P$8:$P$127)+SUMIF($F$8:$F$127,V15,$Q$8:$Q$127)</f>
        <v>2</v>
      </c>
      <c r="AA15" s="27">
        <f aca="true" t="shared" si="22" ref="AA15:AA25">SUMIF($B$8:$B$127,V15,$R$8:$R$127)+SUMIF($F$8:$F$127,V15,$S$8:$S$127)</f>
        <v>1</v>
      </c>
      <c r="AB15" s="27">
        <f aca="true" t="shared" si="23" ref="AB15:AB25">SUMIF($B$8:$B$127,V15,$L$8:$L$127)+SUMIF($F$8:$F$127,V15,$M$8:$M$127)</f>
        <v>17</v>
      </c>
      <c r="AC15" s="27">
        <f aca="true" t="shared" si="24" ref="AC15:AC25">SUMIF($B$8:$B$127,V15,$M$8:$M$127)+SUMIF($F$8:$F$127,V15,$L$8:$L$127)</f>
        <v>3</v>
      </c>
      <c r="AD15" s="27">
        <f aca="true" t="shared" si="25" ref="AD15:AD25">AB15-AC15</f>
        <v>14</v>
      </c>
      <c r="AE15" s="28">
        <f aca="true" t="shared" si="26" ref="AE15:AE25">IF(ISERR((W15/(X15*3))),0,((W15/(X15*3))))</f>
        <v>0.7666666666666667</v>
      </c>
      <c r="AF15" s="17"/>
    </row>
    <row r="16" spans="1:32" ht="15">
      <c r="A16" s="52">
        <v>9</v>
      </c>
      <c r="B16" s="53" t="str">
        <f>'[1]CHAVES'!D6</f>
        <v>EDSON</v>
      </c>
      <c r="C16" s="54">
        <v>3</v>
      </c>
      <c r="D16" s="55" t="s">
        <v>79</v>
      </c>
      <c r="E16" s="54">
        <v>2</v>
      </c>
      <c r="F16" s="53" t="str">
        <f>'[1]CHAVES'!D10</f>
        <v>CURI</v>
      </c>
      <c r="G16" s="56" t="s">
        <v>44</v>
      </c>
      <c r="H16" s="57">
        <f t="shared" si="9"/>
        <v>3</v>
      </c>
      <c r="I16" s="57">
        <f t="shared" si="10"/>
        <v>0</v>
      </c>
      <c r="J16" s="57">
        <f t="shared" si="11"/>
        <v>1</v>
      </c>
      <c r="K16" s="57">
        <f t="shared" si="12"/>
        <v>1</v>
      </c>
      <c r="L16" s="57">
        <f t="shared" si="13"/>
        <v>3</v>
      </c>
      <c r="M16" s="57">
        <f t="shared" si="14"/>
        <v>2</v>
      </c>
      <c r="N16" s="57">
        <f t="shared" si="15"/>
        <v>1</v>
      </c>
      <c r="O16" s="57">
        <f t="shared" si="15"/>
        <v>0</v>
      </c>
      <c r="P16" s="57">
        <f t="shared" si="16"/>
        <v>0</v>
      </c>
      <c r="Q16" s="57">
        <f t="shared" si="16"/>
        <v>0</v>
      </c>
      <c r="R16" s="57">
        <f t="shared" si="17"/>
        <v>0</v>
      </c>
      <c r="S16" s="57">
        <f t="shared" si="17"/>
        <v>1</v>
      </c>
      <c r="T16" s="17"/>
      <c r="U16" s="25" t="s">
        <v>62</v>
      </c>
      <c r="V16" s="64" t="str">
        <f>'[1]CHAVES'!D6</f>
        <v>EDSON</v>
      </c>
      <c r="W16" s="27">
        <f t="shared" si="18"/>
        <v>19</v>
      </c>
      <c r="X16" s="27">
        <f t="shared" si="19"/>
        <v>10</v>
      </c>
      <c r="Y16" s="27">
        <f t="shared" si="20"/>
        <v>6</v>
      </c>
      <c r="Z16" s="27">
        <f t="shared" si="21"/>
        <v>1</v>
      </c>
      <c r="AA16" s="27">
        <f t="shared" si="22"/>
        <v>3</v>
      </c>
      <c r="AB16" s="27">
        <f t="shared" si="23"/>
        <v>17</v>
      </c>
      <c r="AC16" s="27">
        <f t="shared" si="24"/>
        <v>11</v>
      </c>
      <c r="AD16" s="27">
        <f t="shared" si="25"/>
        <v>6</v>
      </c>
      <c r="AE16" s="28">
        <f t="shared" si="26"/>
        <v>0.6333333333333333</v>
      </c>
      <c r="AF16" s="17"/>
    </row>
    <row r="17" spans="1:32" ht="15">
      <c r="A17" s="58">
        <v>10</v>
      </c>
      <c r="B17" s="53" t="str">
        <f>'[1]CHAVES'!D7</f>
        <v>EDERLIN</v>
      </c>
      <c r="C17" s="54">
        <v>1</v>
      </c>
      <c r="D17" s="55" t="s">
        <v>79</v>
      </c>
      <c r="E17" s="54">
        <v>0</v>
      </c>
      <c r="F17" s="53" t="str">
        <f>'[1]CHAVES'!D9</f>
        <v>LEANDRINHO</v>
      </c>
      <c r="G17" s="56" t="str">
        <f>'[1]CHAVES'!G13</f>
        <v>ALDYR</v>
      </c>
      <c r="H17" s="57">
        <f t="shared" si="9"/>
        <v>3</v>
      </c>
      <c r="I17" s="57">
        <f t="shared" si="10"/>
        <v>0</v>
      </c>
      <c r="J17" s="57">
        <f t="shared" si="11"/>
        <v>1</v>
      </c>
      <c r="K17" s="57">
        <f t="shared" si="12"/>
        <v>1</v>
      </c>
      <c r="L17" s="57">
        <f t="shared" si="13"/>
        <v>1</v>
      </c>
      <c r="M17" s="57">
        <f t="shared" si="14"/>
        <v>0</v>
      </c>
      <c r="N17" s="57">
        <f t="shared" si="15"/>
        <v>1</v>
      </c>
      <c r="O17" s="57">
        <f t="shared" si="15"/>
        <v>0</v>
      </c>
      <c r="P17" s="57">
        <f t="shared" si="16"/>
        <v>0</v>
      </c>
      <c r="Q17" s="57">
        <f t="shared" si="16"/>
        <v>0</v>
      </c>
      <c r="R17" s="57">
        <f t="shared" si="17"/>
        <v>0</v>
      </c>
      <c r="S17" s="57">
        <f t="shared" si="17"/>
        <v>1</v>
      </c>
      <c r="T17" s="17"/>
      <c r="U17" s="37" t="s">
        <v>63</v>
      </c>
      <c r="V17" s="65" t="str">
        <f>'[1]CHAVES'!D8</f>
        <v>RODRIGO</v>
      </c>
      <c r="W17" s="39">
        <f t="shared" si="18"/>
        <v>18</v>
      </c>
      <c r="X17" s="39">
        <f t="shared" si="19"/>
        <v>10</v>
      </c>
      <c r="Y17" s="39">
        <f t="shared" si="20"/>
        <v>5</v>
      </c>
      <c r="Z17" s="39">
        <f t="shared" si="21"/>
        <v>3</v>
      </c>
      <c r="AA17" s="39">
        <f t="shared" si="22"/>
        <v>2</v>
      </c>
      <c r="AB17" s="39">
        <f t="shared" si="23"/>
        <v>7</v>
      </c>
      <c r="AC17" s="39">
        <f t="shared" si="24"/>
        <v>4</v>
      </c>
      <c r="AD17" s="39">
        <f t="shared" si="25"/>
        <v>3</v>
      </c>
      <c r="AE17" s="40">
        <f t="shared" si="26"/>
        <v>0.6</v>
      </c>
      <c r="AF17" s="17"/>
    </row>
    <row r="18" spans="1:32" ht="15">
      <c r="A18" s="66" t="s">
        <v>73</v>
      </c>
      <c r="B18" s="67" t="s">
        <v>87</v>
      </c>
      <c r="C18" s="67"/>
      <c r="D18" s="67"/>
      <c r="E18" s="67"/>
      <c r="F18" s="68"/>
      <c r="G18" s="69" t="s">
        <v>75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17"/>
      <c r="U18" s="37" t="s">
        <v>65</v>
      </c>
      <c r="V18" s="65" t="str">
        <f>'[1]CHAVES'!D10</f>
        <v>CURI</v>
      </c>
      <c r="W18" s="39">
        <f t="shared" si="18"/>
        <v>15</v>
      </c>
      <c r="X18" s="39">
        <f t="shared" si="19"/>
        <v>10</v>
      </c>
      <c r="Y18" s="39">
        <f t="shared" si="20"/>
        <v>4</v>
      </c>
      <c r="Z18" s="39">
        <f t="shared" si="21"/>
        <v>3</v>
      </c>
      <c r="AA18" s="39">
        <f t="shared" si="22"/>
        <v>3</v>
      </c>
      <c r="AB18" s="39">
        <f t="shared" si="23"/>
        <v>13</v>
      </c>
      <c r="AC18" s="39">
        <f t="shared" si="24"/>
        <v>6</v>
      </c>
      <c r="AD18" s="39">
        <f t="shared" si="25"/>
        <v>7</v>
      </c>
      <c r="AE18" s="40">
        <f t="shared" si="26"/>
        <v>0.5</v>
      </c>
      <c r="AF18" s="17"/>
    </row>
    <row r="19" spans="1:32" ht="15">
      <c r="A19" s="52">
        <v>1</v>
      </c>
      <c r="B19" s="53" t="s">
        <v>29</v>
      </c>
      <c r="C19" s="54">
        <v>0</v>
      </c>
      <c r="D19" s="55" t="s">
        <v>79</v>
      </c>
      <c r="E19" s="54">
        <v>0</v>
      </c>
      <c r="F19" s="53" t="s">
        <v>25</v>
      </c>
      <c r="G19" s="56" t="str">
        <f>'[1]CHAVES'!G8</f>
        <v>CHRISTIAN</v>
      </c>
      <c r="H19" s="57">
        <f t="shared" si="9"/>
        <v>1</v>
      </c>
      <c r="I19" s="57">
        <f t="shared" si="10"/>
        <v>1</v>
      </c>
      <c r="J19" s="57">
        <f t="shared" si="11"/>
        <v>1</v>
      </c>
      <c r="K19" s="57">
        <f t="shared" si="12"/>
        <v>1</v>
      </c>
      <c r="L19" s="57">
        <f t="shared" si="13"/>
        <v>0</v>
      </c>
      <c r="M19" s="57">
        <f t="shared" si="14"/>
        <v>0</v>
      </c>
      <c r="N19" s="57">
        <f t="shared" si="15"/>
        <v>0</v>
      </c>
      <c r="O19" s="57">
        <f t="shared" si="15"/>
        <v>0</v>
      </c>
      <c r="P19" s="57">
        <f t="shared" si="16"/>
        <v>1</v>
      </c>
      <c r="Q19" s="57">
        <f t="shared" si="16"/>
        <v>1</v>
      </c>
      <c r="R19" s="57">
        <f t="shared" si="17"/>
        <v>0</v>
      </c>
      <c r="S19" s="57">
        <f t="shared" si="17"/>
        <v>0</v>
      </c>
      <c r="T19" s="17"/>
      <c r="U19" s="37" t="s">
        <v>72</v>
      </c>
      <c r="V19" s="65" t="str">
        <f>'[1]CHAVES'!D9</f>
        <v>LEANDRINHO</v>
      </c>
      <c r="W19" s="39">
        <f t="shared" si="18"/>
        <v>15</v>
      </c>
      <c r="X19" s="39">
        <f t="shared" si="19"/>
        <v>10</v>
      </c>
      <c r="Y19" s="39">
        <f t="shared" si="20"/>
        <v>4</v>
      </c>
      <c r="Z19" s="39">
        <f t="shared" si="21"/>
        <v>3</v>
      </c>
      <c r="AA19" s="39">
        <f t="shared" si="22"/>
        <v>3</v>
      </c>
      <c r="AB19" s="39">
        <f t="shared" si="23"/>
        <v>7</v>
      </c>
      <c r="AC19" s="39">
        <f t="shared" si="24"/>
        <v>7</v>
      </c>
      <c r="AD19" s="39">
        <f t="shared" si="25"/>
        <v>0</v>
      </c>
      <c r="AE19" s="40">
        <f t="shared" si="26"/>
        <v>0.5</v>
      </c>
      <c r="AF19" s="17"/>
    </row>
    <row r="20" spans="1:32" ht="15">
      <c r="A20" s="58">
        <v>2</v>
      </c>
      <c r="B20" s="53" t="s">
        <v>45</v>
      </c>
      <c r="C20" s="54">
        <v>0</v>
      </c>
      <c r="D20" s="55" t="s">
        <v>79</v>
      </c>
      <c r="E20" s="54">
        <v>1</v>
      </c>
      <c r="F20" s="53" t="s">
        <v>9</v>
      </c>
      <c r="G20" s="56" t="str">
        <f>'[1]CHAVES'!G10</f>
        <v>R. BERNARDES</v>
      </c>
      <c r="H20" s="57">
        <f t="shared" si="9"/>
        <v>0</v>
      </c>
      <c r="I20" s="57">
        <f t="shared" si="10"/>
        <v>3</v>
      </c>
      <c r="J20" s="57">
        <f t="shared" si="11"/>
        <v>1</v>
      </c>
      <c r="K20" s="57">
        <f t="shared" si="12"/>
        <v>1</v>
      </c>
      <c r="L20" s="57">
        <f t="shared" si="13"/>
        <v>0</v>
      </c>
      <c r="M20" s="57">
        <f t="shared" si="14"/>
        <v>1</v>
      </c>
      <c r="N20" s="57">
        <f t="shared" si="15"/>
        <v>0</v>
      </c>
      <c r="O20" s="57">
        <f t="shared" si="15"/>
        <v>1</v>
      </c>
      <c r="P20" s="57">
        <f t="shared" si="16"/>
        <v>0</v>
      </c>
      <c r="Q20" s="57">
        <f t="shared" si="16"/>
        <v>0</v>
      </c>
      <c r="R20" s="57">
        <f t="shared" si="17"/>
        <v>1</v>
      </c>
      <c r="S20" s="57">
        <f t="shared" si="17"/>
        <v>0</v>
      </c>
      <c r="T20" s="17"/>
      <c r="U20" s="37" t="s">
        <v>78</v>
      </c>
      <c r="V20" s="65" t="str">
        <f>'[1]CHAVES'!D3</f>
        <v>JUAREZ</v>
      </c>
      <c r="W20" s="39">
        <f t="shared" si="18"/>
        <v>15</v>
      </c>
      <c r="X20" s="39">
        <f t="shared" si="19"/>
        <v>10</v>
      </c>
      <c r="Y20" s="39">
        <f t="shared" si="20"/>
        <v>4</v>
      </c>
      <c r="Z20" s="39">
        <f t="shared" si="21"/>
        <v>3</v>
      </c>
      <c r="AA20" s="39">
        <f t="shared" si="22"/>
        <v>3</v>
      </c>
      <c r="AB20" s="39">
        <f t="shared" si="23"/>
        <v>6</v>
      </c>
      <c r="AC20" s="39">
        <f t="shared" si="24"/>
        <v>8</v>
      </c>
      <c r="AD20" s="39">
        <f t="shared" si="25"/>
        <v>-2</v>
      </c>
      <c r="AE20" s="40">
        <f t="shared" si="26"/>
        <v>0.5</v>
      </c>
      <c r="AF20" s="17"/>
    </row>
    <row r="21" spans="1:32" ht="15">
      <c r="A21" s="52">
        <v>3</v>
      </c>
      <c r="B21" s="53" t="s">
        <v>41</v>
      </c>
      <c r="C21" s="54">
        <v>0</v>
      </c>
      <c r="D21" s="55" t="s">
        <v>79</v>
      </c>
      <c r="E21" s="54">
        <v>1</v>
      </c>
      <c r="F21" s="53" t="s">
        <v>13</v>
      </c>
      <c r="G21" s="56" t="str">
        <f>'[1]CHAVES'!G11</f>
        <v>ROGÉRIO</v>
      </c>
      <c r="H21" s="57">
        <f t="shared" si="9"/>
        <v>0</v>
      </c>
      <c r="I21" s="57">
        <f t="shared" si="10"/>
        <v>3</v>
      </c>
      <c r="J21" s="57">
        <f t="shared" si="11"/>
        <v>1</v>
      </c>
      <c r="K21" s="57">
        <f t="shared" si="12"/>
        <v>1</v>
      </c>
      <c r="L21" s="57">
        <f t="shared" si="13"/>
        <v>0</v>
      </c>
      <c r="M21" s="57">
        <f t="shared" si="14"/>
        <v>1</v>
      </c>
      <c r="N21" s="57">
        <f t="shared" si="15"/>
        <v>0</v>
      </c>
      <c r="O21" s="57">
        <f t="shared" si="15"/>
        <v>1</v>
      </c>
      <c r="P21" s="57">
        <f t="shared" si="16"/>
        <v>0</v>
      </c>
      <c r="Q21" s="57">
        <f t="shared" si="16"/>
        <v>0</v>
      </c>
      <c r="R21" s="57">
        <f t="shared" si="17"/>
        <v>1</v>
      </c>
      <c r="S21" s="57">
        <f t="shared" si="17"/>
        <v>0</v>
      </c>
      <c r="T21" s="17"/>
      <c r="U21" s="37" t="s">
        <v>80</v>
      </c>
      <c r="V21" s="65" t="str">
        <f>'[1]CHAVES'!D7</f>
        <v>EDERLIN</v>
      </c>
      <c r="W21" s="39">
        <f t="shared" si="18"/>
        <v>13</v>
      </c>
      <c r="X21" s="39">
        <f t="shared" si="19"/>
        <v>10</v>
      </c>
      <c r="Y21" s="39">
        <f t="shared" si="20"/>
        <v>3</v>
      </c>
      <c r="Z21" s="39">
        <f t="shared" si="21"/>
        <v>4</v>
      </c>
      <c r="AA21" s="39">
        <f t="shared" si="22"/>
        <v>3</v>
      </c>
      <c r="AB21" s="39">
        <f t="shared" si="23"/>
        <v>8</v>
      </c>
      <c r="AC21" s="39">
        <f t="shared" si="24"/>
        <v>9</v>
      </c>
      <c r="AD21" s="39">
        <f t="shared" si="25"/>
        <v>-1</v>
      </c>
      <c r="AE21" s="40">
        <f t="shared" si="26"/>
        <v>0.43333333333333335</v>
      </c>
      <c r="AF21" s="17"/>
    </row>
    <row r="22" spans="1:32" ht="15">
      <c r="A22" s="58">
        <v>4</v>
      </c>
      <c r="B22" s="53" t="s">
        <v>37</v>
      </c>
      <c r="C22" s="54">
        <v>1</v>
      </c>
      <c r="D22" s="55" t="s">
        <v>79</v>
      </c>
      <c r="E22" s="54">
        <v>1</v>
      </c>
      <c r="F22" s="53" t="s">
        <v>17</v>
      </c>
      <c r="G22" s="56" t="str">
        <f>'[1]CHAVES'!G13</f>
        <v>ALDYR</v>
      </c>
      <c r="H22" s="57">
        <f t="shared" si="9"/>
        <v>1</v>
      </c>
      <c r="I22" s="57">
        <f t="shared" si="10"/>
        <v>1</v>
      </c>
      <c r="J22" s="57">
        <f t="shared" si="11"/>
        <v>1</v>
      </c>
      <c r="K22" s="57">
        <f t="shared" si="12"/>
        <v>1</v>
      </c>
      <c r="L22" s="57">
        <f t="shared" si="13"/>
        <v>1</v>
      </c>
      <c r="M22" s="57">
        <f t="shared" si="14"/>
        <v>1</v>
      </c>
      <c r="N22" s="57">
        <f t="shared" si="15"/>
        <v>0</v>
      </c>
      <c r="O22" s="57">
        <f t="shared" si="15"/>
        <v>0</v>
      </c>
      <c r="P22" s="57">
        <f t="shared" si="16"/>
        <v>1</v>
      </c>
      <c r="Q22" s="57">
        <f t="shared" si="16"/>
        <v>1</v>
      </c>
      <c r="R22" s="57">
        <f t="shared" si="17"/>
        <v>0</v>
      </c>
      <c r="S22" s="57">
        <f t="shared" si="17"/>
        <v>0</v>
      </c>
      <c r="T22" s="17"/>
      <c r="U22" s="37" t="s">
        <v>81</v>
      </c>
      <c r="V22" s="65" t="str">
        <f>'[1]CHAVES'!D12</f>
        <v>KEVIN</v>
      </c>
      <c r="W22" s="39">
        <f t="shared" si="18"/>
        <v>11</v>
      </c>
      <c r="X22" s="39">
        <f t="shared" si="19"/>
        <v>10</v>
      </c>
      <c r="Y22" s="39">
        <f t="shared" si="20"/>
        <v>3</v>
      </c>
      <c r="Z22" s="39">
        <f t="shared" si="21"/>
        <v>2</v>
      </c>
      <c r="AA22" s="39">
        <f t="shared" si="22"/>
        <v>5</v>
      </c>
      <c r="AB22" s="39">
        <f t="shared" si="23"/>
        <v>9</v>
      </c>
      <c r="AC22" s="39">
        <f t="shared" si="24"/>
        <v>18</v>
      </c>
      <c r="AD22" s="39">
        <f t="shared" si="25"/>
        <v>-9</v>
      </c>
      <c r="AE22" s="40">
        <f t="shared" si="26"/>
        <v>0.36666666666666664</v>
      </c>
      <c r="AF22" s="17"/>
    </row>
    <row r="23" spans="1:32" ht="15">
      <c r="A23" s="52">
        <v>5</v>
      </c>
      <c r="B23" s="53" t="s">
        <v>33</v>
      </c>
      <c r="C23" s="54">
        <v>1</v>
      </c>
      <c r="D23" s="55" t="s">
        <v>79</v>
      </c>
      <c r="E23" s="54">
        <v>0</v>
      </c>
      <c r="F23" s="53" t="s">
        <v>21</v>
      </c>
      <c r="G23" s="56" t="str">
        <f>'[1]CHAVES'!G12</f>
        <v>ALISSON</v>
      </c>
      <c r="H23" s="57">
        <f t="shared" si="9"/>
        <v>3</v>
      </c>
      <c r="I23" s="57">
        <f t="shared" si="10"/>
        <v>0</v>
      </c>
      <c r="J23" s="57">
        <f t="shared" si="11"/>
        <v>1</v>
      </c>
      <c r="K23" s="57">
        <f t="shared" si="12"/>
        <v>1</v>
      </c>
      <c r="L23" s="57">
        <f t="shared" si="13"/>
        <v>1</v>
      </c>
      <c r="M23" s="57">
        <f t="shared" si="14"/>
        <v>0</v>
      </c>
      <c r="N23" s="57">
        <f t="shared" si="15"/>
        <v>1</v>
      </c>
      <c r="O23" s="57">
        <f t="shared" si="15"/>
        <v>0</v>
      </c>
      <c r="P23" s="57">
        <f t="shared" si="16"/>
        <v>0</v>
      </c>
      <c r="Q23" s="57">
        <f t="shared" si="16"/>
        <v>0</v>
      </c>
      <c r="R23" s="57">
        <f t="shared" si="17"/>
        <v>0</v>
      </c>
      <c r="S23" s="57">
        <f t="shared" si="17"/>
        <v>1</v>
      </c>
      <c r="T23" s="17"/>
      <c r="U23" s="37" t="s">
        <v>82</v>
      </c>
      <c r="V23" s="65" t="str">
        <f>'[1]CHAVES'!D11</f>
        <v>BETÃO</v>
      </c>
      <c r="W23" s="39">
        <f t="shared" si="18"/>
        <v>8</v>
      </c>
      <c r="X23" s="39">
        <f t="shared" si="19"/>
        <v>10</v>
      </c>
      <c r="Y23" s="39">
        <f t="shared" si="20"/>
        <v>1</v>
      </c>
      <c r="Z23" s="39">
        <f t="shared" si="21"/>
        <v>5</v>
      </c>
      <c r="AA23" s="39">
        <f t="shared" si="22"/>
        <v>4</v>
      </c>
      <c r="AB23" s="39">
        <f t="shared" si="23"/>
        <v>4</v>
      </c>
      <c r="AC23" s="39">
        <f t="shared" si="24"/>
        <v>7</v>
      </c>
      <c r="AD23" s="39">
        <f t="shared" si="25"/>
        <v>-3</v>
      </c>
      <c r="AE23" s="40">
        <f t="shared" si="26"/>
        <v>0.26666666666666666</v>
      </c>
      <c r="AF23" s="17"/>
    </row>
    <row r="24" spans="1:32" ht="15">
      <c r="A24" s="58">
        <v>6</v>
      </c>
      <c r="B24" s="53" t="s">
        <v>46</v>
      </c>
      <c r="C24" s="54">
        <v>0</v>
      </c>
      <c r="D24" s="55" t="s">
        <v>79</v>
      </c>
      <c r="E24" s="54">
        <v>0</v>
      </c>
      <c r="F24" s="53" t="s">
        <v>10</v>
      </c>
      <c r="G24" s="56" t="str">
        <f>'[1]CHAVES'!G6</f>
        <v>LUCIANO</v>
      </c>
      <c r="H24" s="57">
        <f t="shared" si="9"/>
        <v>1</v>
      </c>
      <c r="I24" s="57">
        <f t="shared" si="10"/>
        <v>1</v>
      </c>
      <c r="J24" s="57">
        <f t="shared" si="11"/>
        <v>1</v>
      </c>
      <c r="K24" s="57">
        <f t="shared" si="12"/>
        <v>1</v>
      </c>
      <c r="L24" s="57">
        <f t="shared" si="13"/>
        <v>0</v>
      </c>
      <c r="M24" s="57">
        <f t="shared" si="14"/>
        <v>0</v>
      </c>
      <c r="N24" s="57">
        <f t="shared" si="15"/>
        <v>0</v>
      </c>
      <c r="O24" s="57">
        <f t="shared" si="15"/>
        <v>0</v>
      </c>
      <c r="P24" s="57">
        <f t="shared" si="16"/>
        <v>1</v>
      </c>
      <c r="Q24" s="57">
        <f t="shared" si="16"/>
        <v>1</v>
      </c>
      <c r="R24" s="57">
        <f t="shared" si="17"/>
        <v>0</v>
      </c>
      <c r="S24" s="57">
        <f t="shared" si="17"/>
        <v>0</v>
      </c>
      <c r="T24" s="17"/>
      <c r="U24" s="37" t="s">
        <v>83</v>
      </c>
      <c r="V24" s="65" t="str">
        <f>'[1]CHAVES'!D4</f>
        <v>JOSÉ</v>
      </c>
      <c r="W24" s="39">
        <f t="shared" si="18"/>
        <v>8</v>
      </c>
      <c r="X24" s="39">
        <f t="shared" si="19"/>
        <v>10</v>
      </c>
      <c r="Y24" s="39">
        <f t="shared" si="20"/>
        <v>1</v>
      </c>
      <c r="Z24" s="39">
        <f t="shared" si="21"/>
        <v>5</v>
      </c>
      <c r="AA24" s="39">
        <f t="shared" si="22"/>
        <v>4</v>
      </c>
      <c r="AB24" s="39">
        <f t="shared" si="23"/>
        <v>5</v>
      </c>
      <c r="AC24" s="39">
        <f t="shared" si="24"/>
        <v>9</v>
      </c>
      <c r="AD24" s="39">
        <f t="shared" si="25"/>
        <v>-4</v>
      </c>
      <c r="AE24" s="40">
        <f t="shared" si="26"/>
        <v>0.26666666666666666</v>
      </c>
      <c r="AF24" s="17"/>
    </row>
    <row r="25" spans="1:32" ht="15">
      <c r="A25" s="52">
        <v>7</v>
      </c>
      <c r="B25" s="53" t="s">
        <v>42</v>
      </c>
      <c r="C25" s="54">
        <v>1</v>
      </c>
      <c r="D25" s="55" t="s">
        <v>79</v>
      </c>
      <c r="E25" s="54">
        <v>1</v>
      </c>
      <c r="F25" s="53" t="s">
        <v>38</v>
      </c>
      <c r="G25" s="56" t="s">
        <v>12</v>
      </c>
      <c r="H25" s="57">
        <f t="shared" si="9"/>
        <v>1</v>
      </c>
      <c r="I25" s="57">
        <f t="shared" si="10"/>
        <v>1</v>
      </c>
      <c r="J25" s="57">
        <f t="shared" si="11"/>
        <v>1</v>
      </c>
      <c r="K25" s="57">
        <f t="shared" si="12"/>
        <v>1</v>
      </c>
      <c r="L25" s="57">
        <f t="shared" si="13"/>
        <v>1</v>
      </c>
      <c r="M25" s="57">
        <f t="shared" si="14"/>
        <v>1</v>
      </c>
      <c r="N25" s="57">
        <f t="shared" si="15"/>
        <v>0</v>
      </c>
      <c r="O25" s="57">
        <f t="shared" si="15"/>
        <v>0</v>
      </c>
      <c r="P25" s="57">
        <f t="shared" si="16"/>
        <v>1</v>
      </c>
      <c r="Q25" s="57">
        <f t="shared" si="16"/>
        <v>1</v>
      </c>
      <c r="R25" s="57">
        <f t="shared" si="17"/>
        <v>0</v>
      </c>
      <c r="S25" s="57">
        <f t="shared" si="17"/>
        <v>0</v>
      </c>
      <c r="T25" s="17"/>
      <c r="U25" s="37" t="s">
        <v>84</v>
      </c>
      <c r="V25" s="65" t="str">
        <f>'[1]CHAVES'!D13</f>
        <v>CAJÚ</v>
      </c>
      <c r="W25" s="39">
        <f t="shared" si="18"/>
        <v>3</v>
      </c>
      <c r="X25" s="39">
        <f t="shared" si="19"/>
        <v>10</v>
      </c>
      <c r="Y25" s="39">
        <f t="shared" si="20"/>
        <v>0</v>
      </c>
      <c r="Z25" s="39">
        <f t="shared" si="21"/>
        <v>3</v>
      </c>
      <c r="AA25" s="39">
        <f t="shared" si="22"/>
        <v>7</v>
      </c>
      <c r="AB25" s="39">
        <f t="shared" si="23"/>
        <v>4</v>
      </c>
      <c r="AC25" s="39">
        <f t="shared" si="24"/>
        <v>15</v>
      </c>
      <c r="AD25" s="39">
        <f t="shared" si="25"/>
        <v>-11</v>
      </c>
      <c r="AE25" s="40">
        <f t="shared" si="26"/>
        <v>0.1</v>
      </c>
      <c r="AF25" s="17"/>
    </row>
    <row r="26" spans="1:32" ht="15">
      <c r="A26" s="58">
        <v>8</v>
      </c>
      <c r="B26" s="53" t="s">
        <v>14</v>
      </c>
      <c r="C26" s="54">
        <v>2</v>
      </c>
      <c r="D26" s="55" t="s">
        <v>79</v>
      </c>
      <c r="E26" s="54">
        <v>0</v>
      </c>
      <c r="F26" s="53" t="s">
        <v>18</v>
      </c>
      <c r="G26" s="56" t="s">
        <v>16</v>
      </c>
      <c r="H26" s="57">
        <f t="shared" si="9"/>
        <v>3</v>
      </c>
      <c r="I26" s="57">
        <f t="shared" si="10"/>
        <v>0</v>
      </c>
      <c r="J26" s="57">
        <f t="shared" si="11"/>
        <v>1</v>
      </c>
      <c r="K26" s="57">
        <f t="shared" si="12"/>
        <v>1</v>
      </c>
      <c r="L26" s="57">
        <f t="shared" si="13"/>
        <v>2</v>
      </c>
      <c r="M26" s="57">
        <f t="shared" si="14"/>
        <v>0</v>
      </c>
      <c r="N26" s="57">
        <f t="shared" si="15"/>
        <v>1</v>
      </c>
      <c r="O26" s="57">
        <f t="shared" si="15"/>
        <v>0</v>
      </c>
      <c r="P26" s="57">
        <f t="shared" si="16"/>
        <v>0</v>
      </c>
      <c r="Q26" s="57">
        <f t="shared" si="16"/>
        <v>0</v>
      </c>
      <c r="R26" s="57">
        <f t="shared" si="17"/>
        <v>0</v>
      </c>
      <c r="S26" s="57">
        <f t="shared" si="17"/>
        <v>1</v>
      </c>
      <c r="T26" s="70"/>
      <c r="U26" s="59"/>
      <c r="V26" s="60"/>
      <c r="W26" s="71"/>
      <c r="X26" s="71"/>
      <c r="Y26" s="71"/>
      <c r="Z26" s="71"/>
      <c r="AA26" s="71"/>
      <c r="AB26" s="71"/>
      <c r="AC26" s="71"/>
      <c r="AD26" s="71"/>
      <c r="AE26" s="62"/>
      <c r="AF26" s="17"/>
    </row>
    <row r="27" spans="1:32" ht="15">
      <c r="A27" s="52">
        <v>9</v>
      </c>
      <c r="B27" s="53" t="s">
        <v>34</v>
      </c>
      <c r="C27" s="54">
        <v>0</v>
      </c>
      <c r="D27" s="55" t="s">
        <v>79</v>
      </c>
      <c r="E27" s="54">
        <v>1</v>
      </c>
      <c r="F27" s="53" t="s">
        <v>22</v>
      </c>
      <c r="G27" s="56" t="str">
        <f>'[1]CHAVES'!G7</f>
        <v>GÉRSON</v>
      </c>
      <c r="H27" s="57">
        <f t="shared" si="9"/>
        <v>0</v>
      </c>
      <c r="I27" s="57">
        <f t="shared" si="10"/>
        <v>3</v>
      </c>
      <c r="J27" s="57">
        <f t="shared" si="11"/>
        <v>1</v>
      </c>
      <c r="K27" s="57">
        <f t="shared" si="12"/>
        <v>1</v>
      </c>
      <c r="L27" s="57">
        <f t="shared" si="13"/>
        <v>0</v>
      </c>
      <c r="M27" s="57">
        <f t="shared" si="14"/>
        <v>1</v>
      </c>
      <c r="N27" s="57">
        <f t="shared" si="15"/>
        <v>0</v>
      </c>
      <c r="O27" s="57">
        <f t="shared" si="15"/>
        <v>1</v>
      </c>
      <c r="P27" s="57">
        <f t="shared" si="16"/>
        <v>0</v>
      </c>
      <c r="Q27" s="57">
        <f t="shared" si="16"/>
        <v>0</v>
      </c>
      <c r="R27" s="57">
        <f t="shared" si="17"/>
        <v>1</v>
      </c>
      <c r="S27" s="57">
        <f t="shared" si="17"/>
        <v>0</v>
      </c>
      <c r="T27" s="70"/>
      <c r="U27" s="59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17"/>
    </row>
    <row r="28" spans="1:32" ht="18">
      <c r="A28" s="58">
        <v>10</v>
      </c>
      <c r="B28" s="53" t="s">
        <v>30</v>
      </c>
      <c r="C28" s="54">
        <v>0</v>
      </c>
      <c r="D28" s="55" t="s">
        <v>79</v>
      </c>
      <c r="E28" s="54">
        <v>0</v>
      </c>
      <c r="F28" s="53" t="s">
        <v>26</v>
      </c>
      <c r="G28" s="56" t="str">
        <f>'[1]CHAVES'!G9</f>
        <v>ZILBER</v>
      </c>
      <c r="H28" s="57">
        <f t="shared" si="9"/>
        <v>1</v>
      </c>
      <c r="I28" s="57">
        <f t="shared" si="10"/>
        <v>1</v>
      </c>
      <c r="J28" s="57">
        <f t="shared" si="11"/>
        <v>1</v>
      </c>
      <c r="K28" s="57">
        <f t="shared" si="12"/>
        <v>1</v>
      </c>
      <c r="L28" s="57">
        <f t="shared" si="13"/>
        <v>0</v>
      </c>
      <c r="M28" s="57">
        <f t="shared" si="14"/>
        <v>0</v>
      </c>
      <c r="N28" s="57">
        <f t="shared" si="15"/>
        <v>0</v>
      </c>
      <c r="O28" s="57">
        <f t="shared" si="15"/>
        <v>0</v>
      </c>
      <c r="P28" s="57">
        <f t="shared" si="16"/>
        <v>1</v>
      </c>
      <c r="Q28" s="57">
        <f t="shared" si="16"/>
        <v>1</v>
      </c>
      <c r="R28" s="57">
        <f t="shared" si="17"/>
        <v>0</v>
      </c>
      <c r="S28" s="57">
        <f t="shared" si="17"/>
        <v>0</v>
      </c>
      <c r="T28" s="70"/>
      <c r="U28" s="59"/>
      <c r="V28" s="73"/>
      <c r="W28" s="59"/>
      <c r="X28" s="59"/>
      <c r="Y28" s="74" t="s">
        <v>88</v>
      </c>
      <c r="Z28" s="75"/>
      <c r="AA28" s="76"/>
      <c r="AB28" s="76"/>
      <c r="AC28" s="59"/>
      <c r="AD28" s="59"/>
      <c r="AE28" s="59"/>
      <c r="AF28" s="17"/>
    </row>
    <row r="29" spans="1:32" ht="15">
      <c r="A29" s="77" t="s">
        <v>73</v>
      </c>
      <c r="B29" s="78" t="s">
        <v>89</v>
      </c>
      <c r="C29" s="78"/>
      <c r="D29" s="78"/>
      <c r="E29" s="78"/>
      <c r="F29" s="79"/>
      <c r="G29" s="80" t="s">
        <v>75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70"/>
      <c r="U29" s="59"/>
      <c r="V29" s="73"/>
      <c r="W29" s="59"/>
      <c r="X29" s="59"/>
      <c r="Y29" s="59"/>
      <c r="Z29" s="75"/>
      <c r="AA29" s="76"/>
      <c r="AB29" s="76"/>
      <c r="AC29" s="59"/>
      <c r="AD29" s="59"/>
      <c r="AE29" s="59"/>
      <c r="AF29" s="17"/>
    </row>
    <row r="30" spans="1:32" ht="15">
      <c r="A30" s="58">
        <v>2</v>
      </c>
      <c r="B30" s="53" t="s">
        <v>21</v>
      </c>
      <c r="C30" s="54">
        <v>2</v>
      </c>
      <c r="D30" s="55" t="s">
        <v>79</v>
      </c>
      <c r="E30" s="54">
        <v>0</v>
      </c>
      <c r="F30" s="53" t="s">
        <v>25</v>
      </c>
      <c r="G30" s="56" t="str">
        <f>'[1]CHAVES'!G5</f>
        <v>ADÃO</v>
      </c>
      <c r="H30" s="57">
        <f t="shared" si="9"/>
        <v>3</v>
      </c>
      <c r="I30" s="57">
        <f t="shared" si="10"/>
        <v>0</v>
      </c>
      <c r="J30" s="57">
        <f t="shared" si="11"/>
        <v>1</v>
      </c>
      <c r="K30" s="57">
        <f t="shared" si="12"/>
        <v>1</v>
      </c>
      <c r="L30" s="57">
        <f t="shared" si="13"/>
        <v>2</v>
      </c>
      <c r="M30" s="57">
        <f t="shared" si="14"/>
        <v>0</v>
      </c>
      <c r="N30" s="57">
        <f t="shared" si="15"/>
        <v>1</v>
      </c>
      <c r="O30" s="57">
        <f t="shared" si="15"/>
        <v>0</v>
      </c>
      <c r="P30" s="57">
        <f t="shared" si="16"/>
        <v>0</v>
      </c>
      <c r="Q30" s="57">
        <f t="shared" si="16"/>
        <v>0</v>
      </c>
      <c r="R30" s="57">
        <f t="shared" si="17"/>
        <v>0</v>
      </c>
      <c r="S30" s="57">
        <f t="shared" si="17"/>
        <v>1</v>
      </c>
      <c r="T30" s="70"/>
      <c r="U30" s="59"/>
      <c r="V30" s="81" t="s">
        <v>90</v>
      </c>
      <c r="W30" s="82" t="str">
        <f>ROUND((SUM(AB2:AB25))/((SUM(X2:X25))/2),2)&amp;" gols por partida"</f>
        <v>1,69 gols por partida</v>
      </c>
      <c r="X30" s="59"/>
      <c r="Y30" s="59"/>
      <c r="Z30" s="83"/>
      <c r="AA30" s="59"/>
      <c r="AB30" s="59"/>
      <c r="AC30" s="59"/>
      <c r="AD30" s="59"/>
      <c r="AE30" s="59"/>
      <c r="AF30" s="17"/>
    </row>
    <row r="31" spans="1:32" ht="15">
      <c r="A31" s="52">
        <v>3</v>
      </c>
      <c r="B31" s="53" t="s">
        <v>6</v>
      </c>
      <c r="C31" s="54">
        <v>0</v>
      </c>
      <c r="D31" s="55" t="s">
        <v>79</v>
      </c>
      <c r="E31" s="54">
        <v>3</v>
      </c>
      <c r="F31" s="53" t="s">
        <v>9</v>
      </c>
      <c r="G31" s="56" t="s">
        <v>12</v>
      </c>
      <c r="H31" s="57">
        <f t="shared" si="9"/>
        <v>0</v>
      </c>
      <c r="I31" s="57">
        <f t="shared" si="10"/>
        <v>3</v>
      </c>
      <c r="J31" s="57">
        <f t="shared" si="11"/>
        <v>1</v>
      </c>
      <c r="K31" s="57">
        <f t="shared" si="12"/>
        <v>1</v>
      </c>
      <c r="L31" s="57">
        <f t="shared" si="13"/>
        <v>0</v>
      </c>
      <c r="M31" s="57">
        <f t="shared" si="14"/>
        <v>3</v>
      </c>
      <c r="N31" s="57">
        <f t="shared" si="15"/>
        <v>0</v>
      </c>
      <c r="O31" s="57">
        <f t="shared" si="15"/>
        <v>1</v>
      </c>
      <c r="P31" s="57">
        <f t="shared" si="16"/>
        <v>0</v>
      </c>
      <c r="Q31" s="57">
        <f t="shared" si="16"/>
        <v>0</v>
      </c>
      <c r="R31" s="57">
        <f t="shared" si="17"/>
        <v>1</v>
      </c>
      <c r="S31" s="57">
        <f t="shared" si="17"/>
        <v>0</v>
      </c>
      <c r="T31" s="70"/>
      <c r="U31" s="59"/>
      <c r="V31" s="73"/>
      <c r="W31" s="59"/>
      <c r="X31" s="59"/>
      <c r="Y31" s="59"/>
      <c r="Z31" s="59"/>
      <c r="AA31" s="59"/>
      <c r="AB31" s="59"/>
      <c r="AC31" s="59"/>
      <c r="AD31" s="59"/>
      <c r="AE31" s="59"/>
      <c r="AF31" s="17"/>
    </row>
    <row r="32" spans="1:32" ht="15">
      <c r="A32" s="58">
        <v>4</v>
      </c>
      <c r="B32" s="53" t="s">
        <v>41</v>
      </c>
      <c r="C32" s="54">
        <v>0</v>
      </c>
      <c r="D32" s="55" t="s">
        <v>79</v>
      </c>
      <c r="E32" s="54">
        <v>3</v>
      </c>
      <c r="F32" s="53" t="s">
        <v>37</v>
      </c>
      <c r="G32" s="56" t="s">
        <v>32</v>
      </c>
      <c r="H32" s="57">
        <f t="shared" si="9"/>
        <v>0</v>
      </c>
      <c r="I32" s="57">
        <f t="shared" si="10"/>
        <v>3</v>
      </c>
      <c r="J32" s="57">
        <f t="shared" si="11"/>
        <v>1</v>
      </c>
      <c r="K32" s="57">
        <f t="shared" si="12"/>
        <v>1</v>
      </c>
      <c r="L32" s="57">
        <f t="shared" si="13"/>
        <v>0</v>
      </c>
      <c r="M32" s="57">
        <f t="shared" si="14"/>
        <v>3</v>
      </c>
      <c r="N32" s="57">
        <f t="shared" si="15"/>
        <v>0</v>
      </c>
      <c r="O32" s="57">
        <f t="shared" si="15"/>
        <v>1</v>
      </c>
      <c r="P32" s="57">
        <f t="shared" si="16"/>
        <v>0</v>
      </c>
      <c r="Q32" s="57">
        <f t="shared" si="16"/>
        <v>0</v>
      </c>
      <c r="R32" s="57">
        <f t="shared" si="17"/>
        <v>1</v>
      </c>
      <c r="S32" s="57">
        <f t="shared" si="17"/>
        <v>0</v>
      </c>
      <c r="T32" s="17"/>
      <c r="U32" s="59"/>
      <c r="V32" s="73"/>
      <c r="W32" s="59"/>
      <c r="X32" s="59"/>
      <c r="Y32" s="59"/>
      <c r="Z32" s="84"/>
      <c r="AA32" s="73"/>
      <c r="AB32" s="59"/>
      <c r="AC32" s="59"/>
      <c r="AD32" s="59"/>
      <c r="AE32" s="59"/>
      <c r="AF32" s="17"/>
    </row>
    <row r="33" spans="1:32" ht="15">
      <c r="A33" s="52">
        <v>5</v>
      </c>
      <c r="B33" s="53" t="s">
        <v>33</v>
      </c>
      <c r="C33" s="54">
        <v>0</v>
      </c>
      <c r="D33" s="55" t="s">
        <v>79</v>
      </c>
      <c r="E33" s="54">
        <v>0</v>
      </c>
      <c r="F33" s="53" t="s">
        <v>29</v>
      </c>
      <c r="G33" s="56" t="str">
        <f>'[1]CHAVES'!G3</f>
        <v>EVERTON</v>
      </c>
      <c r="H33" s="57">
        <f t="shared" si="9"/>
        <v>1</v>
      </c>
      <c r="I33" s="57">
        <f t="shared" si="10"/>
        <v>1</v>
      </c>
      <c r="J33" s="57">
        <f t="shared" si="11"/>
        <v>1</v>
      </c>
      <c r="K33" s="57">
        <f t="shared" si="12"/>
        <v>1</v>
      </c>
      <c r="L33" s="57">
        <f t="shared" si="13"/>
        <v>0</v>
      </c>
      <c r="M33" s="57">
        <f t="shared" si="14"/>
        <v>0</v>
      </c>
      <c r="N33" s="57">
        <f t="shared" si="15"/>
        <v>0</v>
      </c>
      <c r="O33" s="57">
        <f t="shared" si="15"/>
        <v>0</v>
      </c>
      <c r="P33" s="57">
        <f t="shared" si="16"/>
        <v>1</v>
      </c>
      <c r="Q33" s="57">
        <f t="shared" si="16"/>
        <v>1</v>
      </c>
      <c r="R33" s="57">
        <f t="shared" si="17"/>
        <v>0</v>
      </c>
      <c r="S33" s="57">
        <f t="shared" si="17"/>
        <v>0</v>
      </c>
      <c r="T33" s="17"/>
      <c r="U33" s="59"/>
      <c r="V33" s="85" t="s">
        <v>91</v>
      </c>
      <c r="W33" s="86"/>
      <c r="X33" s="86"/>
      <c r="Y33" s="86"/>
      <c r="Z33" s="86"/>
      <c r="AA33" s="86"/>
      <c r="AB33" s="59"/>
      <c r="AC33" s="87" t="s">
        <v>92</v>
      </c>
      <c r="AD33" s="59"/>
      <c r="AE33" s="59"/>
      <c r="AF33" s="17"/>
    </row>
    <row r="34" spans="1:32" ht="15.75" thickBot="1">
      <c r="A34" s="58">
        <v>6</v>
      </c>
      <c r="B34" s="53" t="s">
        <v>13</v>
      </c>
      <c r="C34" s="54">
        <v>0</v>
      </c>
      <c r="D34" s="55" t="s">
        <v>79</v>
      </c>
      <c r="E34" s="54">
        <v>0</v>
      </c>
      <c r="F34" s="53" t="s">
        <v>17</v>
      </c>
      <c r="G34" s="56" t="str">
        <f>'[1]CHAVES'!G6</f>
        <v>LUCIANO</v>
      </c>
      <c r="H34" s="57">
        <f t="shared" si="9"/>
        <v>1</v>
      </c>
      <c r="I34" s="57">
        <f t="shared" si="10"/>
        <v>1</v>
      </c>
      <c r="J34" s="57">
        <f t="shared" si="11"/>
        <v>1</v>
      </c>
      <c r="K34" s="57">
        <f t="shared" si="12"/>
        <v>1</v>
      </c>
      <c r="L34" s="57">
        <f t="shared" si="13"/>
        <v>0</v>
      </c>
      <c r="M34" s="57">
        <f t="shared" si="14"/>
        <v>0</v>
      </c>
      <c r="N34" s="57">
        <f t="shared" si="15"/>
        <v>0</v>
      </c>
      <c r="O34" s="57">
        <f t="shared" si="15"/>
        <v>0</v>
      </c>
      <c r="P34" s="57">
        <f t="shared" si="16"/>
        <v>1</v>
      </c>
      <c r="Q34" s="57">
        <f t="shared" si="16"/>
        <v>1</v>
      </c>
      <c r="R34" s="57">
        <f t="shared" si="17"/>
        <v>0</v>
      </c>
      <c r="S34" s="57">
        <f t="shared" si="17"/>
        <v>0</v>
      </c>
      <c r="T34" s="17"/>
      <c r="U34" s="59"/>
      <c r="V34" s="73"/>
      <c r="W34" s="59"/>
      <c r="X34" s="59"/>
      <c r="Y34" s="17"/>
      <c r="Z34" s="88"/>
      <c r="AA34" s="89"/>
      <c r="AB34" s="59"/>
      <c r="AC34" s="59"/>
      <c r="AD34" s="59"/>
      <c r="AE34" s="59"/>
      <c r="AF34" s="17"/>
    </row>
    <row r="35" spans="1:32" ht="15.75" thickBot="1">
      <c r="A35" s="52">
        <v>7</v>
      </c>
      <c r="B35" s="53" t="s">
        <v>22</v>
      </c>
      <c r="C35" s="54">
        <v>1</v>
      </c>
      <c r="D35" s="55" t="s">
        <v>79</v>
      </c>
      <c r="E35" s="54">
        <v>1</v>
      </c>
      <c r="F35" s="53" t="s">
        <v>26</v>
      </c>
      <c r="G35" s="56" t="str">
        <f>'[1]CHAVES'!G10</f>
        <v>R. BERNARDES</v>
      </c>
      <c r="H35" s="57">
        <f t="shared" si="9"/>
        <v>1</v>
      </c>
      <c r="I35" s="57">
        <f t="shared" si="10"/>
        <v>1</v>
      </c>
      <c r="J35" s="57">
        <f t="shared" si="11"/>
        <v>1</v>
      </c>
      <c r="K35" s="57">
        <f t="shared" si="12"/>
        <v>1</v>
      </c>
      <c r="L35" s="57">
        <f t="shared" si="13"/>
        <v>1</v>
      </c>
      <c r="M35" s="57">
        <f t="shared" si="14"/>
        <v>1</v>
      </c>
      <c r="N35" s="57">
        <f t="shared" si="15"/>
        <v>0</v>
      </c>
      <c r="O35" s="57">
        <f t="shared" si="15"/>
        <v>0</v>
      </c>
      <c r="P35" s="57">
        <f t="shared" si="16"/>
        <v>1</v>
      </c>
      <c r="Q35" s="57">
        <f t="shared" si="16"/>
        <v>1</v>
      </c>
      <c r="R35" s="57">
        <f t="shared" si="17"/>
        <v>0</v>
      </c>
      <c r="S35" s="57">
        <f t="shared" si="17"/>
        <v>0</v>
      </c>
      <c r="T35" s="90" t="s">
        <v>93</v>
      </c>
      <c r="U35" s="59"/>
      <c r="V35" s="91" t="s">
        <v>33</v>
      </c>
      <c r="W35" s="92">
        <v>0</v>
      </c>
      <c r="X35" s="93" t="s">
        <v>79</v>
      </c>
      <c r="Y35" s="94">
        <v>1</v>
      </c>
      <c r="Z35" s="95" t="s">
        <v>34</v>
      </c>
      <c r="AA35" s="96"/>
      <c r="AB35" s="59"/>
      <c r="AC35" s="59" t="s">
        <v>94</v>
      </c>
      <c r="AD35" s="59"/>
      <c r="AE35" s="59"/>
      <c r="AF35" s="17"/>
    </row>
    <row r="36" spans="1:32" ht="15.75" thickBot="1">
      <c r="A36" s="58">
        <v>8</v>
      </c>
      <c r="B36" s="53" t="s">
        <v>7</v>
      </c>
      <c r="C36" s="54">
        <v>0</v>
      </c>
      <c r="D36" s="55" t="s">
        <v>79</v>
      </c>
      <c r="E36" s="54">
        <v>2</v>
      </c>
      <c r="F36" s="53" t="s">
        <v>10</v>
      </c>
      <c r="G36" s="56" t="str">
        <f>'[1]CHAVES'!G12</f>
        <v>ALISSON</v>
      </c>
      <c r="H36" s="57">
        <f t="shared" si="9"/>
        <v>0</v>
      </c>
      <c r="I36" s="57">
        <f t="shared" si="10"/>
        <v>3</v>
      </c>
      <c r="J36" s="57">
        <f t="shared" si="11"/>
        <v>1</v>
      </c>
      <c r="K36" s="57">
        <f t="shared" si="12"/>
        <v>1</v>
      </c>
      <c r="L36" s="57">
        <f t="shared" si="13"/>
        <v>0</v>
      </c>
      <c r="M36" s="57">
        <f t="shared" si="14"/>
        <v>2</v>
      </c>
      <c r="N36" s="57">
        <f t="shared" si="15"/>
        <v>0</v>
      </c>
      <c r="O36" s="57">
        <f t="shared" si="15"/>
        <v>1</v>
      </c>
      <c r="P36" s="57">
        <f t="shared" si="16"/>
        <v>0</v>
      </c>
      <c r="Q36" s="57">
        <f t="shared" si="16"/>
        <v>0</v>
      </c>
      <c r="R36" s="57">
        <f t="shared" si="17"/>
        <v>1</v>
      </c>
      <c r="S36" s="57">
        <f t="shared" si="17"/>
        <v>0</v>
      </c>
      <c r="T36" s="90" t="s">
        <v>95</v>
      </c>
      <c r="U36" s="59"/>
      <c r="V36" s="91" t="s">
        <v>45</v>
      </c>
      <c r="W36" s="92">
        <v>0</v>
      </c>
      <c r="X36" s="93" t="s">
        <v>79</v>
      </c>
      <c r="Y36" s="94">
        <v>1</v>
      </c>
      <c r="Z36" s="95" t="s">
        <v>26</v>
      </c>
      <c r="AA36" s="96"/>
      <c r="AB36" s="59"/>
      <c r="AC36" s="59" t="s">
        <v>40</v>
      </c>
      <c r="AD36" s="59"/>
      <c r="AE36" s="59"/>
      <c r="AF36" s="17"/>
    </row>
    <row r="37" spans="1:32" ht="15.75" thickBot="1">
      <c r="A37" s="52">
        <v>9</v>
      </c>
      <c r="B37" s="53" t="s">
        <v>42</v>
      </c>
      <c r="C37" s="54">
        <v>0</v>
      </c>
      <c r="D37" s="55" t="s">
        <v>79</v>
      </c>
      <c r="E37" s="54">
        <v>4</v>
      </c>
      <c r="F37" s="53" t="s">
        <v>14</v>
      </c>
      <c r="G37" s="56" t="str">
        <f>'[1]CHAVES'!G7</f>
        <v>GÉRSON</v>
      </c>
      <c r="H37" s="57">
        <f t="shared" si="9"/>
        <v>0</v>
      </c>
      <c r="I37" s="57">
        <f t="shared" si="10"/>
        <v>3</v>
      </c>
      <c r="J37" s="57">
        <f t="shared" si="11"/>
        <v>1</v>
      </c>
      <c r="K37" s="57">
        <f t="shared" si="12"/>
        <v>1</v>
      </c>
      <c r="L37" s="57">
        <f t="shared" si="13"/>
        <v>0</v>
      </c>
      <c r="M37" s="57">
        <f t="shared" si="14"/>
        <v>4</v>
      </c>
      <c r="N37" s="57">
        <f t="shared" si="15"/>
        <v>0</v>
      </c>
      <c r="O37" s="57">
        <f t="shared" si="15"/>
        <v>1</v>
      </c>
      <c r="P37" s="57">
        <f t="shared" si="16"/>
        <v>0</v>
      </c>
      <c r="Q37" s="57">
        <f t="shared" si="16"/>
        <v>0</v>
      </c>
      <c r="R37" s="57">
        <f t="shared" si="17"/>
        <v>1</v>
      </c>
      <c r="S37" s="57">
        <f t="shared" si="17"/>
        <v>0</v>
      </c>
      <c r="T37" s="90" t="s">
        <v>96</v>
      </c>
      <c r="U37" s="59"/>
      <c r="V37" s="91" t="s">
        <v>18</v>
      </c>
      <c r="W37" s="92">
        <v>0</v>
      </c>
      <c r="X37" s="93" t="s">
        <v>79</v>
      </c>
      <c r="Y37" s="94">
        <v>0</v>
      </c>
      <c r="Z37" s="95" t="s">
        <v>29</v>
      </c>
      <c r="AA37" s="96"/>
      <c r="AB37" s="59"/>
      <c r="AC37" s="59" t="s">
        <v>44</v>
      </c>
      <c r="AD37" s="59"/>
      <c r="AE37" s="59"/>
      <c r="AF37" s="17"/>
    </row>
    <row r="38" spans="1:32" ht="15.75" thickBot="1">
      <c r="A38" s="58">
        <v>10</v>
      </c>
      <c r="B38" s="53" t="s">
        <v>38</v>
      </c>
      <c r="C38" s="54">
        <v>3</v>
      </c>
      <c r="D38" s="55" t="s">
        <v>79</v>
      </c>
      <c r="E38" s="54">
        <v>1</v>
      </c>
      <c r="F38" s="53" t="s">
        <v>18</v>
      </c>
      <c r="G38" s="56" t="s">
        <v>40</v>
      </c>
      <c r="H38" s="57">
        <f t="shared" si="9"/>
        <v>3</v>
      </c>
      <c r="I38" s="57">
        <f t="shared" si="10"/>
        <v>0</v>
      </c>
      <c r="J38" s="57">
        <f t="shared" si="11"/>
        <v>1</v>
      </c>
      <c r="K38" s="57">
        <f t="shared" si="12"/>
        <v>1</v>
      </c>
      <c r="L38" s="57">
        <f t="shared" si="13"/>
        <v>3</v>
      </c>
      <c r="M38" s="57">
        <f t="shared" si="14"/>
        <v>1</v>
      </c>
      <c r="N38" s="57">
        <f t="shared" si="15"/>
        <v>1</v>
      </c>
      <c r="O38" s="57">
        <f t="shared" si="15"/>
        <v>0</v>
      </c>
      <c r="P38" s="57">
        <f t="shared" si="16"/>
        <v>0</v>
      </c>
      <c r="Q38" s="57">
        <f t="shared" si="16"/>
        <v>0</v>
      </c>
      <c r="R38" s="57">
        <f t="shared" si="17"/>
        <v>0</v>
      </c>
      <c r="S38" s="57">
        <f t="shared" si="17"/>
        <v>1</v>
      </c>
      <c r="T38" s="90" t="s">
        <v>97</v>
      </c>
      <c r="U38" s="17"/>
      <c r="V38" s="91" t="s">
        <v>14</v>
      </c>
      <c r="W38" s="92">
        <v>2</v>
      </c>
      <c r="X38" s="93" t="s">
        <v>79</v>
      </c>
      <c r="Y38" s="94">
        <v>0</v>
      </c>
      <c r="Z38" s="95" t="s">
        <v>9</v>
      </c>
      <c r="AA38" s="96"/>
      <c r="AB38" s="17"/>
      <c r="AC38" s="59" t="s">
        <v>32</v>
      </c>
      <c r="AD38" s="17"/>
      <c r="AE38" s="17"/>
      <c r="AF38" s="17"/>
    </row>
    <row r="39" spans="1:32" ht="15">
      <c r="A39" s="58">
        <v>1</v>
      </c>
      <c r="B39" s="53" t="s">
        <v>34</v>
      </c>
      <c r="C39" s="54">
        <v>2</v>
      </c>
      <c r="D39" s="55" t="s">
        <v>79</v>
      </c>
      <c r="E39" s="54">
        <v>0</v>
      </c>
      <c r="F39" s="53" t="s">
        <v>30</v>
      </c>
      <c r="G39" s="56" t="s">
        <v>28</v>
      </c>
      <c r="H39" s="57">
        <f t="shared" si="9"/>
        <v>3</v>
      </c>
      <c r="I39" s="57">
        <f t="shared" si="10"/>
        <v>0</v>
      </c>
      <c r="J39" s="57">
        <f t="shared" si="11"/>
        <v>1</v>
      </c>
      <c r="K39" s="57">
        <f t="shared" si="12"/>
        <v>1</v>
      </c>
      <c r="L39" s="57">
        <f t="shared" si="13"/>
        <v>2</v>
      </c>
      <c r="M39" s="57">
        <f t="shared" si="14"/>
        <v>0</v>
      </c>
      <c r="N39" s="57">
        <f t="shared" si="15"/>
        <v>1</v>
      </c>
      <c r="O39" s="57">
        <f t="shared" si="15"/>
        <v>0</v>
      </c>
      <c r="P39" s="57">
        <f t="shared" si="16"/>
        <v>0</v>
      </c>
      <c r="Q39" s="57">
        <f t="shared" si="16"/>
        <v>0</v>
      </c>
      <c r="R39" s="57">
        <f t="shared" si="17"/>
        <v>0</v>
      </c>
      <c r="S39" s="57">
        <f t="shared" si="17"/>
        <v>1</v>
      </c>
      <c r="T39" s="17"/>
      <c r="U39" s="17"/>
      <c r="V39" s="22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ht="15">
      <c r="A40" s="45">
        <v>1</v>
      </c>
      <c r="B40" s="46" t="s">
        <v>98</v>
      </c>
      <c r="C40" s="46"/>
      <c r="D40" s="46"/>
      <c r="E40" s="46"/>
      <c r="F40" s="47"/>
      <c r="G40" s="48" t="s">
        <v>75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7"/>
      <c r="U40" s="17"/>
      <c r="V40" s="22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ht="15">
      <c r="A41" s="52">
        <v>1</v>
      </c>
      <c r="B41" s="53" t="s">
        <v>25</v>
      </c>
      <c r="C41" s="54">
        <v>0</v>
      </c>
      <c r="D41" s="55" t="s">
        <v>79</v>
      </c>
      <c r="E41" s="54">
        <v>0</v>
      </c>
      <c r="F41" s="53" t="s">
        <v>13</v>
      </c>
      <c r="G41" s="56" t="str">
        <f>'[1]CHAVES'!G11</f>
        <v>ROGÉRIO</v>
      </c>
      <c r="H41" s="57">
        <f t="shared" si="9"/>
        <v>1</v>
      </c>
      <c r="I41" s="57">
        <f t="shared" si="10"/>
        <v>1</v>
      </c>
      <c r="J41" s="57">
        <f t="shared" si="11"/>
        <v>1</v>
      </c>
      <c r="K41" s="57">
        <f t="shared" si="12"/>
        <v>1</v>
      </c>
      <c r="L41" s="57">
        <f t="shared" si="13"/>
        <v>0</v>
      </c>
      <c r="M41" s="57">
        <f t="shared" si="14"/>
        <v>0</v>
      </c>
      <c r="N41" s="57">
        <f t="shared" si="15"/>
        <v>0</v>
      </c>
      <c r="O41" s="57">
        <f t="shared" si="15"/>
        <v>0</v>
      </c>
      <c r="P41" s="57">
        <f t="shared" si="16"/>
        <v>1</v>
      </c>
      <c r="Q41" s="57">
        <f t="shared" si="16"/>
        <v>1</v>
      </c>
      <c r="R41" s="57">
        <f t="shared" si="17"/>
        <v>0</v>
      </c>
      <c r="S41" s="57">
        <f t="shared" si="17"/>
        <v>0</v>
      </c>
      <c r="T41" s="17"/>
      <c r="U41" s="17"/>
      <c r="V41" s="85" t="s">
        <v>99</v>
      </c>
      <c r="W41" s="86"/>
      <c r="X41" s="86"/>
      <c r="Y41" s="86"/>
      <c r="Z41" s="86"/>
      <c r="AA41" s="86"/>
      <c r="AB41" s="17"/>
      <c r="AC41" s="17"/>
      <c r="AD41" s="17"/>
      <c r="AE41" s="17"/>
      <c r="AF41" s="17"/>
    </row>
    <row r="42" spans="1:32" ht="15.75" thickBot="1">
      <c r="A42" s="58">
        <v>2</v>
      </c>
      <c r="B42" s="53" t="s">
        <v>6</v>
      </c>
      <c r="C42" s="54">
        <v>1</v>
      </c>
      <c r="D42" s="55" t="s">
        <v>79</v>
      </c>
      <c r="E42" s="54">
        <v>0</v>
      </c>
      <c r="F42" s="53" t="s">
        <v>41</v>
      </c>
      <c r="G42" s="56" t="str">
        <f>'[1]CHAVES'!G8</f>
        <v>CHRISTIAN</v>
      </c>
      <c r="H42" s="57">
        <f t="shared" si="9"/>
        <v>3</v>
      </c>
      <c r="I42" s="57">
        <f t="shared" si="10"/>
        <v>0</v>
      </c>
      <c r="J42" s="57">
        <f t="shared" si="11"/>
        <v>1</v>
      </c>
      <c r="K42" s="57">
        <f t="shared" si="12"/>
        <v>1</v>
      </c>
      <c r="L42" s="57">
        <f t="shared" si="13"/>
        <v>1</v>
      </c>
      <c r="M42" s="57">
        <f t="shared" si="14"/>
        <v>0</v>
      </c>
      <c r="N42" s="57">
        <f t="shared" si="15"/>
        <v>1</v>
      </c>
      <c r="O42" s="57">
        <f t="shared" si="15"/>
        <v>0</v>
      </c>
      <c r="P42" s="57">
        <f t="shared" si="16"/>
        <v>0</v>
      </c>
      <c r="Q42" s="57">
        <f t="shared" si="16"/>
        <v>0</v>
      </c>
      <c r="R42" s="57">
        <f t="shared" si="17"/>
        <v>0</v>
      </c>
      <c r="S42" s="57">
        <f t="shared" si="17"/>
        <v>1</v>
      </c>
      <c r="T42" s="17"/>
      <c r="U42" s="17"/>
      <c r="V42" s="73"/>
      <c r="W42" s="59"/>
      <c r="X42" s="59"/>
      <c r="Y42" s="17"/>
      <c r="Z42" s="88"/>
      <c r="AA42" s="89"/>
      <c r="AB42" s="17"/>
      <c r="AC42" s="17"/>
      <c r="AD42" s="17"/>
      <c r="AE42" s="17"/>
      <c r="AF42" s="17"/>
    </row>
    <row r="43" spans="1:32" ht="15.75" thickBot="1">
      <c r="A43" s="52">
        <v>3</v>
      </c>
      <c r="B43" s="53" t="s">
        <v>45</v>
      </c>
      <c r="C43" s="54">
        <v>1</v>
      </c>
      <c r="D43" s="55" t="s">
        <v>79</v>
      </c>
      <c r="E43" s="54">
        <v>0</v>
      </c>
      <c r="F43" s="53" t="s">
        <v>21</v>
      </c>
      <c r="G43" s="56" t="str">
        <f>'[1]CHAVES'!G12</f>
        <v>ALISSON</v>
      </c>
      <c r="H43" s="57">
        <f t="shared" si="9"/>
        <v>3</v>
      </c>
      <c r="I43" s="57">
        <f t="shared" si="10"/>
        <v>0</v>
      </c>
      <c r="J43" s="57">
        <f t="shared" si="11"/>
        <v>1</v>
      </c>
      <c r="K43" s="57">
        <f t="shared" si="12"/>
        <v>1</v>
      </c>
      <c r="L43" s="57">
        <f t="shared" si="13"/>
        <v>1</v>
      </c>
      <c r="M43" s="57">
        <f t="shared" si="14"/>
        <v>0</v>
      </c>
      <c r="N43" s="57">
        <f t="shared" si="15"/>
        <v>1</v>
      </c>
      <c r="O43" s="57">
        <f t="shared" si="15"/>
        <v>0</v>
      </c>
      <c r="P43" s="57">
        <f t="shared" si="16"/>
        <v>0</v>
      </c>
      <c r="Q43" s="57">
        <f t="shared" si="16"/>
        <v>0</v>
      </c>
      <c r="R43" s="57">
        <f t="shared" si="17"/>
        <v>0</v>
      </c>
      <c r="S43" s="57">
        <f t="shared" si="17"/>
        <v>1</v>
      </c>
      <c r="T43" s="17"/>
      <c r="U43" s="17"/>
      <c r="V43" s="97" t="s">
        <v>34</v>
      </c>
      <c r="W43" s="92">
        <v>2</v>
      </c>
      <c r="X43" s="93" t="s">
        <v>79</v>
      </c>
      <c r="Y43" s="94">
        <v>0</v>
      </c>
      <c r="Z43" s="98" t="s">
        <v>26</v>
      </c>
      <c r="AA43" s="99"/>
      <c r="AB43" s="17"/>
      <c r="AC43" s="17" t="s">
        <v>28</v>
      </c>
      <c r="AD43" s="17"/>
      <c r="AE43" s="17"/>
      <c r="AF43" s="17"/>
    </row>
    <row r="44" spans="1:32" ht="15.75" thickBot="1">
      <c r="A44" s="58">
        <v>4</v>
      </c>
      <c r="B44" s="53" t="s">
        <v>29</v>
      </c>
      <c r="C44" s="54">
        <v>1</v>
      </c>
      <c r="D44" s="55" t="s">
        <v>79</v>
      </c>
      <c r="E44" s="54">
        <v>1</v>
      </c>
      <c r="F44" s="53" t="s">
        <v>17</v>
      </c>
      <c r="G44" s="56" t="str">
        <f>'[1]CHAVES'!G13</f>
        <v>ALDYR</v>
      </c>
      <c r="H44" s="57">
        <f t="shared" si="9"/>
        <v>1</v>
      </c>
      <c r="I44" s="57">
        <f t="shared" si="10"/>
        <v>1</v>
      </c>
      <c r="J44" s="57">
        <f t="shared" si="11"/>
        <v>1</v>
      </c>
      <c r="K44" s="57">
        <f t="shared" si="12"/>
        <v>1</v>
      </c>
      <c r="L44" s="57">
        <f t="shared" si="13"/>
        <v>1</v>
      </c>
      <c r="M44" s="57">
        <f t="shared" si="14"/>
        <v>1</v>
      </c>
      <c r="N44" s="57">
        <f t="shared" si="15"/>
        <v>0</v>
      </c>
      <c r="O44" s="57">
        <f t="shared" si="15"/>
        <v>0</v>
      </c>
      <c r="P44" s="57">
        <f t="shared" si="16"/>
        <v>1</v>
      </c>
      <c r="Q44" s="57">
        <f t="shared" si="16"/>
        <v>1</v>
      </c>
      <c r="R44" s="57">
        <f t="shared" si="17"/>
        <v>0</v>
      </c>
      <c r="S44" s="57">
        <f t="shared" si="17"/>
        <v>0</v>
      </c>
      <c r="T44" s="17"/>
      <c r="U44" s="59"/>
      <c r="V44" s="97" t="s">
        <v>14</v>
      </c>
      <c r="W44" s="92">
        <v>1</v>
      </c>
      <c r="X44" s="93" t="s">
        <v>79</v>
      </c>
      <c r="Y44" s="94">
        <v>1</v>
      </c>
      <c r="Z44" s="98" t="s">
        <v>18</v>
      </c>
      <c r="AA44" s="99"/>
      <c r="AB44" s="17"/>
      <c r="AC44" s="17" t="s">
        <v>12</v>
      </c>
      <c r="AD44" s="17"/>
      <c r="AE44" s="17"/>
      <c r="AF44" s="17"/>
    </row>
    <row r="45" spans="1:32" ht="15">
      <c r="A45" s="52">
        <v>5</v>
      </c>
      <c r="B45" s="53" t="s">
        <v>9</v>
      </c>
      <c r="C45" s="54">
        <v>0</v>
      </c>
      <c r="D45" s="55" t="s">
        <v>79</v>
      </c>
      <c r="E45" s="54">
        <v>0</v>
      </c>
      <c r="F45" s="53" t="s">
        <v>33</v>
      </c>
      <c r="G45" s="56" t="s">
        <v>20</v>
      </c>
      <c r="H45" s="57">
        <f t="shared" si="9"/>
        <v>1</v>
      </c>
      <c r="I45" s="57">
        <f t="shared" si="10"/>
        <v>1</v>
      </c>
      <c r="J45" s="57">
        <f t="shared" si="11"/>
        <v>1</v>
      </c>
      <c r="K45" s="57">
        <f t="shared" si="12"/>
        <v>1</v>
      </c>
      <c r="L45" s="57">
        <f t="shared" si="13"/>
        <v>0</v>
      </c>
      <c r="M45" s="57">
        <f t="shared" si="14"/>
        <v>0</v>
      </c>
      <c r="N45" s="57">
        <f t="shared" si="15"/>
        <v>0</v>
      </c>
      <c r="O45" s="57">
        <f t="shared" si="15"/>
        <v>0</v>
      </c>
      <c r="P45" s="57">
        <f t="shared" si="16"/>
        <v>1</v>
      </c>
      <c r="Q45" s="57">
        <f t="shared" si="16"/>
        <v>1</v>
      </c>
      <c r="R45" s="57">
        <f t="shared" si="17"/>
        <v>0</v>
      </c>
      <c r="S45" s="57">
        <f t="shared" si="17"/>
        <v>0</v>
      </c>
      <c r="T45" s="17"/>
      <c r="U45" s="72"/>
      <c r="V45" s="100"/>
      <c r="W45" s="101"/>
      <c r="X45" s="102"/>
      <c r="Y45" s="103"/>
      <c r="Z45" s="104"/>
      <c r="AA45" s="104"/>
      <c r="AB45" s="105"/>
      <c r="AC45" s="17"/>
      <c r="AD45" s="17"/>
      <c r="AE45" s="17"/>
      <c r="AF45" s="17"/>
    </row>
    <row r="46" spans="1:32" ht="15">
      <c r="A46" s="58">
        <v>6</v>
      </c>
      <c r="B46" s="53" t="s">
        <v>42</v>
      </c>
      <c r="C46" s="54">
        <v>2</v>
      </c>
      <c r="D46" s="55" t="s">
        <v>79</v>
      </c>
      <c r="E46" s="54">
        <v>1</v>
      </c>
      <c r="F46" s="53" t="s">
        <v>46</v>
      </c>
      <c r="G46" s="56" t="s">
        <v>36</v>
      </c>
      <c r="H46" s="57">
        <f t="shared" si="9"/>
        <v>3</v>
      </c>
      <c r="I46" s="57">
        <f t="shared" si="10"/>
        <v>0</v>
      </c>
      <c r="J46" s="57">
        <f t="shared" si="11"/>
        <v>1</v>
      </c>
      <c r="K46" s="57">
        <f t="shared" si="12"/>
        <v>1</v>
      </c>
      <c r="L46" s="57">
        <f t="shared" si="13"/>
        <v>2</v>
      </c>
      <c r="M46" s="57">
        <f t="shared" si="14"/>
        <v>1</v>
      </c>
      <c r="N46" s="57">
        <f t="shared" si="15"/>
        <v>1</v>
      </c>
      <c r="O46" s="57">
        <f t="shared" si="15"/>
        <v>0</v>
      </c>
      <c r="P46" s="57">
        <f t="shared" si="16"/>
        <v>0</v>
      </c>
      <c r="Q46" s="57">
        <f t="shared" si="16"/>
        <v>0</v>
      </c>
      <c r="R46" s="57">
        <f t="shared" si="17"/>
        <v>0</v>
      </c>
      <c r="S46" s="57">
        <f t="shared" si="17"/>
        <v>1</v>
      </c>
      <c r="T46" s="17"/>
      <c r="U46" s="59"/>
      <c r="V46" s="85" t="s">
        <v>100</v>
      </c>
      <c r="W46" s="86"/>
      <c r="X46" s="86"/>
      <c r="Y46" s="86"/>
      <c r="Z46" s="86"/>
      <c r="AA46" s="86"/>
      <c r="AB46" s="17"/>
      <c r="AC46" s="17"/>
      <c r="AD46" s="17"/>
      <c r="AE46" s="17"/>
      <c r="AF46" s="17"/>
    </row>
    <row r="47" spans="1:32" ht="15.75" thickBot="1">
      <c r="A47" s="52">
        <v>7</v>
      </c>
      <c r="B47" s="53" t="s">
        <v>30</v>
      </c>
      <c r="C47" s="54">
        <v>1</v>
      </c>
      <c r="D47" s="55" t="s">
        <v>79</v>
      </c>
      <c r="E47" s="54">
        <v>0</v>
      </c>
      <c r="F47" s="53" t="s">
        <v>38</v>
      </c>
      <c r="G47" s="56" t="str">
        <f>'[1]CHAVES'!G3</f>
        <v>EVERTON</v>
      </c>
      <c r="H47" s="57">
        <f t="shared" si="9"/>
        <v>3</v>
      </c>
      <c r="I47" s="57">
        <f t="shared" si="10"/>
        <v>0</v>
      </c>
      <c r="J47" s="57">
        <f t="shared" si="11"/>
        <v>1</v>
      </c>
      <c r="K47" s="57">
        <f t="shared" si="12"/>
        <v>1</v>
      </c>
      <c r="L47" s="57">
        <f t="shared" si="13"/>
        <v>1</v>
      </c>
      <c r="M47" s="57">
        <f t="shared" si="14"/>
        <v>0</v>
      </c>
      <c r="N47" s="57">
        <f t="shared" si="15"/>
        <v>1</v>
      </c>
      <c r="O47" s="57">
        <f t="shared" si="15"/>
        <v>0</v>
      </c>
      <c r="P47" s="57">
        <f t="shared" si="16"/>
        <v>0</v>
      </c>
      <c r="Q47" s="57">
        <f t="shared" si="16"/>
        <v>0</v>
      </c>
      <c r="R47" s="57">
        <f t="shared" si="17"/>
        <v>0</v>
      </c>
      <c r="S47" s="57">
        <f t="shared" si="17"/>
        <v>1</v>
      </c>
      <c r="T47" s="17"/>
      <c r="U47" s="59"/>
      <c r="V47" s="106"/>
      <c r="W47" s="107"/>
      <c r="X47" s="107"/>
      <c r="Y47" s="18"/>
      <c r="Z47" s="108"/>
      <c r="AA47" s="109"/>
      <c r="AB47" s="17"/>
      <c r="AC47" s="17"/>
      <c r="AD47" s="17"/>
      <c r="AE47" s="17"/>
      <c r="AF47" s="17"/>
    </row>
    <row r="48" spans="1:32" ht="15.75" thickBot="1">
      <c r="A48" s="58">
        <v>8</v>
      </c>
      <c r="B48" s="53" t="s">
        <v>26</v>
      </c>
      <c r="C48" s="54">
        <v>0</v>
      </c>
      <c r="D48" s="55" t="s">
        <v>79</v>
      </c>
      <c r="E48" s="54">
        <v>1</v>
      </c>
      <c r="F48" s="53" t="s">
        <v>34</v>
      </c>
      <c r="G48" s="56" t="str">
        <f>'[1]CHAVES'!G7</f>
        <v>GÉRSON</v>
      </c>
      <c r="H48" s="57">
        <f t="shared" si="9"/>
        <v>0</v>
      </c>
      <c r="I48" s="57">
        <f t="shared" si="10"/>
        <v>3</v>
      </c>
      <c r="J48" s="57">
        <f t="shared" si="11"/>
        <v>1</v>
      </c>
      <c r="K48" s="57">
        <f t="shared" si="12"/>
        <v>1</v>
      </c>
      <c r="L48" s="57">
        <f t="shared" si="13"/>
        <v>0</v>
      </c>
      <c r="M48" s="57">
        <f t="shared" si="14"/>
        <v>1</v>
      </c>
      <c r="N48" s="57">
        <f t="shared" si="15"/>
        <v>0</v>
      </c>
      <c r="O48" s="57">
        <f t="shared" si="15"/>
        <v>1</v>
      </c>
      <c r="P48" s="57">
        <f t="shared" si="16"/>
        <v>0</v>
      </c>
      <c r="Q48" s="57">
        <f t="shared" si="16"/>
        <v>0</v>
      </c>
      <c r="R48" s="57">
        <f t="shared" si="17"/>
        <v>1</v>
      </c>
      <c r="S48" s="57">
        <f t="shared" si="17"/>
        <v>0</v>
      </c>
      <c r="T48" s="17"/>
      <c r="U48" s="59"/>
      <c r="V48" s="97" t="s">
        <v>14</v>
      </c>
      <c r="W48" s="92">
        <v>1</v>
      </c>
      <c r="X48" s="93" t="s">
        <v>79</v>
      </c>
      <c r="Y48" s="94">
        <v>0</v>
      </c>
      <c r="Z48" s="98" t="s">
        <v>34</v>
      </c>
      <c r="AA48" s="99"/>
      <c r="AB48" s="17"/>
      <c r="AC48" s="17" t="s">
        <v>101</v>
      </c>
      <c r="AD48" s="17"/>
      <c r="AE48" s="17"/>
      <c r="AF48" s="17"/>
    </row>
    <row r="49" spans="1:32" ht="15.75" thickBot="1">
      <c r="A49" s="52">
        <v>9</v>
      </c>
      <c r="B49" s="53" t="s">
        <v>18</v>
      </c>
      <c r="C49" s="54">
        <v>1</v>
      </c>
      <c r="D49" s="55" t="s">
        <v>79</v>
      </c>
      <c r="E49" s="54">
        <v>1</v>
      </c>
      <c r="F49" s="53" t="s">
        <v>22</v>
      </c>
      <c r="G49" s="56" t="str">
        <f>'[1]CHAVES'!G9</f>
        <v>ZILBER</v>
      </c>
      <c r="H49" s="57">
        <f t="shared" si="9"/>
        <v>1</v>
      </c>
      <c r="I49" s="57">
        <f t="shared" si="10"/>
        <v>1</v>
      </c>
      <c r="J49" s="57">
        <f t="shared" si="11"/>
        <v>1</v>
      </c>
      <c r="K49" s="57">
        <f t="shared" si="12"/>
        <v>1</v>
      </c>
      <c r="L49" s="57">
        <f t="shared" si="13"/>
        <v>1</v>
      </c>
      <c r="M49" s="57">
        <f t="shared" si="14"/>
        <v>1</v>
      </c>
      <c r="N49" s="57">
        <f t="shared" si="15"/>
        <v>0</v>
      </c>
      <c r="O49" s="57">
        <f t="shared" si="15"/>
        <v>0</v>
      </c>
      <c r="P49" s="57">
        <f t="shared" si="16"/>
        <v>1</v>
      </c>
      <c r="Q49" s="57">
        <f t="shared" si="16"/>
        <v>1</v>
      </c>
      <c r="R49" s="57">
        <f t="shared" si="17"/>
        <v>0</v>
      </c>
      <c r="S49" s="57">
        <f t="shared" si="17"/>
        <v>0</v>
      </c>
      <c r="T49" s="17"/>
      <c r="U49" s="110"/>
      <c r="V49" s="111"/>
      <c r="W49" s="112"/>
      <c r="X49" s="113"/>
      <c r="Y49" s="114"/>
      <c r="Z49" s="115"/>
      <c r="AA49" s="115"/>
      <c r="AB49" s="17"/>
      <c r="AC49" s="17"/>
      <c r="AD49" s="17"/>
      <c r="AE49" s="17"/>
      <c r="AF49" s="17"/>
    </row>
    <row r="50" spans="1:32" ht="15.75" thickBot="1">
      <c r="A50" s="58">
        <v>10</v>
      </c>
      <c r="B50" s="53" t="s">
        <v>7</v>
      </c>
      <c r="C50" s="54">
        <v>1</v>
      </c>
      <c r="D50" s="55" t="s">
        <v>79</v>
      </c>
      <c r="E50" s="54">
        <v>0</v>
      </c>
      <c r="F50" s="53" t="s">
        <v>14</v>
      </c>
      <c r="G50" s="56" t="str">
        <f>'[1]CHAVES'!G5</f>
        <v>ADÃO</v>
      </c>
      <c r="H50" s="57">
        <f t="shared" si="9"/>
        <v>3</v>
      </c>
      <c r="I50" s="57">
        <f t="shared" si="10"/>
        <v>0</v>
      </c>
      <c r="J50" s="57">
        <f t="shared" si="11"/>
        <v>1</v>
      </c>
      <c r="K50" s="57">
        <f t="shared" si="12"/>
        <v>1</v>
      </c>
      <c r="L50" s="57">
        <f t="shared" si="13"/>
        <v>1</v>
      </c>
      <c r="M50" s="57">
        <f t="shared" si="14"/>
        <v>0</v>
      </c>
      <c r="N50" s="57">
        <f t="shared" si="15"/>
        <v>1</v>
      </c>
      <c r="O50" s="57">
        <f t="shared" si="15"/>
        <v>0</v>
      </c>
      <c r="P50" s="57">
        <f t="shared" si="16"/>
        <v>0</v>
      </c>
      <c r="Q50" s="57">
        <f t="shared" si="16"/>
        <v>0</v>
      </c>
      <c r="R50" s="57">
        <f t="shared" si="17"/>
        <v>0</v>
      </c>
      <c r="S50" s="57">
        <f t="shared" si="17"/>
        <v>1</v>
      </c>
      <c r="T50" s="17"/>
      <c r="U50" s="116"/>
      <c r="V50" s="117"/>
      <c r="W50" s="118"/>
      <c r="X50" s="119"/>
      <c r="Y50" s="120"/>
      <c r="Z50" s="121"/>
      <c r="AA50" s="121"/>
      <c r="AB50" s="17"/>
      <c r="AC50" s="17"/>
      <c r="AD50" s="17"/>
      <c r="AE50" s="17"/>
      <c r="AF50" s="17"/>
    </row>
    <row r="51" spans="1:32" ht="15.75" thickBot="1">
      <c r="A51" s="66" t="s">
        <v>73</v>
      </c>
      <c r="B51" s="67" t="s">
        <v>102</v>
      </c>
      <c r="C51" s="67"/>
      <c r="D51" s="67"/>
      <c r="E51" s="67"/>
      <c r="F51" s="68"/>
      <c r="G51" s="69" t="s">
        <v>75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17"/>
      <c r="U51" s="116"/>
      <c r="V51" s="117"/>
      <c r="W51" s="118"/>
      <c r="X51" s="119" t="s">
        <v>103</v>
      </c>
      <c r="Y51" s="120"/>
      <c r="Z51" s="121"/>
      <c r="AA51" s="121"/>
      <c r="AB51" s="17"/>
      <c r="AC51" s="17"/>
      <c r="AD51" s="17"/>
      <c r="AE51" s="17"/>
      <c r="AF51" s="17"/>
    </row>
    <row r="52" spans="1:32" ht="15.75" thickBot="1">
      <c r="A52" s="52">
        <v>1</v>
      </c>
      <c r="B52" s="53" t="s">
        <v>21</v>
      </c>
      <c r="C52" s="54">
        <v>0</v>
      </c>
      <c r="D52" s="55" t="s">
        <v>79</v>
      </c>
      <c r="E52" s="54">
        <v>1</v>
      </c>
      <c r="F52" s="53" t="s">
        <v>17</v>
      </c>
      <c r="G52" s="56" t="str">
        <f>'[1]CHAVES'!G6</f>
        <v>LUCIANO</v>
      </c>
      <c r="H52" s="57">
        <f t="shared" si="9"/>
        <v>0</v>
      </c>
      <c r="I52" s="57">
        <f t="shared" si="10"/>
        <v>3</v>
      </c>
      <c r="J52" s="57">
        <f t="shared" si="11"/>
        <v>1</v>
      </c>
      <c r="K52" s="57">
        <f t="shared" si="12"/>
        <v>1</v>
      </c>
      <c r="L52" s="57">
        <f t="shared" si="13"/>
        <v>0</v>
      </c>
      <c r="M52" s="57">
        <f t="shared" si="14"/>
        <v>1</v>
      </c>
      <c r="N52" s="57">
        <f t="shared" si="15"/>
        <v>0</v>
      </c>
      <c r="O52" s="57">
        <f t="shared" si="15"/>
        <v>1</v>
      </c>
      <c r="P52" s="57">
        <f t="shared" si="16"/>
        <v>0</v>
      </c>
      <c r="Q52" s="57">
        <f t="shared" si="16"/>
        <v>0</v>
      </c>
      <c r="R52" s="57">
        <f t="shared" si="17"/>
        <v>1</v>
      </c>
      <c r="S52" s="57">
        <f t="shared" si="17"/>
        <v>0</v>
      </c>
      <c r="T52" s="17"/>
      <c r="U52" s="116"/>
      <c r="V52" s="122"/>
      <c r="W52" s="123"/>
      <c r="X52" s="124"/>
      <c r="Y52" s="125"/>
      <c r="Z52" s="126"/>
      <c r="AA52" s="126"/>
      <c r="AB52" s="17"/>
      <c r="AC52" s="17"/>
      <c r="AD52" s="17"/>
      <c r="AE52" s="17"/>
      <c r="AF52" s="17"/>
    </row>
    <row r="53" spans="1:32" ht="15.75" thickBot="1">
      <c r="A53" s="58">
        <v>2</v>
      </c>
      <c r="B53" s="53" t="s">
        <v>29</v>
      </c>
      <c r="C53" s="54">
        <v>5</v>
      </c>
      <c r="D53" s="55" t="s">
        <v>79</v>
      </c>
      <c r="E53" s="54">
        <v>1</v>
      </c>
      <c r="F53" s="53" t="s">
        <v>41</v>
      </c>
      <c r="G53" s="56" t="str">
        <f>'[1]CHAVES'!G5</f>
        <v>ADÃO</v>
      </c>
      <c r="H53" s="57">
        <f t="shared" si="9"/>
        <v>3</v>
      </c>
      <c r="I53" s="57">
        <f t="shared" si="10"/>
        <v>0</v>
      </c>
      <c r="J53" s="57">
        <f t="shared" si="11"/>
        <v>1</v>
      </c>
      <c r="K53" s="57">
        <f t="shared" si="12"/>
        <v>1</v>
      </c>
      <c r="L53" s="57">
        <f t="shared" si="13"/>
        <v>5</v>
      </c>
      <c r="M53" s="57">
        <f t="shared" si="14"/>
        <v>1</v>
      </c>
      <c r="N53" s="57">
        <f t="shared" si="15"/>
        <v>1</v>
      </c>
      <c r="O53" s="57">
        <f t="shared" si="15"/>
        <v>0</v>
      </c>
      <c r="P53" s="57">
        <f t="shared" si="16"/>
        <v>0</v>
      </c>
      <c r="Q53" s="57">
        <f t="shared" si="16"/>
        <v>0</v>
      </c>
      <c r="R53" s="57">
        <f t="shared" si="17"/>
        <v>0</v>
      </c>
      <c r="S53" s="57">
        <f t="shared" si="17"/>
        <v>1</v>
      </c>
      <c r="T53" s="17"/>
      <c r="U53" s="59"/>
      <c r="V53" s="97" t="s">
        <v>26</v>
      </c>
      <c r="W53" s="127"/>
      <c r="X53" s="93" t="s">
        <v>79</v>
      </c>
      <c r="Y53" s="128"/>
      <c r="Z53" s="129" t="s">
        <v>18</v>
      </c>
      <c r="AA53" s="129"/>
      <c r="AB53" s="17"/>
      <c r="AC53" s="17"/>
      <c r="AD53" s="17"/>
      <c r="AE53" s="17"/>
      <c r="AF53" s="17"/>
    </row>
    <row r="54" spans="1:32" ht="15">
      <c r="A54" s="52">
        <v>3</v>
      </c>
      <c r="B54" s="53" t="s">
        <v>13</v>
      </c>
      <c r="C54" s="54">
        <v>0</v>
      </c>
      <c r="D54" s="55" t="s">
        <v>79</v>
      </c>
      <c r="E54" s="54">
        <v>2</v>
      </c>
      <c r="F54" s="53" t="s">
        <v>9</v>
      </c>
      <c r="G54" s="56" t="str">
        <f>'[1]CHAVES'!G4</f>
        <v>LEANDRO</v>
      </c>
      <c r="H54" s="57">
        <f t="shared" si="9"/>
        <v>0</v>
      </c>
      <c r="I54" s="57">
        <f t="shared" si="10"/>
        <v>3</v>
      </c>
      <c r="J54" s="57">
        <f t="shared" si="11"/>
        <v>1</v>
      </c>
      <c r="K54" s="57">
        <f t="shared" si="12"/>
        <v>1</v>
      </c>
      <c r="L54" s="57">
        <f t="shared" si="13"/>
        <v>0</v>
      </c>
      <c r="M54" s="57">
        <f t="shared" si="14"/>
        <v>2</v>
      </c>
      <c r="N54" s="57">
        <f t="shared" si="15"/>
        <v>0</v>
      </c>
      <c r="O54" s="57">
        <f t="shared" si="15"/>
        <v>1</v>
      </c>
      <c r="P54" s="57">
        <f t="shared" si="16"/>
        <v>0</v>
      </c>
      <c r="Q54" s="57">
        <f t="shared" si="16"/>
        <v>0</v>
      </c>
      <c r="R54" s="57">
        <f t="shared" si="17"/>
        <v>1</v>
      </c>
      <c r="S54" s="57">
        <f t="shared" si="17"/>
        <v>0</v>
      </c>
      <c r="T54" s="17"/>
      <c r="U54" s="59"/>
      <c r="V54" s="73"/>
      <c r="W54" s="59"/>
      <c r="X54" s="59"/>
      <c r="Y54" s="17"/>
      <c r="Z54" s="17"/>
      <c r="AA54" s="17"/>
      <c r="AB54" s="17"/>
      <c r="AC54" s="17"/>
      <c r="AD54" s="17"/>
      <c r="AE54" s="17"/>
      <c r="AF54" s="17"/>
    </row>
    <row r="55" spans="1:32" ht="15">
      <c r="A55" s="58">
        <v>4</v>
      </c>
      <c r="B55" s="53" t="s">
        <v>45</v>
      </c>
      <c r="C55" s="54">
        <v>1</v>
      </c>
      <c r="D55" s="55" t="s">
        <v>79</v>
      </c>
      <c r="E55" s="54">
        <v>0</v>
      </c>
      <c r="F55" s="53" t="s">
        <v>37</v>
      </c>
      <c r="G55" s="56" t="str">
        <f>'[1]CHAVES'!G8</f>
        <v>CHRISTIAN</v>
      </c>
      <c r="H55" s="57">
        <f t="shared" si="9"/>
        <v>3</v>
      </c>
      <c r="I55" s="57">
        <f t="shared" si="10"/>
        <v>0</v>
      </c>
      <c r="J55" s="57">
        <f t="shared" si="11"/>
        <v>1</v>
      </c>
      <c r="K55" s="57">
        <f t="shared" si="12"/>
        <v>1</v>
      </c>
      <c r="L55" s="57">
        <f t="shared" si="13"/>
        <v>1</v>
      </c>
      <c r="M55" s="57">
        <f t="shared" si="14"/>
        <v>0</v>
      </c>
      <c r="N55" s="57">
        <f t="shared" si="15"/>
        <v>1</v>
      </c>
      <c r="O55" s="57">
        <f t="shared" si="15"/>
        <v>0</v>
      </c>
      <c r="P55" s="57">
        <f t="shared" si="16"/>
        <v>0</v>
      </c>
      <c r="Q55" s="57">
        <f t="shared" si="16"/>
        <v>0</v>
      </c>
      <c r="R55" s="57">
        <f t="shared" si="17"/>
        <v>0</v>
      </c>
      <c r="S55" s="57">
        <f t="shared" si="17"/>
        <v>1</v>
      </c>
      <c r="T55" s="17"/>
      <c r="U55" s="59"/>
      <c r="V55" s="130" t="s">
        <v>104</v>
      </c>
      <c r="W55" s="59"/>
      <c r="X55" s="59"/>
      <c r="Y55" s="17"/>
      <c r="Z55" s="17"/>
      <c r="AA55" s="17"/>
      <c r="AB55" s="17"/>
      <c r="AC55" s="17"/>
      <c r="AD55" s="17"/>
      <c r="AE55" s="17"/>
      <c r="AF55" s="17"/>
    </row>
    <row r="56" spans="1:32" ht="15">
      <c r="A56" s="52">
        <v>5</v>
      </c>
      <c r="B56" s="53" t="s">
        <v>25</v>
      </c>
      <c r="C56" s="54">
        <v>0</v>
      </c>
      <c r="D56" s="55" t="s">
        <v>79</v>
      </c>
      <c r="E56" s="54">
        <v>0</v>
      </c>
      <c r="F56" s="53" t="s">
        <v>6</v>
      </c>
      <c r="G56" s="56" t="str">
        <f>'[1]CHAVES'!G3</f>
        <v>EVERTON</v>
      </c>
      <c r="H56" s="57">
        <f t="shared" si="9"/>
        <v>1</v>
      </c>
      <c r="I56" s="57">
        <f t="shared" si="10"/>
        <v>1</v>
      </c>
      <c r="J56" s="57">
        <f t="shared" si="11"/>
        <v>1</v>
      </c>
      <c r="K56" s="57">
        <f t="shared" si="12"/>
        <v>1</v>
      </c>
      <c r="L56" s="57">
        <f t="shared" si="13"/>
        <v>0</v>
      </c>
      <c r="M56" s="57">
        <f t="shared" si="14"/>
        <v>0</v>
      </c>
      <c r="N56" s="57">
        <f t="shared" si="15"/>
        <v>0</v>
      </c>
      <c r="O56" s="57">
        <f t="shared" si="15"/>
        <v>0</v>
      </c>
      <c r="P56" s="57">
        <f t="shared" si="16"/>
        <v>1</v>
      </c>
      <c r="Q56" s="57">
        <f t="shared" si="16"/>
        <v>1</v>
      </c>
      <c r="R56" s="57">
        <f t="shared" si="17"/>
        <v>0</v>
      </c>
      <c r="S56" s="57">
        <f t="shared" si="17"/>
        <v>0</v>
      </c>
      <c r="T56" s="17"/>
      <c r="U56" s="59"/>
      <c r="V56" s="73"/>
      <c r="W56" s="59"/>
      <c r="X56" s="59"/>
      <c r="Y56" s="17"/>
      <c r="Z56" s="17"/>
      <c r="AA56" s="17"/>
      <c r="AB56" s="17"/>
      <c r="AC56" s="17"/>
      <c r="AD56" s="17"/>
      <c r="AE56" s="17"/>
      <c r="AF56" s="17"/>
    </row>
    <row r="57" spans="1:32" ht="15">
      <c r="A57" s="58">
        <v>6</v>
      </c>
      <c r="B57" s="53" t="s">
        <v>7</v>
      </c>
      <c r="C57" s="54">
        <v>0</v>
      </c>
      <c r="D57" s="55" t="s">
        <v>79</v>
      </c>
      <c r="E57" s="54">
        <v>1</v>
      </c>
      <c r="F57" s="53" t="s">
        <v>42</v>
      </c>
      <c r="G57" s="56" t="str">
        <f>'[1]CHAVES'!G11</f>
        <v>ROGÉRIO</v>
      </c>
      <c r="H57" s="57">
        <f t="shared" si="9"/>
        <v>0</v>
      </c>
      <c r="I57" s="57">
        <f t="shared" si="10"/>
        <v>3</v>
      </c>
      <c r="J57" s="57">
        <f t="shared" si="11"/>
        <v>1</v>
      </c>
      <c r="K57" s="57">
        <f t="shared" si="12"/>
        <v>1</v>
      </c>
      <c r="L57" s="57">
        <f t="shared" si="13"/>
        <v>0</v>
      </c>
      <c r="M57" s="57">
        <f t="shared" si="14"/>
        <v>1</v>
      </c>
      <c r="N57" s="57">
        <f t="shared" si="15"/>
        <v>0</v>
      </c>
      <c r="O57" s="57">
        <f t="shared" si="15"/>
        <v>1</v>
      </c>
      <c r="P57" s="57">
        <f t="shared" si="16"/>
        <v>0</v>
      </c>
      <c r="Q57" s="57">
        <f t="shared" si="16"/>
        <v>0</v>
      </c>
      <c r="R57" s="57">
        <f t="shared" si="17"/>
        <v>1</v>
      </c>
      <c r="S57" s="57">
        <f t="shared" si="17"/>
        <v>0</v>
      </c>
      <c r="T57" s="17"/>
      <c r="U57" s="59"/>
      <c r="V57" s="73" t="s">
        <v>105</v>
      </c>
      <c r="W57" s="59"/>
      <c r="X57" s="59"/>
      <c r="Y57" s="17"/>
      <c r="Z57" s="17"/>
      <c r="AA57" s="17"/>
      <c r="AB57" s="17"/>
      <c r="AC57" s="17"/>
      <c r="AD57" s="17"/>
      <c r="AE57" s="17"/>
      <c r="AF57" s="17"/>
    </row>
    <row r="58" spans="1:32" ht="15">
      <c r="A58" s="52">
        <v>7</v>
      </c>
      <c r="B58" s="53" t="s">
        <v>10</v>
      </c>
      <c r="C58" s="54">
        <v>0</v>
      </c>
      <c r="D58" s="55" t="s">
        <v>79</v>
      </c>
      <c r="E58" s="54">
        <v>0</v>
      </c>
      <c r="F58" s="53" t="s">
        <v>38</v>
      </c>
      <c r="G58" s="56" t="str">
        <f>'[1]CHAVES'!G10</f>
        <v>R. BERNARDES</v>
      </c>
      <c r="H58" s="57">
        <f t="shared" si="9"/>
        <v>1</v>
      </c>
      <c r="I58" s="57">
        <f t="shared" si="10"/>
        <v>1</v>
      </c>
      <c r="J58" s="57">
        <f t="shared" si="11"/>
        <v>1</v>
      </c>
      <c r="K58" s="57">
        <f t="shared" si="12"/>
        <v>1</v>
      </c>
      <c r="L58" s="57">
        <f t="shared" si="13"/>
        <v>0</v>
      </c>
      <c r="M58" s="57">
        <f t="shared" si="14"/>
        <v>0</v>
      </c>
      <c r="N58" s="57">
        <f t="shared" si="15"/>
        <v>0</v>
      </c>
      <c r="O58" s="57">
        <f t="shared" si="15"/>
        <v>0</v>
      </c>
      <c r="P58" s="57">
        <f t="shared" si="16"/>
        <v>1</v>
      </c>
      <c r="Q58" s="57">
        <f t="shared" si="16"/>
        <v>1</v>
      </c>
      <c r="R58" s="57">
        <f t="shared" si="17"/>
        <v>0</v>
      </c>
      <c r="S58" s="57">
        <f t="shared" si="17"/>
        <v>0</v>
      </c>
      <c r="T58" s="17"/>
      <c r="U58" s="59"/>
      <c r="V58" s="73"/>
      <c r="W58" s="59"/>
      <c r="X58" s="59"/>
      <c r="Y58" s="17"/>
      <c r="Z58" s="17"/>
      <c r="AA58" s="17"/>
      <c r="AB58" s="17"/>
      <c r="AC58" s="17"/>
      <c r="AD58" s="17"/>
      <c r="AE58" s="17"/>
      <c r="AF58" s="17"/>
    </row>
    <row r="59" spans="1:32" ht="15">
      <c r="A59" s="58">
        <v>8</v>
      </c>
      <c r="B59" s="53" t="s">
        <v>14</v>
      </c>
      <c r="C59" s="54">
        <v>2</v>
      </c>
      <c r="D59" s="55" t="s">
        <v>79</v>
      </c>
      <c r="E59" s="54">
        <v>0</v>
      </c>
      <c r="F59" s="53" t="s">
        <v>22</v>
      </c>
      <c r="G59" s="56" t="s">
        <v>48</v>
      </c>
      <c r="H59" s="57">
        <f t="shared" si="9"/>
        <v>3</v>
      </c>
      <c r="I59" s="57">
        <f t="shared" si="10"/>
        <v>0</v>
      </c>
      <c r="J59" s="57">
        <f t="shared" si="11"/>
        <v>1</v>
      </c>
      <c r="K59" s="57">
        <f t="shared" si="12"/>
        <v>1</v>
      </c>
      <c r="L59" s="57">
        <f t="shared" si="13"/>
        <v>2</v>
      </c>
      <c r="M59" s="57">
        <f t="shared" si="14"/>
        <v>0</v>
      </c>
      <c r="N59" s="57">
        <f t="shared" si="15"/>
        <v>1</v>
      </c>
      <c r="O59" s="57">
        <f t="shared" si="15"/>
        <v>0</v>
      </c>
      <c r="P59" s="57">
        <f t="shared" si="16"/>
        <v>0</v>
      </c>
      <c r="Q59" s="57">
        <f t="shared" si="16"/>
        <v>0</v>
      </c>
      <c r="R59" s="57">
        <f t="shared" si="17"/>
        <v>0</v>
      </c>
      <c r="S59" s="57">
        <f t="shared" si="17"/>
        <v>1</v>
      </c>
      <c r="T59" s="17"/>
      <c r="U59" s="59"/>
      <c r="V59" s="73" t="s">
        <v>106</v>
      </c>
      <c r="W59" s="59"/>
      <c r="X59" s="59"/>
      <c r="Y59" s="17"/>
      <c r="Z59" s="17"/>
      <c r="AA59" s="17"/>
      <c r="AB59" s="17"/>
      <c r="AC59" s="17"/>
      <c r="AD59" s="17"/>
      <c r="AE59" s="17"/>
      <c r="AF59" s="17"/>
    </row>
    <row r="60" spans="1:32" ht="15">
      <c r="A60" s="52">
        <v>9</v>
      </c>
      <c r="B60" s="53" t="s">
        <v>18</v>
      </c>
      <c r="C60" s="54">
        <v>1</v>
      </c>
      <c r="D60" s="55" t="s">
        <v>79</v>
      </c>
      <c r="E60" s="54">
        <v>2</v>
      </c>
      <c r="F60" s="53" t="s">
        <v>26</v>
      </c>
      <c r="G60" s="56" t="s">
        <v>24</v>
      </c>
      <c r="H60" s="57">
        <f t="shared" si="9"/>
        <v>0</v>
      </c>
      <c r="I60" s="57">
        <f t="shared" si="10"/>
        <v>3</v>
      </c>
      <c r="J60" s="57">
        <f t="shared" si="11"/>
        <v>1</v>
      </c>
      <c r="K60" s="57">
        <f t="shared" si="12"/>
        <v>1</v>
      </c>
      <c r="L60" s="57">
        <f t="shared" si="13"/>
        <v>1</v>
      </c>
      <c r="M60" s="57">
        <f t="shared" si="14"/>
        <v>2</v>
      </c>
      <c r="N60" s="57">
        <f t="shared" si="15"/>
        <v>0</v>
      </c>
      <c r="O60" s="57">
        <f t="shared" si="15"/>
        <v>1</v>
      </c>
      <c r="P60" s="57">
        <f t="shared" si="16"/>
        <v>0</v>
      </c>
      <c r="Q60" s="57">
        <f t="shared" si="16"/>
        <v>0</v>
      </c>
      <c r="R60" s="57">
        <f t="shared" si="17"/>
        <v>1</v>
      </c>
      <c r="S60" s="57">
        <f t="shared" si="17"/>
        <v>0</v>
      </c>
      <c r="T60" s="17"/>
      <c r="U60" s="59"/>
      <c r="V60" s="73" t="s">
        <v>107</v>
      </c>
      <c r="W60" s="59"/>
      <c r="X60" s="59"/>
      <c r="Y60" s="17"/>
      <c r="Z60" s="17"/>
      <c r="AA60" s="17"/>
      <c r="AB60" s="17"/>
      <c r="AC60" s="17"/>
      <c r="AD60" s="17"/>
      <c r="AE60" s="17"/>
      <c r="AF60" s="17"/>
    </row>
    <row r="61" spans="1:32" ht="15">
      <c r="A61" s="58">
        <v>10</v>
      </c>
      <c r="B61" s="53" t="s">
        <v>30</v>
      </c>
      <c r="C61" s="54">
        <v>1</v>
      </c>
      <c r="D61" s="55" t="s">
        <v>79</v>
      </c>
      <c r="E61" s="54">
        <v>0</v>
      </c>
      <c r="F61" s="53" t="s">
        <v>46</v>
      </c>
      <c r="G61" s="56" t="s">
        <v>32</v>
      </c>
      <c r="H61" s="57">
        <f t="shared" si="9"/>
        <v>3</v>
      </c>
      <c r="I61" s="57">
        <f t="shared" si="10"/>
        <v>0</v>
      </c>
      <c r="J61" s="57">
        <f t="shared" si="11"/>
        <v>1</v>
      </c>
      <c r="K61" s="57">
        <f t="shared" si="12"/>
        <v>1</v>
      </c>
      <c r="L61" s="57">
        <f t="shared" si="13"/>
        <v>1</v>
      </c>
      <c r="M61" s="57">
        <f t="shared" si="14"/>
        <v>0</v>
      </c>
      <c r="N61" s="57">
        <f t="shared" si="15"/>
        <v>1</v>
      </c>
      <c r="O61" s="57">
        <f t="shared" si="15"/>
        <v>0</v>
      </c>
      <c r="P61" s="57">
        <f t="shared" si="16"/>
        <v>0</v>
      </c>
      <c r="Q61" s="57">
        <f t="shared" si="16"/>
        <v>0</v>
      </c>
      <c r="R61" s="57">
        <f t="shared" si="17"/>
        <v>0</v>
      </c>
      <c r="S61" s="57">
        <f t="shared" si="17"/>
        <v>1</v>
      </c>
      <c r="T61" s="17"/>
      <c r="U61" s="17"/>
      <c r="V61" s="73" t="s">
        <v>108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5">
      <c r="A62" s="77" t="s">
        <v>73</v>
      </c>
      <c r="B62" s="78" t="s">
        <v>109</v>
      </c>
      <c r="C62" s="78"/>
      <c r="D62" s="78"/>
      <c r="E62" s="78"/>
      <c r="F62" s="79"/>
      <c r="G62" s="80" t="s">
        <v>75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17"/>
      <c r="U62" s="17"/>
      <c r="V62" s="73" t="s">
        <v>110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5">
      <c r="A63" s="52">
        <v>1</v>
      </c>
      <c r="B63" s="53" t="s">
        <v>7</v>
      </c>
      <c r="C63" s="54">
        <v>0</v>
      </c>
      <c r="D63" s="55" t="s">
        <v>79</v>
      </c>
      <c r="E63" s="54">
        <v>0</v>
      </c>
      <c r="F63" s="53" t="s">
        <v>34</v>
      </c>
      <c r="G63" s="56" t="s">
        <v>36</v>
      </c>
      <c r="H63" s="57">
        <f t="shared" si="9"/>
        <v>1</v>
      </c>
      <c r="I63" s="57">
        <f t="shared" si="10"/>
        <v>1</v>
      </c>
      <c r="J63" s="57">
        <f t="shared" si="11"/>
        <v>1</v>
      </c>
      <c r="K63" s="57">
        <f t="shared" si="12"/>
        <v>1</v>
      </c>
      <c r="L63" s="57">
        <f t="shared" si="13"/>
        <v>0</v>
      </c>
      <c r="M63" s="57">
        <f t="shared" si="14"/>
        <v>0</v>
      </c>
      <c r="N63" s="57">
        <f t="shared" si="15"/>
        <v>0</v>
      </c>
      <c r="O63" s="57">
        <f t="shared" si="15"/>
        <v>0</v>
      </c>
      <c r="P63" s="57">
        <f t="shared" si="16"/>
        <v>1</v>
      </c>
      <c r="Q63" s="57">
        <f t="shared" si="16"/>
        <v>1</v>
      </c>
      <c r="R63" s="57">
        <f t="shared" si="17"/>
        <v>0</v>
      </c>
      <c r="S63" s="57">
        <f t="shared" si="17"/>
        <v>0</v>
      </c>
      <c r="T63" s="17"/>
      <c r="U63" s="17"/>
      <c r="V63" s="22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5">
      <c r="A64" s="58">
        <v>2</v>
      </c>
      <c r="B64" s="53" t="s">
        <v>10</v>
      </c>
      <c r="C64" s="54">
        <v>0</v>
      </c>
      <c r="D64" s="55" t="s">
        <v>79</v>
      </c>
      <c r="E64" s="54">
        <v>1</v>
      </c>
      <c r="F64" s="53" t="s">
        <v>30</v>
      </c>
      <c r="G64" s="56" t="s">
        <v>44</v>
      </c>
      <c r="H64" s="57">
        <f t="shared" si="9"/>
        <v>0</v>
      </c>
      <c r="I64" s="57">
        <f t="shared" si="10"/>
        <v>3</v>
      </c>
      <c r="J64" s="57">
        <f t="shared" si="11"/>
        <v>1</v>
      </c>
      <c r="K64" s="57">
        <f t="shared" si="12"/>
        <v>1</v>
      </c>
      <c r="L64" s="57">
        <f t="shared" si="13"/>
        <v>0</v>
      </c>
      <c r="M64" s="57">
        <f t="shared" si="14"/>
        <v>1</v>
      </c>
      <c r="N64" s="57">
        <f t="shared" si="15"/>
        <v>0</v>
      </c>
      <c r="O64" s="57">
        <f t="shared" si="15"/>
        <v>1</v>
      </c>
      <c r="P64" s="57">
        <f t="shared" si="16"/>
        <v>0</v>
      </c>
      <c r="Q64" s="57">
        <f t="shared" si="16"/>
        <v>0</v>
      </c>
      <c r="R64" s="57">
        <f t="shared" si="17"/>
        <v>1</v>
      </c>
      <c r="S64" s="57">
        <f t="shared" si="17"/>
        <v>0</v>
      </c>
      <c r="T64" s="17"/>
      <c r="U64" s="17"/>
      <c r="V64" s="22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5">
      <c r="A65" s="52">
        <v>3</v>
      </c>
      <c r="B65" s="53" t="s">
        <v>14</v>
      </c>
      <c r="C65" s="54">
        <v>1</v>
      </c>
      <c r="D65" s="55" t="s">
        <v>79</v>
      </c>
      <c r="E65" s="54">
        <v>0</v>
      </c>
      <c r="F65" s="53" t="s">
        <v>26</v>
      </c>
      <c r="G65" s="56" t="str">
        <f>'[1]CHAVES'!G8</f>
        <v>CHRISTIAN</v>
      </c>
      <c r="H65" s="57">
        <f t="shared" si="9"/>
        <v>3</v>
      </c>
      <c r="I65" s="57">
        <f t="shared" si="10"/>
        <v>0</v>
      </c>
      <c r="J65" s="57">
        <f t="shared" si="11"/>
        <v>1</v>
      </c>
      <c r="K65" s="57">
        <f t="shared" si="12"/>
        <v>1</v>
      </c>
      <c r="L65" s="57">
        <f t="shared" si="13"/>
        <v>1</v>
      </c>
      <c r="M65" s="57">
        <f t="shared" si="14"/>
        <v>0</v>
      </c>
      <c r="N65" s="57">
        <f t="shared" si="15"/>
        <v>1</v>
      </c>
      <c r="O65" s="57">
        <f t="shared" si="15"/>
        <v>0</v>
      </c>
      <c r="P65" s="57">
        <f t="shared" si="16"/>
        <v>0</v>
      </c>
      <c r="Q65" s="57">
        <f t="shared" si="16"/>
        <v>0</v>
      </c>
      <c r="R65" s="57">
        <f t="shared" si="17"/>
        <v>0</v>
      </c>
      <c r="S65" s="57">
        <f t="shared" si="17"/>
        <v>1</v>
      </c>
      <c r="T65" s="17"/>
      <c r="U65" s="20" t="s">
        <v>111</v>
      </c>
      <c r="V65" s="22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5">
      <c r="A66" s="58">
        <v>4</v>
      </c>
      <c r="B66" s="53" t="s">
        <v>18</v>
      </c>
      <c r="C66" s="54">
        <v>1</v>
      </c>
      <c r="D66" s="55" t="s">
        <v>79</v>
      </c>
      <c r="E66" s="54">
        <v>0</v>
      </c>
      <c r="F66" s="53" t="s">
        <v>42</v>
      </c>
      <c r="G66" s="56" t="str">
        <f>'[1]CHAVES'!G11</f>
        <v>ROGÉRIO</v>
      </c>
      <c r="H66" s="57">
        <f t="shared" si="9"/>
        <v>3</v>
      </c>
      <c r="I66" s="57">
        <f t="shared" si="10"/>
        <v>0</v>
      </c>
      <c r="J66" s="57">
        <f t="shared" si="11"/>
        <v>1</v>
      </c>
      <c r="K66" s="57">
        <f t="shared" si="12"/>
        <v>1</v>
      </c>
      <c r="L66" s="57">
        <f t="shared" si="13"/>
        <v>1</v>
      </c>
      <c r="M66" s="57">
        <f t="shared" si="14"/>
        <v>0</v>
      </c>
      <c r="N66" s="57">
        <f t="shared" si="15"/>
        <v>1</v>
      </c>
      <c r="O66" s="57">
        <f t="shared" si="15"/>
        <v>0</v>
      </c>
      <c r="P66" s="57">
        <f t="shared" si="16"/>
        <v>0</v>
      </c>
      <c r="Q66" s="57">
        <f t="shared" si="16"/>
        <v>0</v>
      </c>
      <c r="R66" s="57">
        <f t="shared" si="17"/>
        <v>0</v>
      </c>
      <c r="S66" s="57">
        <f t="shared" si="17"/>
        <v>1</v>
      </c>
      <c r="T66" s="17"/>
      <c r="U66" s="17"/>
      <c r="V66" s="22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5">
      <c r="A67" s="52">
        <v>5</v>
      </c>
      <c r="B67" s="53" t="s">
        <v>22</v>
      </c>
      <c r="C67" s="54">
        <v>1</v>
      </c>
      <c r="D67" s="55" t="s">
        <v>79</v>
      </c>
      <c r="E67" s="54">
        <v>1</v>
      </c>
      <c r="F67" s="53" t="s">
        <v>46</v>
      </c>
      <c r="G67" s="56" t="str">
        <f>'[1]CHAVES'!G9</f>
        <v>ZILBER</v>
      </c>
      <c r="H67" s="57">
        <f t="shared" si="9"/>
        <v>1</v>
      </c>
      <c r="I67" s="57">
        <f t="shared" si="10"/>
        <v>1</v>
      </c>
      <c r="J67" s="57">
        <f t="shared" si="11"/>
        <v>1</v>
      </c>
      <c r="K67" s="57">
        <f t="shared" si="12"/>
        <v>1</v>
      </c>
      <c r="L67" s="57">
        <f t="shared" si="13"/>
        <v>1</v>
      </c>
      <c r="M67" s="57">
        <f t="shared" si="14"/>
        <v>1</v>
      </c>
      <c r="N67" s="57">
        <f t="shared" si="15"/>
        <v>0</v>
      </c>
      <c r="O67" s="57">
        <f t="shared" si="15"/>
        <v>0</v>
      </c>
      <c r="P67" s="57">
        <f t="shared" si="16"/>
        <v>1</v>
      </c>
      <c r="Q67" s="57">
        <f t="shared" si="16"/>
        <v>1</v>
      </c>
      <c r="R67" s="57">
        <f t="shared" si="17"/>
        <v>0</v>
      </c>
      <c r="S67" s="57">
        <f t="shared" si="17"/>
        <v>0</v>
      </c>
      <c r="T67" s="17"/>
      <c r="U67" s="17" t="s">
        <v>112</v>
      </c>
      <c r="V67" s="22"/>
      <c r="W67" s="17"/>
      <c r="X67" s="20" t="s">
        <v>14</v>
      </c>
      <c r="Y67" s="17"/>
      <c r="Z67" s="17"/>
      <c r="AA67" s="17"/>
      <c r="AB67" s="17"/>
      <c r="AC67" s="17"/>
      <c r="AD67" s="17"/>
      <c r="AE67" s="17"/>
      <c r="AF67" s="17"/>
    </row>
    <row r="68" spans="1:32" ht="15">
      <c r="A68" s="58">
        <v>6</v>
      </c>
      <c r="B68" s="53" t="s">
        <v>6</v>
      </c>
      <c r="C68" s="54">
        <v>0</v>
      </c>
      <c r="D68" s="55" t="s">
        <v>79</v>
      </c>
      <c r="E68" s="54">
        <v>1</v>
      </c>
      <c r="F68" s="53" t="s">
        <v>33</v>
      </c>
      <c r="G68" s="56" t="s">
        <v>12</v>
      </c>
      <c r="H68" s="57">
        <f t="shared" si="9"/>
        <v>0</v>
      </c>
      <c r="I68" s="57">
        <f t="shared" si="10"/>
        <v>3</v>
      </c>
      <c r="J68" s="57">
        <f t="shared" si="11"/>
        <v>1</v>
      </c>
      <c r="K68" s="57">
        <f t="shared" si="12"/>
        <v>1</v>
      </c>
      <c r="L68" s="57">
        <f t="shared" si="13"/>
        <v>0</v>
      </c>
      <c r="M68" s="57">
        <f t="shared" si="14"/>
        <v>1</v>
      </c>
      <c r="N68" s="57">
        <f t="shared" si="15"/>
        <v>0</v>
      </c>
      <c r="O68" s="57">
        <f t="shared" si="15"/>
        <v>1</v>
      </c>
      <c r="P68" s="57">
        <f t="shared" si="16"/>
        <v>0</v>
      </c>
      <c r="Q68" s="57">
        <f t="shared" si="16"/>
        <v>0</v>
      </c>
      <c r="R68" s="57">
        <f t="shared" si="17"/>
        <v>1</v>
      </c>
      <c r="S68" s="57">
        <f t="shared" si="17"/>
        <v>0</v>
      </c>
      <c r="T68" s="17"/>
      <c r="U68" s="17"/>
      <c r="V68" s="22"/>
      <c r="W68" s="17"/>
      <c r="X68" s="20"/>
      <c r="Y68" s="17"/>
      <c r="Z68" s="17"/>
      <c r="AA68" s="17"/>
      <c r="AB68" s="17"/>
      <c r="AC68" s="17"/>
      <c r="AD68" s="17"/>
      <c r="AE68" s="17"/>
      <c r="AF68" s="17"/>
    </row>
    <row r="69" spans="1:32" ht="15">
      <c r="A69" s="52">
        <v>7</v>
      </c>
      <c r="B69" s="53" t="s">
        <v>45</v>
      </c>
      <c r="C69" s="54">
        <v>1</v>
      </c>
      <c r="D69" s="55" t="s">
        <v>79</v>
      </c>
      <c r="E69" s="54">
        <v>0</v>
      </c>
      <c r="F69" s="53" t="s">
        <v>17</v>
      </c>
      <c r="G69" s="56" t="s">
        <v>24</v>
      </c>
      <c r="H69" s="57">
        <f t="shared" si="9"/>
        <v>3</v>
      </c>
      <c r="I69" s="57">
        <f t="shared" si="10"/>
        <v>0</v>
      </c>
      <c r="J69" s="57">
        <f t="shared" si="11"/>
        <v>1</v>
      </c>
      <c r="K69" s="57">
        <f t="shared" si="12"/>
        <v>1</v>
      </c>
      <c r="L69" s="57">
        <f t="shared" si="13"/>
        <v>1</v>
      </c>
      <c r="M69" s="57">
        <f t="shared" si="14"/>
        <v>0</v>
      </c>
      <c r="N69" s="57">
        <f t="shared" si="15"/>
        <v>1</v>
      </c>
      <c r="O69" s="57">
        <f t="shared" si="15"/>
        <v>0</v>
      </c>
      <c r="P69" s="57">
        <f t="shared" si="16"/>
        <v>0</v>
      </c>
      <c r="Q69" s="57">
        <f t="shared" si="16"/>
        <v>0</v>
      </c>
      <c r="R69" s="57">
        <f t="shared" si="17"/>
        <v>0</v>
      </c>
      <c r="S69" s="57">
        <f t="shared" si="17"/>
        <v>1</v>
      </c>
      <c r="T69" s="17"/>
      <c r="U69" s="17" t="s">
        <v>113</v>
      </c>
      <c r="V69" s="22"/>
      <c r="W69" s="17"/>
      <c r="X69" s="20" t="s">
        <v>34</v>
      </c>
      <c r="Y69" s="17"/>
      <c r="Z69" s="17"/>
      <c r="AA69" s="17"/>
      <c r="AB69" s="17"/>
      <c r="AC69" s="17"/>
      <c r="AD69" s="17"/>
      <c r="AE69" s="17"/>
      <c r="AF69" s="17"/>
    </row>
    <row r="70" spans="1:32" ht="15">
      <c r="A70" s="58">
        <v>8</v>
      </c>
      <c r="B70" s="53" t="s">
        <v>9</v>
      </c>
      <c r="C70" s="54">
        <v>1</v>
      </c>
      <c r="D70" s="55" t="s">
        <v>79</v>
      </c>
      <c r="E70" s="54">
        <v>1</v>
      </c>
      <c r="F70" s="53" t="s">
        <v>29</v>
      </c>
      <c r="G70" s="56" t="s">
        <v>20</v>
      </c>
      <c r="H70" s="57">
        <f t="shared" si="9"/>
        <v>1</v>
      </c>
      <c r="I70" s="57">
        <f t="shared" si="10"/>
        <v>1</v>
      </c>
      <c r="J70" s="57">
        <f t="shared" si="11"/>
        <v>1</v>
      </c>
      <c r="K70" s="57">
        <f t="shared" si="12"/>
        <v>1</v>
      </c>
      <c r="L70" s="57">
        <f t="shared" si="13"/>
        <v>1</v>
      </c>
      <c r="M70" s="57">
        <f t="shared" si="14"/>
        <v>1</v>
      </c>
      <c r="N70" s="57">
        <f t="shared" si="15"/>
        <v>0</v>
      </c>
      <c r="O70" s="57">
        <f t="shared" si="15"/>
        <v>0</v>
      </c>
      <c r="P70" s="57">
        <f t="shared" si="16"/>
        <v>1</v>
      </c>
      <c r="Q70" s="57">
        <f t="shared" si="16"/>
        <v>1</v>
      </c>
      <c r="R70" s="57">
        <f t="shared" si="17"/>
        <v>0</v>
      </c>
      <c r="S70" s="57">
        <f t="shared" si="17"/>
        <v>0</v>
      </c>
      <c r="T70" s="17"/>
      <c r="U70" s="17"/>
      <c r="V70" s="22"/>
      <c r="W70" s="17"/>
      <c r="X70" s="20"/>
      <c r="Y70" s="17"/>
      <c r="Z70" s="17"/>
      <c r="AA70" s="17"/>
      <c r="AB70" s="17"/>
      <c r="AC70" s="17"/>
      <c r="AD70" s="17"/>
      <c r="AE70" s="17"/>
      <c r="AF70" s="17"/>
    </row>
    <row r="71" spans="1:32" ht="15">
      <c r="A71" s="52">
        <v>9</v>
      </c>
      <c r="B71" s="53" t="s">
        <v>21</v>
      </c>
      <c r="C71" s="54">
        <v>2</v>
      </c>
      <c r="D71" s="55" t="s">
        <v>79</v>
      </c>
      <c r="E71" s="54">
        <v>0</v>
      </c>
      <c r="F71" s="53" t="s">
        <v>41</v>
      </c>
      <c r="G71" s="56" t="s">
        <v>8</v>
      </c>
      <c r="H71" s="57">
        <f t="shared" si="9"/>
        <v>3</v>
      </c>
      <c r="I71" s="57">
        <f t="shared" si="10"/>
        <v>0</v>
      </c>
      <c r="J71" s="57">
        <f t="shared" si="11"/>
        <v>1</v>
      </c>
      <c r="K71" s="57">
        <f t="shared" si="12"/>
        <v>1</v>
      </c>
      <c r="L71" s="57">
        <f t="shared" si="13"/>
        <v>2</v>
      </c>
      <c r="M71" s="57">
        <f t="shared" si="14"/>
        <v>0</v>
      </c>
      <c r="N71" s="57">
        <f t="shared" si="15"/>
        <v>1</v>
      </c>
      <c r="O71" s="57">
        <f t="shared" si="15"/>
        <v>0</v>
      </c>
      <c r="P71" s="57">
        <f t="shared" si="16"/>
        <v>0</v>
      </c>
      <c r="Q71" s="57">
        <f t="shared" si="16"/>
        <v>0</v>
      </c>
      <c r="R71" s="57">
        <f t="shared" si="17"/>
        <v>0</v>
      </c>
      <c r="S71" s="57">
        <f t="shared" si="17"/>
        <v>1</v>
      </c>
      <c r="T71" s="17"/>
      <c r="U71" s="17" t="s">
        <v>114</v>
      </c>
      <c r="V71" s="22"/>
      <c r="W71" s="17"/>
      <c r="X71" s="20" t="s">
        <v>115</v>
      </c>
      <c r="Y71" s="17"/>
      <c r="Z71" s="17"/>
      <c r="AA71" s="17"/>
      <c r="AB71" s="17"/>
      <c r="AC71" s="17"/>
      <c r="AD71" s="17"/>
      <c r="AE71" s="17"/>
      <c r="AF71" s="17"/>
    </row>
    <row r="72" spans="1:32" ht="15">
      <c r="A72" s="58">
        <v>10</v>
      </c>
      <c r="B72" s="53" t="s">
        <v>37</v>
      </c>
      <c r="C72" s="54">
        <v>1</v>
      </c>
      <c r="D72" s="55" t="s">
        <v>79</v>
      </c>
      <c r="E72" s="54">
        <v>2</v>
      </c>
      <c r="F72" s="53" t="s">
        <v>25</v>
      </c>
      <c r="G72" s="56" t="str">
        <f>'[1]CHAVES'!G13</f>
        <v>ALDYR</v>
      </c>
      <c r="H72" s="57">
        <f t="shared" si="9"/>
        <v>0</v>
      </c>
      <c r="I72" s="57">
        <f t="shared" si="10"/>
        <v>3</v>
      </c>
      <c r="J72" s="57">
        <f t="shared" si="11"/>
        <v>1</v>
      </c>
      <c r="K72" s="57">
        <f t="shared" si="12"/>
        <v>1</v>
      </c>
      <c r="L72" s="57">
        <f t="shared" si="13"/>
        <v>1</v>
      </c>
      <c r="M72" s="57">
        <f t="shared" si="14"/>
        <v>2</v>
      </c>
      <c r="N72" s="57">
        <f t="shared" si="15"/>
        <v>0</v>
      </c>
      <c r="O72" s="57">
        <f t="shared" si="15"/>
        <v>1</v>
      </c>
      <c r="P72" s="57">
        <f t="shared" si="16"/>
        <v>0</v>
      </c>
      <c r="Q72" s="57">
        <f t="shared" si="16"/>
        <v>0</v>
      </c>
      <c r="R72" s="57">
        <f t="shared" si="17"/>
        <v>1</v>
      </c>
      <c r="S72" s="57">
        <f t="shared" si="17"/>
        <v>0</v>
      </c>
      <c r="T72" s="17"/>
      <c r="U72" s="17"/>
      <c r="V72" s="22"/>
      <c r="W72" s="17"/>
      <c r="X72" s="20"/>
      <c r="Y72" s="17"/>
      <c r="Z72" s="17"/>
      <c r="AA72" s="17"/>
      <c r="AB72" s="17"/>
      <c r="AC72" s="17"/>
      <c r="AD72" s="17"/>
      <c r="AE72" s="17"/>
      <c r="AF72" s="17"/>
    </row>
    <row r="73" spans="1:32" ht="15">
      <c r="A73" s="45" t="s">
        <v>73</v>
      </c>
      <c r="B73" s="46" t="s">
        <v>116</v>
      </c>
      <c r="C73" s="46"/>
      <c r="D73" s="46"/>
      <c r="E73" s="46"/>
      <c r="F73" s="47"/>
      <c r="G73" s="48" t="s">
        <v>75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17"/>
      <c r="U73" s="17" t="s">
        <v>117</v>
      </c>
      <c r="V73" s="22"/>
      <c r="W73" s="17"/>
      <c r="X73" s="20" t="s">
        <v>18</v>
      </c>
      <c r="Y73" s="17"/>
      <c r="Z73" s="17"/>
      <c r="AA73" s="17"/>
      <c r="AB73" s="17"/>
      <c r="AC73" s="17"/>
      <c r="AD73" s="17"/>
      <c r="AE73" s="17"/>
      <c r="AF73" s="17"/>
    </row>
    <row r="74" spans="1:32" ht="15">
      <c r="A74" s="52">
        <v>1</v>
      </c>
      <c r="B74" s="53" t="s">
        <v>34</v>
      </c>
      <c r="C74" s="54">
        <v>5</v>
      </c>
      <c r="D74" s="55" t="s">
        <v>79</v>
      </c>
      <c r="E74" s="54">
        <v>0</v>
      </c>
      <c r="F74" s="53" t="s">
        <v>42</v>
      </c>
      <c r="G74" s="56" t="str">
        <f>'[1]CHAVES'!G12</f>
        <v>ALISSON</v>
      </c>
      <c r="H74" s="57">
        <f aca="true" t="shared" si="27" ref="H74:H127">IF(C74&amp;E74="","",IF(C74=E74,1,IF(C74&gt;E74,3,IF(C74&lt;E74,0))))</f>
        <v>3</v>
      </c>
      <c r="I74" s="57">
        <f aca="true" t="shared" si="28" ref="I74:I127">IF(C74&amp;E74="","",IF(E74=C74,1,IF(C74&lt;E74,3,IF(C74&gt;E74,0))))</f>
        <v>0</v>
      </c>
      <c r="J74" s="57">
        <f aca="true" t="shared" si="29" ref="J74:J127">IF(C74&amp;E74="","",IF(C74&amp;E74&lt;&gt;"",1))</f>
        <v>1</v>
      </c>
      <c r="K74" s="57">
        <f aca="true" t="shared" si="30" ref="K74:K127">IF(C74&amp;E74="","",IF(C74&amp;E74&lt;&gt;"",1))</f>
        <v>1</v>
      </c>
      <c r="L74" s="57">
        <f aca="true" t="shared" si="31" ref="L74:L127">IF(C74="","",C74)</f>
        <v>5</v>
      </c>
      <c r="M74" s="57">
        <f aca="true" t="shared" si="32" ref="M74:M127">IF(E74="","",E74)</f>
        <v>0</v>
      </c>
      <c r="N74" s="57">
        <f aca="true" t="shared" si="33" ref="N74:O127">IF(H74=3,1,0)</f>
        <v>1</v>
      </c>
      <c r="O74" s="57">
        <f t="shared" si="33"/>
        <v>0</v>
      </c>
      <c r="P74" s="57">
        <f aca="true" t="shared" si="34" ref="P74:Q127">IF(H74=1,1,0)</f>
        <v>0</v>
      </c>
      <c r="Q74" s="57">
        <f t="shared" si="34"/>
        <v>0</v>
      </c>
      <c r="R74" s="57">
        <f aca="true" t="shared" si="35" ref="R74:S127">IF(H74=0,1,0)</f>
        <v>0</v>
      </c>
      <c r="S74" s="57">
        <f t="shared" si="35"/>
        <v>1</v>
      </c>
      <c r="T74" s="17"/>
      <c r="U74" s="17"/>
      <c r="V74" s="22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5">
      <c r="A75" s="58">
        <v>2</v>
      </c>
      <c r="B75" s="53" t="s">
        <v>7</v>
      </c>
      <c r="C75" s="54">
        <v>2</v>
      </c>
      <c r="D75" s="55" t="s">
        <v>79</v>
      </c>
      <c r="E75" s="54">
        <v>2</v>
      </c>
      <c r="F75" s="53" t="s">
        <v>30</v>
      </c>
      <c r="G75" s="56" t="str">
        <f>'[1]CHAVES'!G8</f>
        <v>CHRISTIAN</v>
      </c>
      <c r="H75" s="57">
        <f t="shared" si="27"/>
        <v>1</v>
      </c>
      <c r="I75" s="57">
        <f t="shared" si="28"/>
        <v>1</v>
      </c>
      <c r="J75" s="57">
        <f t="shared" si="29"/>
        <v>1</v>
      </c>
      <c r="K75" s="57">
        <f t="shared" si="30"/>
        <v>1</v>
      </c>
      <c r="L75" s="57">
        <f t="shared" si="31"/>
        <v>2</v>
      </c>
      <c r="M75" s="57">
        <f t="shared" si="32"/>
        <v>2</v>
      </c>
      <c r="N75" s="57">
        <f t="shared" si="33"/>
        <v>0</v>
      </c>
      <c r="O75" s="57">
        <f t="shared" si="33"/>
        <v>0</v>
      </c>
      <c r="P75" s="57">
        <f t="shared" si="34"/>
        <v>1</v>
      </c>
      <c r="Q75" s="57">
        <f t="shared" si="34"/>
        <v>1</v>
      </c>
      <c r="R75" s="57">
        <f t="shared" si="35"/>
        <v>0</v>
      </c>
      <c r="S75" s="57">
        <f t="shared" si="35"/>
        <v>0</v>
      </c>
      <c r="T75" s="17"/>
      <c r="U75" s="17"/>
      <c r="V75" s="22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5">
      <c r="A76" s="52">
        <v>3</v>
      </c>
      <c r="B76" s="53" t="s">
        <v>10</v>
      </c>
      <c r="C76" s="54">
        <v>1</v>
      </c>
      <c r="D76" s="55" t="s">
        <v>79</v>
      </c>
      <c r="E76" s="54">
        <v>1</v>
      </c>
      <c r="F76" s="53" t="s">
        <v>14</v>
      </c>
      <c r="G76" s="56" t="str">
        <f>'[1]CHAVES'!G9</f>
        <v>ZILBER</v>
      </c>
      <c r="H76" s="57">
        <f t="shared" si="27"/>
        <v>1</v>
      </c>
      <c r="I76" s="57">
        <f t="shared" si="28"/>
        <v>1</v>
      </c>
      <c r="J76" s="57">
        <f t="shared" si="29"/>
        <v>1</v>
      </c>
      <c r="K76" s="57">
        <f t="shared" si="30"/>
        <v>1</v>
      </c>
      <c r="L76" s="57">
        <f t="shared" si="31"/>
        <v>1</v>
      </c>
      <c r="M76" s="57">
        <f t="shared" si="32"/>
        <v>1</v>
      </c>
      <c r="N76" s="57">
        <f t="shared" si="33"/>
        <v>0</v>
      </c>
      <c r="O76" s="57">
        <f t="shared" si="33"/>
        <v>0</v>
      </c>
      <c r="P76" s="57">
        <f t="shared" si="34"/>
        <v>1</v>
      </c>
      <c r="Q76" s="57">
        <f t="shared" si="34"/>
        <v>1</v>
      </c>
      <c r="R76" s="57">
        <f t="shared" si="35"/>
        <v>0</v>
      </c>
      <c r="S76" s="57">
        <f t="shared" si="35"/>
        <v>0</v>
      </c>
      <c r="T76" s="17"/>
      <c r="U76" s="17" t="s">
        <v>118</v>
      </c>
      <c r="V76" s="22"/>
      <c r="W76" s="17"/>
      <c r="X76" s="17"/>
      <c r="Y76" s="20" t="s">
        <v>14</v>
      </c>
      <c r="Z76" s="17"/>
      <c r="AA76" s="17"/>
      <c r="AB76" s="17"/>
      <c r="AC76" s="17"/>
      <c r="AD76" s="17"/>
      <c r="AE76" s="17"/>
      <c r="AF76" s="17"/>
    </row>
    <row r="77" spans="1:32" ht="15">
      <c r="A77" s="58">
        <v>4</v>
      </c>
      <c r="B77" s="53" t="s">
        <v>18</v>
      </c>
      <c r="C77" s="54">
        <v>3</v>
      </c>
      <c r="D77" s="55" t="s">
        <v>79</v>
      </c>
      <c r="E77" s="54">
        <v>1</v>
      </c>
      <c r="F77" s="53" t="s">
        <v>46</v>
      </c>
      <c r="G77" s="56" t="s">
        <v>16</v>
      </c>
      <c r="H77" s="57">
        <f t="shared" si="27"/>
        <v>3</v>
      </c>
      <c r="I77" s="57">
        <f t="shared" si="28"/>
        <v>0</v>
      </c>
      <c r="J77" s="57">
        <f t="shared" si="29"/>
        <v>1</v>
      </c>
      <c r="K77" s="57">
        <f t="shared" si="30"/>
        <v>1</v>
      </c>
      <c r="L77" s="57">
        <f t="shared" si="31"/>
        <v>3</v>
      </c>
      <c r="M77" s="57">
        <f t="shared" si="32"/>
        <v>1</v>
      </c>
      <c r="N77" s="57">
        <f t="shared" si="33"/>
        <v>1</v>
      </c>
      <c r="O77" s="57">
        <f t="shared" si="33"/>
        <v>0</v>
      </c>
      <c r="P77" s="57">
        <f t="shared" si="34"/>
        <v>0</v>
      </c>
      <c r="Q77" s="57">
        <f t="shared" si="34"/>
        <v>0</v>
      </c>
      <c r="R77" s="57">
        <f t="shared" si="35"/>
        <v>0</v>
      </c>
      <c r="S77" s="57">
        <f t="shared" si="35"/>
        <v>1</v>
      </c>
      <c r="T77" s="17"/>
      <c r="U77" s="17"/>
      <c r="V77" s="22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ht="15">
      <c r="A78" s="52">
        <v>5</v>
      </c>
      <c r="B78" s="53" t="s">
        <v>26</v>
      </c>
      <c r="C78" s="54">
        <v>1</v>
      </c>
      <c r="D78" s="55" t="s">
        <v>79</v>
      </c>
      <c r="E78" s="54">
        <v>0</v>
      </c>
      <c r="F78" s="53" t="s">
        <v>38</v>
      </c>
      <c r="G78" s="56" t="s">
        <v>20</v>
      </c>
      <c r="H78" s="57">
        <f t="shared" si="27"/>
        <v>3</v>
      </c>
      <c r="I78" s="57">
        <f t="shared" si="28"/>
        <v>0</v>
      </c>
      <c r="J78" s="57">
        <f t="shared" si="29"/>
        <v>1</v>
      </c>
      <c r="K78" s="57">
        <f t="shared" si="30"/>
        <v>1</v>
      </c>
      <c r="L78" s="57">
        <f t="shared" si="31"/>
        <v>1</v>
      </c>
      <c r="M78" s="57">
        <f t="shared" si="32"/>
        <v>0</v>
      </c>
      <c r="N78" s="57">
        <f t="shared" si="33"/>
        <v>1</v>
      </c>
      <c r="O78" s="57">
        <f t="shared" si="33"/>
        <v>0</v>
      </c>
      <c r="P78" s="57">
        <f t="shared" si="34"/>
        <v>0</v>
      </c>
      <c r="Q78" s="57">
        <f t="shared" si="34"/>
        <v>0</v>
      </c>
      <c r="R78" s="57">
        <f t="shared" si="35"/>
        <v>0</v>
      </c>
      <c r="S78" s="57">
        <f t="shared" si="35"/>
        <v>1</v>
      </c>
      <c r="T78" s="17"/>
      <c r="U78" s="17"/>
      <c r="V78" s="22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ht="15">
      <c r="A79" s="58">
        <v>6</v>
      </c>
      <c r="B79" s="53" t="s">
        <v>41</v>
      </c>
      <c r="C79" s="54">
        <v>1</v>
      </c>
      <c r="D79" s="55" t="s">
        <v>79</v>
      </c>
      <c r="E79" s="54">
        <v>5</v>
      </c>
      <c r="F79" s="53" t="s">
        <v>33</v>
      </c>
      <c r="G79" s="56" t="s">
        <v>48</v>
      </c>
      <c r="H79" s="57">
        <f t="shared" si="27"/>
        <v>0</v>
      </c>
      <c r="I79" s="57">
        <f t="shared" si="28"/>
        <v>3</v>
      </c>
      <c r="J79" s="57">
        <f t="shared" si="29"/>
        <v>1</v>
      </c>
      <c r="K79" s="57">
        <f t="shared" si="30"/>
        <v>1</v>
      </c>
      <c r="L79" s="57">
        <f t="shared" si="31"/>
        <v>1</v>
      </c>
      <c r="M79" s="57">
        <f t="shared" si="32"/>
        <v>5</v>
      </c>
      <c r="N79" s="57">
        <f t="shared" si="33"/>
        <v>0</v>
      </c>
      <c r="O79" s="57">
        <f t="shared" si="33"/>
        <v>1</v>
      </c>
      <c r="P79" s="57">
        <f t="shared" si="34"/>
        <v>0</v>
      </c>
      <c r="Q79" s="57">
        <f t="shared" si="34"/>
        <v>0</v>
      </c>
      <c r="R79" s="57">
        <f t="shared" si="35"/>
        <v>1</v>
      </c>
      <c r="S79" s="57">
        <f t="shared" si="35"/>
        <v>0</v>
      </c>
      <c r="T79" s="17"/>
      <c r="U79" s="17"/>
      <c r="V79" s="22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ht="15">
      <c r="A80" s="52">
        <v>7</v>
      </c>
      <c r="B80" s="53" t="s">
        <v>29</v>
      </c>
      <c r="C80" s="54">
        <v>3</v>
      </c>
      <c r="D80" s="55" t="s">
        <v>79</v>
      </c>
      <c r="E80" s="54">
        <v>0</v>
      </c>
      <c r="F80" s="53" t="s">
        <v>37</v>
      </c>
      <c r="G80" s="56" t="str">
        <f>'[1]CHAVES'!G4</f>
        <v>LEANDRO</v>
      </c>
      <c r="H80" s="57">
        <f t="shared" si="27"/>
        <v>3</v>
      </c>
      <c r="I80" s="57">
        <f t="shared" si="28"/>
        <v>0</v>
      </c>
      <c r="J80" s="57">
        <f t="shared" si="29"/>
        <v>1</v>
      </c>
      <c r="K80" s="57">
        <f t="shared" si="30"/>
        <v>1</v>
      </c>
      <c r="L80" s="57">
        <f t="shared" si="31"/>
        <v>3</v>
      </c>
      <c r="M80" s="57">
        <f t="shared" si="32"/>
        <v>0</v>
      </c>
      <c r="N80" s="57">
        <f t="shared" si="33"/>
        <v>1</v>
      </c>
      <c r="O80" s="57">
        <f t="shared" si="33"/>
        <v>0</v>
      </c>
      <c r="P80" s="57">
        <f t="shared" si="34"/>
        <v>0</v>
      </c>
      <c r="Q80" s="57">
        <f t="shared" si="34"/>
        <v>0</v>
      </c>
      <c r="R80" s="57">
        <f t="shared" si="35"/>
        <v>0</v>
      </c>
      <c r="S80" s="57">
        <f t="shared" si="35"/>
        <v>1</v>
      </c>
      <c r="T80" s="17"/>
      <c r="U80" s="17"/>
      <c r="V80" s="22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ht="15">
      <c r="A81" s="58">
        <v>8</v>
      </c>
      <c r="B81" s="53" t="s">
        <v>25</v>
      </c>
      <c r="C81" s="54">
        <v>2</v>
      </c>
      <c r="D81" s="55" t="s">
        <v>79</v>
      </c>
      <c r="E81" s="54">
        <v>0</v>
      </c>
      <c r="F81" s="53" t="s">
        <v>9</v>
      </c>
      <c r="G81" s="56" t="str">
        <f>'[1]CHAVES'!G3</f>
        <v>EVERTON</v>
      </c>
      <c r="H81" s="57">
        <f t="shared" si="27"/>
        <v>3</v>
      </c>
      <c r="I81" s="57">
        <f t="shared" si="28"/>
        <v>0</v>
      </c>
      <c r="J81" s="57">
        <f t="shared" si="29"/>
        <v>1</v>
      </c>
      <c r="K81" s="57">
        <f t="shared" si="30"/>
        <v>1</v>
      </c>
      <c r="L81" s="57">
        <f t="shared" si="31"/>
        <v>2</v>
      </c>
      <c r="M81" s="57">
        <f t="shared" si="32"/>
        <v>0</v>
      </c>
      <c r="N81" s="57">
        <f t="shared" si="33"/>
        <v>1</v>
      </c>
      <c r="O81" s="57">
        <f t="shared" si="33"/>
        <v>0</v>
      </c>
      <c r="P81" s="57">
        <f t="shared" si="34"/>
        <v>0</v>
      </c>
      <c r="Q81" s="57">
        <f t="shared" si="34"/>
        <v>0</v>
      </c>
      <c r="R81" s="57">
        <f t="shared" si="35"/>
        <v>0</v>
      </c>
      <c r="S81" s="57">
        <f t="shared" si="35"/>
        <v>1</v>
      </c>
      <c r="T81" s="17"/>
      <c r="U81" s="17"/>
      <c r="V81" s="22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ht="15">
      <c r="A82" s="52">
        <v>9</v>
      </c>
      <c r="B82" s="53" t="s">
        <v>45</v>
      </c>
      <c r="C82" s="54">
        <v>0</v>
      </c>
      <c r="D82" s="55" t="s">
        <v>79</v>
      </c>
      <c r="E82" s="54">
        <v>0</v>
      </c>
      <c r="F82" s="53" t="s">
        <v>13</v>
      </c>
      <c r="G82" s="56" t="s">
        <v>24</v>
      </c>
      <c r="H82" s="57">
        <f t="shared" si="27"/>
        <v>1</v>
      </c>
      <c r="I82" s="57">
        <f t="shared" si="28"/>
        <v>1</v>
      </c>
      <c r="J82" s="57">
        <f t="shared" si="29"/>
        <v>1</v>
      </c>
      <c r="K82" s="57">
        <f t="shared" si="30"/>
        <v>1</v>
      </c>
      <c r="L82" s="57">
        <f t="shared" si="31"/>
        <v>0</v>
      </c>
      <c r="M82" s="57">
        <f t="shared" si="32"/>
        <v>0</v>
      </c>
      <c r="N82" s="57">
        <f t="shared" si="33"/>
        <v>0</v>
      </c>
      <c r="O82" s="57">
        <f t="shared" si="33"/>
        <v>0</v>
      </c>
      <c r="P82" s="57">
        <f t="shared" si="34"/>
        <v>1</v>
      </c>
      <c r="Q82" s="57">
        <f t="shared" si="34"/>
        <v>1</v>
      </c>
      <c r="R82" s="57">
        <f t="shared" si="35"/>
        <v>0</v>
      </c>
      <c r="S82" s="57">
        <f t="shared" si="35"/>
        <v>0</v>
      </c>
      <c r="T82" s="17"/>
      <c r="U82" s="17"/>
      <c r="V82" s="22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ht="15">
      <c r="A83" s="58">
        <v>10</v>
      </c>
      <c r="B83" s="53" t="s">
        <v>6</v>
      </c>
      <c r="C83" s="54">
        <v>0</v>
      </c>
      <c r="D83" s="55" t="s">
        <v>79</v>
      </c>
      <c r="E83" s="54">
        <v>0</v>
      </c>
      <c r="F83" s="53" t="s">
        <v>17</v>
      </c>
      <c r="G83" s="56" t="s">
        <v>85</v>
      </c>
      <c r="H83" s="57">
        <f t="shared" si="27"/>
        <v>1</v>
      </c>
      <c r="I83" s="57">
        <f t="shared" si="28"/>
        <v>1</v>
      </c>
      <c r="J83" s="57">
        <f t="shared" si="29"/>
        <v>1</v>
      </c>
      <c r="K83" s="57">
        <f t="shared" si="30"/>
        <v>1</v>
      </c>
      <c r="L83" s="57">
        <f t="shared" si="31"/>
        <v>0</v>
      </c>
      <c r="M83" s="57">
        <f t="shared" si="32"/>
        <v>0</v>
      </c>
      <c r="N83" s="57">
        <f t="shared" si="33"/>
        <v>0</v>
      </c>
      <c r="O83" s="57">
        <f t="shared" si="33"/>
        <v>0</v>
      </c>
      <c r="P83" s="57">
        <f t="shared" si="34"/>
        <v>1</v>
      </c>
      <c r="Q83" s="57">
        <f t="shared" si="34"/>
        <v>1</v>
      </c>
      <c r="R83" s="57">
        <f t="shared" si="35"/>
        <v>0</v>
      </c>
      <c r="S83" s="57">
        <f t="shared" si="35"/>
        <v>0</v>
      </c>
      <c r="T83" s="17"/>
      <c r="U83" s="17"/>
      <c r="V83" s="22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1:32" ht="15">
      <c r="A84" s="66" t="s">
        <v>73</v>
      </c>
      <c r="B84" s="67" t="s">
        <v>119</v>
      </c>
      <c r="C84" s="67"/>
      <c r="D84" s="67"/>
      <c r="E84" s="67"/>
      <c r="F84" s="68"/>
      <c r="G84" s="69" t="s">
        <v>75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17"/>
      <c r="U84" s="17"/>
      <c r="V84" s="22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1:32" ht="15">
      <c r="A85" s="52">
        <v>1</v>
      </c>
      <c r="B85" s="53" t="s">
        <v>38</v>
      </c>
      <c r="C85" s="54">
        <v>0</v>
      </c>
      <c r="D85" s="55" t="s">
        <v>79</v>
      </c>
      <c r="E85" s="54">
        <v>0</v>
      </c>
      <c r="F85" s="53" t="s">
        <v>46</v>
      </c>
      <c r="G85" s="56" t="str">
        <f>'[1]CHAVES'!G9</f>
        <v>ZILBER</v>
      </c>
      <c r="H85" s="57">
        <f t="shared" si="27"/>
        <v>1</v>
      </c>
      <c r="I85" s="57">
        <f t="shared" si="28"/>
        <v>1</v>
      </c>
      <c r="J85" s="57">
        <f t="shared" si="29"/>
        <v>1</v>
      </c>
      <c r="K85" s="57">
        <f t="shared" si="30"/>
        <v>1</v>
      </c>
      <c r="L85" s="57">
        <f t="shared" si="31"/>
        <v>0</v>
      </c>
      <c r="M85" s="57">
        <f t="shared" si="32"/>
        <v>0</v>
      </c>
      <c r="N85" s="57">
        <f t="shared" si="33"/>
        <v>0</v>
      </c>
      <c r="O85" s="57">
        <f t="shared" si="33"/>
        <v>0</v>
      </c>
      <c r="P85" s="57">
        <f t="shared" si="34"/>
        <v>1</v>
      </c>
      <c r="Q85" s="57">
        <f t="shared" si="34"/>
        <v>1</v>
      </c>
      <c r="R85" s="57">
        <f t="shared" si="35"/>
        <v>0</v>
      </c>
      <c r="S85" s="57">
        <f t="shared" si="35"/>
        <v>0</v>
      </c>
      <c r="T85" s="17"/>
      <c r="U85" s="17"/>
      <c r="V85" s="22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1:32" ht="15">
      <c r="A86" s="58">
        <v>2</v>
      </c>
      <c r="B86" s="53" t="s">
        <v>26</v>
      </c>
      <c r="C86" s="54">
        <v>1</v>
      </c>
      <c r="D86" s="55" t="s">
        <v>79</v>
      </c>
      <c r="E86" s="54">
        <v>0</v>
      </c>
      <c r="F86" s="53" t="s">
        <v>42</v>
      </c>
      <c r="G86" s="56" t="str">
        <f>'[1]CHAVES'!G7</f>
        <v>GÉRSON</v>
      </c>
      <c r="H86" s="57">
        <f t="shared" si="27"/>
        <v>3</v>
      </c>
      <c r="I86" s="57">
        <f t="shared" si="28"/>
        <v>0</v>
      </c>
      <c r="J86" s="57">
        <f t="shared" si="29"/>
        <v>1</v>
      </c>
      <c r="K86" s="57">
        <f t="shared" si="30"/>
        <v>1</v>
      </c>
      <c r="L86" s="57">
        <f t="shared" si="31"/>
        <v>1</v>
      </c>
      <c r="M86" s="57">
        <f t="shared" si="32"/>
        <v>0</v>
      </c>
      <c r="N86" s="57">
        <f t="shared" si="33"/>
        <v>1</v>
      </c>
      <c r="O86" s="57">
        <f t="shared" si="33"/>
        <v>0</v>
      </c>
      <c r="P86" s="57">
        <f t="shared" si="34"/>
        <v>0</v>
      </c>
      <c r="Q86" s="57">
        <f t="shared" si="34"/>
        <v>0</v>
      </c>
      <c r="R86" s="57">
        <f t="shared" si="35"/>
        <v>0</v>
      </c>
      <c r="S86" s="57">
        <f t="shared" si="35"/>
        <v>1</v>
      </c>
      <c r="T86" s="17"/>
      <c r="U86" s="17"/>
      <c r="V86" s="22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2" ht="15">
      <c r="A87" s="52">
        <v>3</v>
      </c>
      <c r="B87" s="53" t="s">
        <v>7</v>
      </c>
      <c r="C87" s="54">
        <v>1</v>
      </c>
      <c r="D87" s="55" t="s">
        <v>79</v>
      </c>
      <c r="E87" s="54">
        <v>0</v>
      </c>
      <c r="F87" s="53" t="s">
        <v>22</v>
      </c>
      <c r="G87" s="56" t="str">
        <f>'[1]CHAVES'!G10</f>
        <v>R. BERNARDES</v>
      </c>
      <c r="H87" s="57">
        <f t="shared" si="27"/>
        <v>3</v>
      </c>
      <c r="I87" s="57">
        <f t="shared" si="28"/>
        <v>0</v>
      </c>
      <c r="J87" s="57">
        <f t="shared" si="29"/>
        <v>1</v>
      </c>
      <c r="K87" s="57">
        <f t="shared" si="30"/>
        <v>1</v>
      </c>
      <c r="L87" s="57">
        <f t="shared" si="31"/>
        <v>1</v>
      </c>
      <c r="M87" s="57">
        <f t="shared" si="32"/>
        <v>0</v>
      </c>
      <c r="N87" s="57">
        <f t="shared" si="33"/>
        <v>1</v>
      </c>
      <c r="O87" s="57">
        <f t="shared" si="33"/>
        <v>0</v>
      </c>
      <c r="P87" s="57">
        <f t="shared" si="34"/>
        <v>0</v>
      </c>
      <c r="Q87" s="57">
        <f t="shared" si="34"/>
        <v>0</v>
      </c>
      <c r="R87" s="57">
        <f t="shared" si="35"/>
        <v>0</v>
      </c>
      <c r="S87" s="57">
        <f t="shared" si="35"/>
        <v>1</v>
      </c>
      <c r="T87" s="17"/>
      <c r="U87" s="17"/>
      <c r="V87" s="22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2" ht="15">
      <c r="A88" s="58">
        <v>4</v>
      </c>
      <c r="B88" s="53" t="s">
        <v>10</v>
      </c>
      <c r="C88" s="54">
        <v>0</v>
      </c>
      <c r="D88" s="55" t="s">
        <v>79</v>
      </c>
      <c r="E88" s="54">
        <v>3</v>
      </c>
      <c r="F88" s="53" t="s">
        <v>18</v>
      </c>
      <c r="G88" s="56" t="str">
        <f>'[1]CHAVES'!G8</f>
        <v>CHRISTIAN</v>
      </c>
      <c r="H88" s="57">
        <f t="shared" si="27"/>
        <v>0</v>
      </c>
      <c r="I88" s="57">
        <f t="shared" si="28"/>
        <v>3</v>
      </c>
      <c r="J88" s="57">
        <f t="shared" si="29"/>
        <v>1</v>
      </c>
      <c r="K88" s="57">
        <f t="shared" si="30"/>
        <v>1</v>
      </c>
      <c r="L88" s="57">
        <f t="shared" si="31"/>
        <v>0</v>
      </c>
      <c r="M88" s="57">
        <f t="shared" si="32"/>
        <v>3</v>
      </c>
      <c r="N88" s="57">
        <f t="shared" si="33"/>
        <v>0</v>
      </c>
      <c r="O88" s="57">
        <f t="shared" si="33"/>
        <v>1</v>
      </c>
      <c r="P88" s="57">
        <f t="shared" si="34"/>
        <v>0</v>
      </c>
      <c r="Q88" s="57">
        <f t="shared" si="34"/>
        <v>0</v>
      </c>
      <c r="R88" s="57">
        <f t="shared" si="35"/>
        <v>1</v>
      </c>
      <c r="S88" s="57">
        <f t="shared" si="35"/>
        <v>0</v>
      </c>
      <c r="T88" s="17"/>
      <c r="U88" s="17"/>
      <c r="V88" s="22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:32" ht="15">
      <c r="A89" s="52">
        <v>5</v>
      </c>
      <c r="B89" s="53" t="s">
        <v>14</v>
      </c>
      <c r="C89" s="54">
        <v>1</v>
      </c>
      <c r="D89" s="55" t="s">
        <v>79</v>
      </c>
      <c r="E89" s="54">
        <v>0</v>
      </c>
      <c r="F89" s="53" t="s">
        <v>34</v>
      </c>
      <c r="G89" s="56" t="str">
        <f>'[1]CHAVES'!G13</f>
        <v>ALDYR</v>
      </c>
      <c r="H89" s="57">
        <f t="shared" si="27"/>
        <v>3</v>
      </c>
      <c r="I89" s="57">
        <f t="shared" si="28"/>
        <v>0</v>
      </c>
      <c r="J89" s="57">
        <f t="shared" si="29"/>
        <v>1</v>
      </c>
      <c r="K89" s="57">
        <f t="shared" si="30"/>
        <v>1</v>
      </c>
      <c r="L89" s="57">
        <f t="shared" si="31"/>
        <v>1</v>
      </c>
      <c r="M89" s="57">
        <f t="shared" si="32"/>
        <v>0</v>
      </c>
      <c r="N89" s="57">
        <f t="shared" si="33"/>
        <v>1</v>
      </c>
      <c r="O89" s="57">
        <f t="shared" si="33"/>
        <v>0</v>
      </c>
      <c r="P89" s="57">
        <f t="shared" si="34"/>
        <v>0</v>
      </c>
      <c r="Q89" s="57">
        <f t="shared" si="34"/>
        <v>0</v>
      </c>
      <c r="R89" s="57">
        <f t="shared" si="35"/>
        <v>0</v>
      </c>
      <c r="S89" s="57">
        <f t="shared" si="35"/>
        <v>1</v>
      </c>
      <c r="T89" s="17"/>
      <c r="U89" s="17"/>
      <c r="V89" s="22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 ht="15">
      <c r="A90" s="58">
        <v>6</v>
      </c>
      <c r="B90" s="53" t="s">
        <v>6</v>
      </c>
      <c r="C90" s="54">
        <v>2</v>
      </c>
      <c r="D90" s="55" t="s">
        <v>79</v>
      </c>
      <c r="E90" s="54">
        <v>1</v>
      </c>
      <c r="F90" s="53" t="s">
        <v>37</v>
      </c>
      <c r="G90" s="56" t="str">
        <f>'[1]CHAVES'!G11</f>
        <v>ROGÉRIO</v>
      </c>
      <c r="H90" s="57">
        <f t="shared" si="27"/>
        <v>3</v>
      </c>
      <c r="I90" s="57">
        <f t="shared" si="28"/>
        <v>0</v>
      </c>
      <c r="J90" s="57">
        <f t="shared" si="29"/>
        <v>1</v>
      </c>
      <c r="K90" s="57">
        <f t="shared" si="30"/>
        <v>1</v>
      </c>
      <c r="L90" s="57">
        <f t="shared" si="31"/>
        <v>2</v>
      </c>
      <c r="M90" s="57">
        <f t="shared" si="32"/>
        <v>1</v>
      </c>
      <c r="N90" s="57">
        <f t="shared" si="33"/>
        <v>1</v>
      </c>
      <c r="O90" s="57">
        <f t="shared" si="33"/>
        <v>0</v>
      </c>
      <c r="P90" s="57">
        <f t="shared" si="34"/>
        <v>0</v>
      </c>
      <c r="Q90" s="57">
        <f t="shared" si="34"/>
        <v>0</v>
      </c>
      <c r="R90" s="57">
        <f t="shared" si="35"/>
        <v>0</v>
      </c>
      <c r="S90" s="57">
        <f t="shared" si="35"/>
        <v>1</v>
      </c>
      <c r="T90" s="17"/>
      <c r="U90" s="17"/>
      <c r="V90" s="22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1:32" ht="15">
      <c r="A91" s="52">
        <v>7</v>
      </c>
      <c r="B91" s="53" t="s">
        <v>45</v>
      </c>
      <c r="C91" s="54">
        <v>0</v>
      </c>
      <c r="D91" s="55" t="s">
        <v>79</v>
      </c>
      <c r="E91" s="54">
        <v>1</v>
      </c>
      <c r="F91" s="53" t="s">
        <v>29</v>
      </c>
      <c r="G91" s="56" t="str">
        <f>'[1]CHAVES'!G5</f>
        <v>ADÃO</v>
      </c>
      <c r="H91" s="57">
        <f t="shared" si="27"/>
        <v>0</v>
      </c>
      <c r="I91" s="57">
        <f t="shared" si="28"/>
        <v>3</v>
      </c>
      <c r="J91" s="57">
        <f t="shared" si="29"/>
        <v>1</v>
      </c>
      <c r="K91" s="57">
        <f t="shared" si="30"/>
        <v>1</v>
      </c>
      <c r="L91" s="57">
        <f t="shared" si="31"/>
        <v>0</v>
      </c>
      <c r="M91" s="57">
        <f t="shared" si="32"/>
        <v>1</v>
      </c>
      <c r="N91" s="57">
        <f t="shared" si="33"/>
        <v>0</v>
      </c>
      <c r="O91" s="57">
        <f t="shared" si="33"/>
        <v>1</v>
      </c>
      <c r="P91" s="57">
        <f t="shared" si="34"/>
        <v>0</v>
      </c>
      <c r="Q91" s="57">
        <f t="shared" si="34"/>
        <v>0</v>
      </c>
      <c r="R91" s="57">
        <f t="shared" si="35"/>
        <v>1</v>
      </c>
      <c r="S91" s="57">
        <f t="shared" si="35"/>
        <v>0</v>
      </c>
      <c r="T91" s="17"/>
      <c r="U91" s="17"/>
      <c r="V91" s="22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1:32" ht="15">
      <c r="A92" s="58">
        <v>8</v>
      </c>
      <c r="B92" s="53" t="s">
        <v>9</v>
      </c>
      <c r="C92" s="54">
        <v>0</v>
      </c>
      <c r="D92" s="55" t="s">
        <v>79</v>
      </c>
      <c r="E92" s="54">
        <v>0</v>
      </c>
      <c r="F92" s="53" t="s">
        <v>17</v>
      </c>
      <c r="G92" s="56" t="s">
        <v>12</v>
      </c>
      <c r="H92" s="57">
        <f t="shared" si="27"/>
        <v>1</v>
      </c>
      <c r="I92" s="57">
        <f t="shared" si="28"/>
        <v>1</v>
      </c>
      <c r="J92" s="57">
        <f t="shared" si="29"/>
        <v>1</v>
      </c>
      <c r="K92" s="57">
        <f t="shared" si="30"/>
        <v>1</v>
      </c>
      <c r="L92" s="57">
        <f t="shared" si="31"/>
        <v>0</v>
      </c>
      <c r="M92" s="57">
        <f t="shared" si="32"/>
        <v>0</v>
      </c>
      <c r="N92" s="57">
        <f t="shared" si="33"/>
        <v>0</v>
      </c>
      <c r="O92" s="57">
        <f t="shared" si="33"/>
        <v>0</v>
      </c>
      <c r="P92" s="57">
        <f t="shared" si="34"/>
        <v>1</v>
      </c>
      <c r="Q92" s="57">
        <f t="shared" si="34"/>
        <v>1</v>
      </c>
      <c r="R92" s="57">
        <f t="shared" si="35"/>
        <v>0</v>
      </c>
      <c r="S92" s="57">
        <f t="shared" si="35"/>
        <v>0</v>
      </c>
      <c r="T92" s="17"/>
      <c r="U92" s="17"/>
      <c r="V92" s="22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1:32" ht="15">
      <c r="A93" s="52">
        <v>9</v>
      </c>
      <c r="B93" s="53" t="s">
        <v>13</v>
      </c>
      <c r="C93" s="131">
        <v>1</v>
      </c>
      <c r="D93" s="55" t="s">
        <v>79</v>
      </c>
      <c r="E93" s="54">
        <v>1</v>
      </c>
      <c r="F93" s="53" t="s">
        <v>21</v>
      </c>
      <c r="G93" s="56" t="s">
        <v>44</v>
      </c>
      <c r="H93" s="57">
        <f t="shared" si="27"/>
        <v>1</v>
      </c>
      <c r="I93" s="57">
        <f t="shared" si="28"/>
        <v>1</v>
      </c>
      <c r="J93" s="57">
        <f t="shared" si="29"/>
        <v>1</v>
      </c>
      <c r="K93" s="57">
        <f t="shared" si="30"/>
        <v>1</v>
      </c>
      <c r="L93" s="57">
        <f t="shared" si="31"/>
        <v>1</v>
      </c>
      <c r="M93" s="57">
        <f t="shared" si="32"/>
        <v>1</v>
      </c>
      <c r="N93" s="57">
        <f t="shared" si="33"/>
        <v>0</v>
      </c>
      <c r="O93" s="57">
        <f t="shared" si="33"/>
        <v>0</v>
      </c>
      <c r="P93" s="57">
        <f t="shared" si="34"/>
        <v>1</v>
      </c>
      <c r="Q93" s="57">
        <f t="shared" si="34"/>
        <v>1</v>
      </c>
      <c r="R93" s="57">
        <f t="shared" si="35"/>
        <v>0</v>
      </c>
      <c r="S93" s="57">
        <f t="shared" si="35"/>
        <v>0</v>
      </c>
      <c r="T93" s="17"/>
      <c r="U93" s="17"/>
      <c r="V93" s="22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ht="15">
      <c r="A94" s="58">
        <v>10</v>
      </c>
      <c r="B94" s="53" t="s">
        <v>33</v>
      </c>
      <c r="C94" s="54">
        <v>0</v>
      </c>
      <c r="D94" s="55" t="s">
        <v>79</v>
      </c>
      <c r="E94" s="54">
        <v>0</v>
      </c>
      <c r="F94" s="53" t="s">
        <v>25</v>
      </c>
      <c r="G94" s="56" t="str">
        <f>'[1]CHAVES'!G3</f>
        <v>EVERTON</v>
      </c>
      <c r="H94" s="57">
        <f t="shared" si="27"/>
        <v>1</v>
      </c>
      <c r="I94" s="57">
        <f t="shared" si="28"/>
        <v>1</v>
      </c>
      <c r="J94" s="57">
        <f t="shared" si="29"/>
        <v>1</v>
      </c>
      <c r="K94" s="57">
        <f t="shared" si="30"/>
        <v>1</v>
      </c>
      <c r="L94" s="57">
        <f t="shared" si="31"/>
        <v>0</v>
      </c>
      <c r="M94" s="57">
        <f t="shared" si="32"/>
        <v>0</v>
      </c>
      <c r="N94" s="57">
        <f t="shared" si="33"/>
        <v>0</v>
      </c>
      <c r="O94" s="57">
        <f t="shared" si="33"/>
        <v>0</v>
      </c>
      <c r="P94" s="57">
        <f t="shared" si="34"/>
        <v>1</v>
      </c>
      <c r="Q94" s="57">
        <f t="shared" si="34"/>
        <v>1</v>
      </c>
      <c r="R94" s="57">
        <f t="shared" si="35"/>
        <v>0</v>
      </c>
      <c r="S94" s="57">
        <f t="shared" si="35"/>
        <v>0</v>
      </c>
      <c r="T94" s="17"/>
      <c r="U94" s="17"/>
      <c r="V94" s="22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2" ht="15">
      <c r="A95" s="77" t="s">
        <v>73</v>
      </c>
      <c r="B95" s="78" t="s">
        <v>120</v>
      </c>
      <c r="C95" s="78"/>
      <c r="D95" s="78"/>
      <c r="E95" s="78"/>
      <c r="F95" s="79"/>
      <c r="G95" s="80" t="s">
        <v>75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17"/>
      <c r="U95" s="17"/>
      <c r="V95" s="22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1:32" ht="15">
      <c r="A96" s="52">
        <v>1</v>
      </c>
      <c r="B96" s="53" t="s">
        <v>7</v>
      </c>
      <c r="C96" s="54">
        <v>0</v>
      </c>
      <c r="D96" s="55" t="s">
        <v>79</v>
      </c>
      <c r="E96" s="54">
        <v>0</v>
      </c>
      <c r="F96" s="53" t="s">
        <v>26</v>
      </c>
      <c r="G96" s="56" t="s">
        <v>8</v>
      </c>
      <c r="H96" s="57">
        <f t="shared" si="27"/>
        <v>1</v>
      </c>
      <c r="I96" s="57">
        <f t="shared" si="28"/>
        <v>1</v>
      </c>
      <c r="J96" s="57">
        <f t="shared" si="29"/>
        <v>1</v>
      </c>
      <c r="K96" s="57">
        <f t="shared" si="30"/>
        <v>1</v>
      </c>
      <c r="L96" s="57">
        <f t="shared" si="31"/>
        <v>0</v>
      </c>
      <c r="M96" s="57">
        <f t="shared" si="32"/>
        <v>0</v>
      </c>
      <c r="N96" s="57">
        <f t="shared" si="33"/>
        <v>0</v>
      </c>
      <c r="O96" s="57">
        <f t="shared" si="33"/>
        <v>0</v>
      </c>
      <c r="P96" s="57">
        <f t="shared" si="34"/>
        <v>1</v>
      </c>
      <c r="Q96" s="57">
        <f t="shared" si="34"/>
        <v>1</v>
      </c>
      <c r="R96" s="57">
        <f t="shared" si="35"/>
        <v>0</v>
      </c>
      <c r="S96" s="57">
        <f t="shared" si="35"/>
        <v>0</v>
      </c>
      <c r="T96" s="17"/>
      <c r="U96" s="17"/>
      <c r="V96" s="22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:32" ht="15">
      <c r="A97" s="58">
        <v>2</v>
      </c>
      <c r="B97" s="53" t="s">
        <v>10</v>
      </c>
      <c r="C97" s="54">
        <v>0</v>
      </c>
      <c r="D97" s="55" t="s">
        <v>79</v>
      </c>
      <c r="E97" s="54">
        <v>1</v>
      </c>
      <c r="F97" s="53" t="s">
        <v>22</v>
      </c>
      <c r="G97" s="56" t="s">
        <v>12</v>
      </c>
      <c r="H97" s="57">
        <f t="shared" si="27"/>
        <v>0</v>
      </c>
      <c r="I97" s="57">
        <f t="shared" si="28"/>
        <v>3</v>
      </c>
      <c r="J97" s="57">
        <f t="shared" si="29"/>
        <v>1</v>
      </c>
      <c r="K97" s="57">
        <f t="shared" si="30"/>
        <v>1</v>
      </c>
      <c r="L97" s="57">
        <f t="shared" si="31"/>
        <v>0</v>
      </c>
      <c r="M97" s="57">
        <f t="shared" si="32"/>
        <v>1</v>
      </c>
      <c r="N97" s="57">
        <f t="shared" si="33"/>
        <v>0</v>
      </c>
      <c r="O97" s="57">
        <f t="shared" si="33"/>
        <v>1</v>
      </c>
      <c r="P97" s="57">
        <f t="shared" si="34"/>
        <v>0</v>
      </c>
      <c r="Q97" s="57">
        <f t="shared" si="34"/>
        <v>0</v>
      </c>
      <c r="R97" s="57">
        <f t="shared" si="35"/>
        <v>1</v>
      </c>
      <c r="S97" s="57">
        <f t="shared" si="35"/>
        <v>0</v>
      </c>
      <c r="T97" s="17"/>
      <c r="U97" s="17"/>
      <c r="V97" s="22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1:32" ht="15">
      <c r="A98" s="52">
        <v>3</v>
      </c>
      <c r="B98" s="53" t="s">
        <v>34</v>
      </c>
      <c r="C98" s="54">
        <v>0</v>
      </c>
      <c r="D98" s="55" t="s">
        <v>79</v>
      </c>
      <c r="E98" s="54">
        <v>0</v>
      </c>
      <c r="F98" s="53" t="s">
        <v>38</v>
      </c>
      <c r="G98" s="56" t="s">
        <v>20</v>
      </c>
      <c r="H98" s="57">
        <f t="shared" si="27"/>
        <v>1</v>
      </c>
      <c r="I98" s="57">
        <f t="shared" si="28"/>
        <v>1</v>
      </c>
      <c r="J98" s="57">
        <f t="shared" si="29"/>
        <v>1</v>
      </c>
      <c r="K98" s="57">
        <f t="shared" si="30"/>
        <v>1</v>
      </c>
      <c r="L98" s="57">
        <f t="shared" si="31"/>
        <v>0</v>
      </c>
      <c r="M98" s="57">
        <f t="shared" si="32"/>
        <v>0</v>
      </c>
      <c r="N98" s="57">
        <f t="shared" si="33"/>
        <v>0</v>
      </c>
      <c r="O98" s="57">
        <f t="shared" si="33"/>
        <v>0</v>
      </c>
      <c r="P98" s="57">
        <f t="shared" si="34"/>
        <v>1</v>
      </c>
      <c r="Q98" s="57">
        <f t="shared" si="34"/>
        <v>1</v>
      </c>
      <c r="R98" s="57">
        <f t="shared" si="35"/>
        <v>0</v>
      </c>
      <c r="S98" s="57">
        <f t="shared" si="35"/>
        <v>0</v>
      </c>
      <c r="T98" s="17"/>
      <c r="U98" s="17"/>
      <c r="V98" s="22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1:32" ht="15">
      <c r="A99" s="58">
        <v>4</v>
      </c>
      <c r="B99" s="53" t="s">
        <v>30</v>
      </c>
      <c r="C99" s="54">
        <v>0</v>
      </c>
      <c r="D99" s="55" t="s">
        <v>79</v>
      </c>
      <c r="E99" s="54">
        <v>1</v>
      </c>
      <c r="F99" s="53" t="s">
        <v>18</v>
      </c>
      <c r="G99" s="56" t="s">
        <v>24</v>
      </c>
      <c r="H99" s="57">
        <f t="shared" si="27"/>
        <v>0</v>
      </c>
      <c r="I99" s="57">
        <f t="shared" si="28"/>
        <v>3</v>
      </c>
      <c r="J99" s="57">
        <f t="shared" si="29"/>
        <v>1</v>
      </c>
      <c r="K99" s="57">
        <f t="shared" si="30"/>
        <v>1</v>
      </c>
      <c r="L99" s="57">
        <f t="shared" si="31"/>
        <v>0</v>
      </c>
      <c r="M99" s="57">
        <f t="shared" si="32"/>
        <v>1</v>
      </c>
      <c r="N99" s="57">
        <f t="shared" si="33"/>
        <v>0</v>
      </c>
      <c r="O99" s="57">
        <f t="shared" si="33"/>
        <v>1</v>
      </c>
      <c r="P99" s="57">
        <f t="shared" si="34"/>
        <v>0</v>
      </c>
      <c r="Q99" s="57">
        <f t="shared" si="34"/>
        <v>0</v>
      </c>
      <c r="R99" s="57">
        <f t="shared" si="35"/>
        <v>1</v>
      </c>
      <c r="S99" s="57">
        <f t="shared" si="35"/>
        <v>0</v>
      </c>
      <c r="T99" s="17"/>
      <c r="U99" s="17"/>
      <c r="V99" s="22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:32" ht="15">
      <c r="A100" s="52">
        <v>5</v>
      </c>
      <c r="B100" s="53" t="s">
        <v>14</v>
      </c>
      <c r="C100" s="54">
        <v>4</v>
      </c>
      <c r="D100" s="55" t="s">
        <v>79</v>
      </c>
      <c r="E100" s="54">
        <v>1</v>
      </c>
      <c r="F100" s="53" t="s">
        <v>46</v>
      </c>
      <c r="G100" s="56" t="s">
        <v>16</v>
      </c>
      <c r="H100" s="57">
        <f t="shared" si="27"/>
        <v>3</v>
      </c>
      <c r="I100" s="57">
        <f t="shared" si="28"/>
        <v>0</v>
      </c>
      <c r="J100" s="57">
        <f t="shared" si="29"/>
        <v>1</v>
      </c>
      <c r="K100" s="57">
        <f t="shared" si="30"/>
        <v>1</v>
      </c>
      <c r="L100" s="57">
        <f t="shared" si="31"/>
        <v>4</v>
      </c>
      <c r="M100" s="57">
        <f t="shared" si="32"/>
        <v>1</v>
      </c>
      <c r="N100" s="57">
        <f t="shared" si="33"/>
        <v>1</v>
      </c>
      <c r="O100" s="57">
        <f t="shared" si="33"/>
        <v>0</v>
      </c>
      <c r="P100" s="57">
        <f t="shared" si="34"/>
        <v>0</v>
      </c>
      <c r="Q100" s="57">
        <f t="shared" si="34"/>
        <v>0</v>
      </c>
      <c r="R100" s="57">
        <f t="shared" si="35"/>
        <v>0</v>
      </c>
      <c r="S100" s="57">
        <f t="shared" si="35"/>
        <v>1</v>
      </c>
      <c r="T100" s="17"/>
      <c r="U100" s="17"/>
      <c r="V100" s="22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32" ht="15">
      <c r="A101" s="58">
        <v>6</v>
      </c>
      <c r="B101" s="53" t="s">
        <v>13</v>
      </c>
      <c r="C101" s="54">
        <v>0</v>
      </c>
      <c r="D101" s="55" t="s">
        <v>79</v>
      </c>
      <c r="E101" s="54">
        <v>1</v>
      </c>
      <c r="F101" s="53" t="s">
        <v>29</v>
      </c>
      <c r="G101" s="56" t="str">
        <f>'[1]CHAVES'!G9</f>
        <v>ZILBER</v>
      </c>
      <c r="H101" s="57">
        <f t="shared" si="27"/>
        <v>0</v>
      </c>
      <c r="I101" s="57">
        <f t="shared" si="28"/>
        <v>3</v>
      </c>
      <c r="J101" s="57">
        <f t="shared" si="29"/>
        <v>1</v>
      </c>
      <c r="K101" s="57">
        <f t="shared" si="30"/>
        <v>1</v>
      </c>
      <c r="L101" s="57">
        <f t="shared" si="31"/>
        <v>0</v>
      </c>
      <c r="M101" s="57">
        <f t="shared" si="32"/>
        <v>1</v>
      </c>
      <c r="N101" s="57">
        <f t="shared" si="33"/>
        <v>0</v>
      </c>
      <c r="O101" s="57">
        <f t="shared" si="33"/>
        <v>1</v>
      </c>
      <c r="P101" s="57">
        <f t="shared" si="34"/>
        <v>0</v>
      </c>
      <c r="Q101" s="57">
        <f t="shared" si="34"/>
        <v>0</v>
      </c>
      <c r="R101" s="57">
        <f t="shared" si="35"/>
        <v>1</v>
      </c>
      <c r="S101" s="57">
        <f t="shared" si="35"/>
        <v>0</v>
      </c>
      <c r="T101" s="17"/>
      <c r="U101" s="17"/>
      <c r="V101" s="22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1:32" ht="15">
      <c r="A102" s="52">
        <v>7</v>
      </c>
      <c r="B102" s="53" t="s">
        <v>6</v>
      </c>
      <c r="C102" s="54">
        <v>0</v>
      </c>
      <c r="D102" s="55" t="s">
        <v>79</v>
      </c>
      <c r="E102" s="54">
        <v>0</v>
      </c>
      <c r="F102" s="53" t="s">
        <v>21</v>
      </c>
      <c r="G102" s="56" t="str">
        <f>'[1]CHAVES'!G8</f>
        <v>CHRISTIAN</v>
      </c>
      <c r="H102" s="57">
        <f t="shared" si="27"/>
        <v>1</v>
      </c>
      <c r="I102" s="57">
        <f t="shared" si="28"/>
        <v>1</v>
      </c>
      <c r="J102" s="57">
        <f t="shared" si="29"/>
        <v>1</v>
      </c>
      <c r="K102" s="57">
        <f t="shared" si="30"/>
        <v>1</v>
      </c>
      <c r="L102" s="57">
        <f t="shared" si="31"/>
        <v>0</v>
      </c>
      <c r="M102" s="57">
        <f t="shared" si="32"/>
        <v>0</v>
      </c>
      <c r="N102" s="57">
        <f t="shared" si="33"/>
        <v>0</v>
      </c>
      <c r="O102" s="57">
        <f t="shared" si="33"/>
        <v>0</v>
      </c>
      <c r="P102" s="57">
        <f t="shared" si="34"/>
        <v>1</v>
      </c>
      <c r="Q102" s="57">
        <f t="shared" si="34"/>
        <v>1</v>
      </c>
      <c r="R102" s="57">
        <f t="shared" si="35"/>
        <v>0</v>
      </c>
      <c r="S102" s="57">
        <f t="shared" si="35"/>
        <v>0</v>
      </c>
      <c r="T102" s="17"/>
      <c r="U102" s="17"/>
      <c r="V102" s="22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1:32" ht="15">
      <c r="A103" s="58">
        <v>8</v>
      </c>
      <c r="B103" s="53" t="s">
        <v>45</v>
      </c>
      <c r="C103" s="54">
        <v>1</v>
      </c>
      <c r="D103" s="55" t="s">
        <v>79</v>
      </c>
      <c r="E103" s="54">
        <v>0</v>
      </c>
      <c r="F103" s="53" t="s">
        <v>33</v>
      </c>
      <c r="G103" s="56" t="s">
        <v>44</v>
      </c>
      <c r="H103" s="57">
        <f t="shared" si="27"/>
        <v>3</v>
      </c>
      <c r="I103" s="57">
        <f t="shared" si="28"/>
        <v>0</v>
      </c>
      <c r="J103" s="57">
        <f t="shared" si="29"/>
        <v>1</v>
      </c>
      <c r="K103" s="57">
        <f t="shared" si="30"/>
        <v>1</v>
      </c>
      <c r="L103" s="57">
        <f t="shared" si="31"/>
        <v>1</v>
      </c>
      <c r="M103" s="57">
        <f t="shared" si="32"/>
        <v>0</v>
      </c>
      <c r="N103" s="57">
        <f t="shared" si="33"/>
        <v>1</v>
      </c>
      <c r="O103" s="57">
        <f t="shared" si="33"/>
        <v>0</v>
      </c>
      <c r="P103" s="57">
        <f t="shared" si="34"/>
        <v>0</v>
      </c>
      <c r="Q103" s="57">
        <f t="shared" si="34"/>
        <v>0</v>
      </c>
      <c r="R103" s="57">
        <f t="shared" si="35"/>
        <v>0</v>
      </c>
      <c r="S103" s="57">
        <f t="shared" si="35"/>
        <v>1</v>
      </c>
      <c r="T103" s="17"/>
      <c r="U103" s="17"/>
      <c r="V103" s="22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1:32" ht="15">
      <c r="A104" s="52">
        <v>9</v>
      </c>
      <c r="B104" s="53" t="s">
        <v>9</v>
      </c>
      <c r="C104" s="54">
        <v>1</v>
      </c>
      <c r="D104" s="55" t="s">
        <v>79</v>
      </c>
      <c r="E104" s="54">
        <v>1</v>
      </c>
      <c r="F104" s="53" t="s">
        <v>37</v>
      </c>
      <c r="G104" s="56" t="s">
        <v>40</v>
      </c>
      <c r="H104" s="57">
        <f t="shared" si="27"/>
        <v>1</v>
      </c>
      <c r="I104" s="57">
        <f t="shared" si="28"/>
        <v>1</v>
      </c>
      <c r="J104" s="57">
        <f t="shared" si="29"/>
        <v>1</v>
      </c>
      <c r="K104" s="57">
        <f t="shared" si="30"/>
        <v>1</v>
      </c>
      <c r="L104" s="57">
        <f t="shared" si="31"/>
        <v>1</v>
      </c>
      <c r="M104" s="57">
        <f t="shared" si="32"/>
        <v>1</v>
      </c>
      <c r="N104" s="57">
        <f t="shared" si="33"/>
        <v>0</v>
      </c>
      <c r="O104" s="57">
        <f t="shared" si="33"/>
        <v>0</v>
      </c>
      <c r="P104" s="57">
        <f t="shared" si="34"/>
        <v>1</v>
      </c>
      <c r="Q104" s="57">
        <f t="shared" si="34"/>
        <v>1</v>
      </c>
      <c r="R104" s="57">
        <f t="shared" si="35"/>
        <v>0</v>
      </c>
      <c r="S104" s="57">
        <f t="shared" si="35"/>
        <v>0</v>
      </c>
      <c r="T104" s="17"/>
      <c r="U104" s="17"/>
      <c r="V104" s="22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1:32" ht="15">
      <c r="A105" s="58">
        <v>10</v>
      </c>
      <c r="B105" s="53" t="s">
        <v>41</v>
      </c>
      <c r="C105" s="54">
        <v>0</v>
      </c>
      <c r="D105" s="55" t="s">
        <v>79</v>
      </c>
      <c r="E105" s="54">
        <v>4</v>
      </c>
      <c r="F105" s="53" t="s">
        <v>25</v>
      </c>
      <c r="G105" s="56" t="str">
        <f>'[1]CHAVES'!G13</f>
        <v>ALDYR</v>
      </c>
      <c r="H105" s="57">
        <f t="shared" si="27"/>
        <v>0</v>
      </c>
      <c r="I105" s="57">
        <f t="shared" si="28"/>
        <v>3</v>
      </c>
      <c r="J105" s="57">
        <f t="shared" si="29"/>
        <v>1</v>
      </c>
      <c r="K105" s="57">
        <f t="shared" si="30"/>
        <v>1</v>
      </c>
      <c r="L105" s="57">
        <f t="shared" si="31"/>
        <v>0</v>
      </c>
      <c r="M105" s="57">
        <f t="shared" si="32"/>
        <v>4</v>
      </c>
      <c r="N105" s="57">
        <f t="shared" si="33"/>
        <v>0</v>
      </c>
      <c r="O105" s="57">
        <f t="shared" si="33"/>
        <v>1</v>
      </c>
      <c r="P105" s="57">
        <f t="shared" si="34"/>
        <v>0</v>
      </c>
      <c r="Q105" s="57">
        <f t="shared" si="34"/>
        <v>0</v>
      </c>
      <c r="R105" s="57">
        <f t="shared" si="35"/>
        <v>1</v>
      </c>
      <c r="S105" s="57">
        <f t="shared" si="35"/>
        <v>0</v>
      </c>
      <c r="T105" s="17"/>
      <c r="U105" s="17"/>
      <c r="V105" s="22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 ht="15">
      <c r="A106" s="45" t="s">
        <v>73</v>
      </c>
      <c r="B106" s="46" t="s">
        <v>121</v>
      </c>
      <c r="C106" s="46"/>
      <c r="D106" s="46"/>
      <c r="E106" s="46"/>
      <c r="F106" s="47"/>
      <c r="G106" s="48" t="s">
        <v>75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17"/>
      <c r="U106" s="17"/>
      <c r="V106" s="22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1:32" ht="15">
      <c r="A107" s="52">
        <v>1</v>
      </c>
      <c r="B107" s="53" t="s">
        <v>30</v>
      </c>
      <c r="C107" s="54">
        <v>2</v>
      </c>
      <c r="D107" s="55" t="s">
        <v>79</v>
      </c>
      <c r="E107" s="54">
        <v>1</v>
      </c>
      <c r="F107" s="53" t="s">
        <v>42</v>
      </c>
      <c r="G107" s="56" t="str">
        <f>'[1]CHAVES'!G9</f>
        <v>ZILBER</v>
      </c>
      <c r="H107" s="57">
        <f t="shared" si="27"/>
        <v>3</v>
      </c>
      <c r="I107" s="57">
        <f t="shared" si="28"/>
        <v>0</v>
      </c>
      <c r="J107" s="57">
        <f t="shared" si="29"/>
        <v>1</v>
      </c>
      <c r="K107" s="57">
        <f t="shared" si="30"/>
        <v>1</v>
      </c>
      <c r="L107" s="57">
        <f t="shared" si="31"/>
        <v>2</v>
      </c>
      <c r="M107" s="57">
        <f t="shared" si="32"/>
        <v>1</v>
      </c>
      <c r="N107" s="57">
        <f t="shared" si="33"/>
        <v>1</v>
      </c>
      <c r="O107" s="57">
        <f t="shared" si="33"/>
        <v>0</v>
      </c>
      <c r="P107" s="57">
        <f t="shared" si="34"/>
        <v>0</v>
      </c>
      <c r="Q107" s="57">
        <f t="shared" si="34"/>
        <v>0</v>
      </c>
      <c r="R107" s="57">
        <f t="shared" si="35"/>
        <v>0</v>
      </c>
      <c r="S107" s="57">
        <f t="shared" si="35"/>
        <v>1</v>
      </c>
      <c r="T107" s="17"/>
      <c r="U107" s="17"/>
      <c r="V107" s="22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1:32" ht="15">
      <c r="A108" s="58">
        <v>2</v>
      </c>
      <c r="B108" s="53" t="s">
        <v>34</v>
      </c>
      <c r="C108" s="54">
        <v>2</v>
      </c>
      <c r="D108" s="55" t="s">
        <v>79</v>
      </c>
      <c r="E108" s="54">
        <v>0</v>
      </c>
      <c r="F108" s="53" t="s">
        <v>46</v>
      </c>
      <c r="G108" s="56" t="str">
        <f>'[1]CHAVES'!G8</f>
        <v>CHRISTIAN</v>
      </c>
      <c r="H108" s="57">
        <f t="shared" si="27"/>
        <v>3</v>
      </c>
      <c r="I108" s="57">
        <f t="shared" si="28"/>
        <v>0</v>
      </c>
      <c r="J108" s="57">
        <f t="shared" si="29"/>
        <v>1</v>
      </c>
      <c r="K108" s="57">
        <f t="shared" si="30"/>
        <v>1</v>
      </c>
      <c r="L108" s="57">
        <f t="shared" si="31"/>
        <v>2</v>
      </c>
      <c r="M108" s="57">
        <f t="shared" si="32"/>
        <v>0</v>
      </c>
      <c r="N108" s="57">
        <f t="shared" si="33"/>
        <v>1</v>
      </c>
      <c r="O108" s="57">
        <f t="shared" si="33"/>
        <v>0</v>
      </c>
      <c r="P108" s="57">
        <f t="shared" si="34"/>
        <v>0</v>
      </c>
      <c r="Q108" s="57">
        <f t="shared" si="34"/>
        <v>0</v>
      </c>
      <c r="R108" s="57">
        <f t="shared" si="35"/>
        <v>0</v>
      </c>
      <c r="S108" s="57">
        <f t="shared" si="35"/>
        <v>1</v>
      </c>
      <c r="T108" s="17"/>
      <c r="U108" s="17"/>
      <c r="V108" s="22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1:32" ht="15">
      <c r="A109" s="52">
        <v>3</v>
      </c>
      <c r="B109" s="53" t="s">
        <v>7</v>
      </c>
      <c r="C109" s="54">
        <v>0</v>
      </c>
      <c r="D109" s="55" t="s">
        <v>79</v>
      </c>
      <c r="E109" s="54">
        <v>3</v>
      </c>
      <c r="F109" s="53" t="s">
        <v>18</v>
      </c>
      <c r="G109" s="56" t="str">
        <f>'[1]CHAVES'!G11</f>
        <v>ROGÉRIO</v>
      </c>
      <c r="H109" s="57">
        <f t="shared" si="27"/>
        <v>0</v>
      </c>
      <c r="I109" s="57">
        <f t="shared" si="28"/>
        <v>3</v>
      </c>
      <c r="J109" s="57">
        <f t="shared" si="29"/>
        <v>1</v>
      </c>
      <c r="K109" s="57">
        <f t="shared" si="30"/>
        <v>1</v>
      </c>
      <c r="L109" s="57">
        <f t="shared" si="31"/>
        <v>0</v>
      </c>
      <c r="M109" s="57">
        <f t="shared" si="32"/>
        <v>3</v>
      </c>
      <c r="N109" s="57">
        <f t="shared" si="33"/>
        <v>0</v>
      </c>
      <c r="O109" s="57">
        <f t="shared" si="33"/>
        <v>1</v>
      </c>
      <c r="P109" s="57">
        <f t="shared" si="34"/>
        <v>0</v>
      </c>
      <c r="Q109" s="57">
        <f t="shared" si="34"/>
        <v>0</v>
      </c>
      <c r="R109" s="57">
        <f t="shared" si="35"/>
        <v>1</v>
      </c>
      <c r="S109" s="57">
        <f t="shared" si="35"/>
        <v>0</v>
      </c>
      <c r="T109" s="17"/>
      <c r="U109" s="17"/>
      <c r="V109" s="22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1:32" ht="15">
      <c r="A110" s="58">
        <v>4</v>
      </c>
      <c r="B110" s="53" t="s">
        <v>10</v>
      </c>
      <c r="C110" s="54">
        <v>0</v>
      </c>
      <c r="D110" s="55" t="s">
        <v>79</v>
      </c>
      <c r="E110" s="54">
        <v>1</v>
      </c>
      <c r="F110" s="53" t="s">
        <v>26</v>
      </c>
      <c r="G110" s="56" t="str">
        <f>'[1]CHAVES'!G12</f>
        <v>ALISSON</v>
      </c>
      <c r="H110" s="57">
        <f t="shared" si="27"/>
        <v>0</v>
      </c>
      <c r="I110" s="57">
        <f t="shared" si="28"/>
        <v>3</v>
      </c>
      <c r="J110" s="57">
        <f t="shared" si="29"/>
        <v>1</v>
      </c>
      <c r="K110" s="57">
        <f t="shared" si="30"/>
        <v>1</v>
      </c>
      <c r="L110" s="57">
        <f t="shared" si="31"/>
        <v>0</v>
      </c>
      <c r="M110" s="57">
        <f t="shared" si="32"/>
        <v>1</v>
      </c>
      <c r="N110" s="57">
        <f t="shared" si="33"/>
        <v>0</v>
      </c>
      <c r="O110" s="57">
        <f t="shared" si="33"/>
        <v>1</v>
      </c>
      <c r="P110" s="57">
        <f t="shared" si="34"/>
        <v>0</v>
      </c>
      <c r="Q110" s="57">
        <f t="shared" si="34"/>
        <v>0</v>
      </c>
      <c r="R110" s="57">
        <f t="shared" si="35"/>
        <v>1</v>
      </c>
      <c r="S110" s="57">
        <f t="shared" si="35"/>
        <v>0</v>
      </c>
      <c r="T110" s="17"/>
      <c r="U110" s="17"/>
      <c r="V110" s="22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ht="15">
      <c r="A111" s="52">
        <v>5</v>
      </c>
      <c r="B111" s="53" t="s">
        <v>22</v>
      </c>
      <c r="C111" s="54">
        <v>0</v>
      </c>
      <c r="D111" s="55" t="s">
        <v>79</v>
      </c>
      <c r="E111" s="54">
        <v>0</v>
      </c>
      <c r="F111" s="53" t="s">
        <v>38</v>
      </c>
      <c r="G111" s="56" t="str">
        <f>'[1]CHAVES'!G10</f>
        <v>R. BERNARDES</v>
      </c>
      <c r="H111" s="57">
        <f t="shared" si="27"/>
        <v>1</v>
      </c>
      <c r="I111" s="57">
        <f t="shared" si="28"/>
        <v>1</v>
      </c>
      <c r="J111" s="57">
        <f t="shared" si="29"/>
        <v>1</v>
      </c>
      <c r="K111" s="57">
        <f t="shared" si="30"/>
        <v>1</v>
      </c>
      <c r="L111" s="57">
        <f t="shared" si="31"/>
        <v>0</v>
      </c>
      <c r="M111" s="57">
        <f t="shared" si="32"/>
        <v>0</v>
      </c>
      <c r="N111" s="57">
        <f t="shared" si="33"/>
        <v>0</v>
      </c>
      <c r="O111" s="57">
        <f t="shared" si="33"/>
        <v>0</v>
      </c>
      <c r="P111" s="57">
        <f t="shared" si="34"/>
        <v>1</v>
      </c>
      <c r="Q111" s="57">
        <f t="shared" si="34"/>
        <v>1</v>
      </c>
      <c r="R111" s="57">
        <f t="shared" si="35"/>
        <v>0</v>
      </c>
      <c r="S111" s="57">
        <f t="shared" si="35"/>
        <v>0</v>
      </c>
      <c r="T111" s="17"/>
      <c r="U111" s="17"/>
      <c r="V111" s="22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 ht="15">
      <c r="A112" s="58">
        <v>6</v>
      </c>
      <c r="B112" s="53" t="s">
        <v>21</v>
      </c>
      <c r="C112" s="54">
        <v>5</v>
      </c>
      <c r="D112" s="55" t="s">
        <v>79</v>
      </c>
      <c r="E112" s="54">
        <v>0</v>
      </c>
      <c r="F112" s="53" t="s">
        <v>9</v>
      </c>
      <c r="G112" s="56" t="str">
        <f>'[1]CHAVES'!G3</f>
        <v>EVERTON</v>
      </c>
      <c r="H112" s="57">
        <f t="shared" si="27"/>
        <v>3</v>
      </c>
      <c r="I112" s="57">
        <f t="shared" si="28"/>
        <v>0</v>
      </c>
      <c r="J112" s="57">
        <f t="shared" si="29"/>
        <v>1</v>
      </c>
      <c r="K112" s="57">
        <f t="shared" si="30"/>
        <v>1</v>
      </c>
      <c r="L112" s="57">
        <f t="shared" si="31"/>
        <v>5</v>
      </c>
      <c r="M112" s="57">
        <f t="shared" si="32"/>
        <v>0</v>
      </c>
      <c r="N112" s="57">
        <f t="shared" si="33"/>
        <v>1</v>
      </c>
      <c r="O112" s="57">
        <f t="shared" si="33"/>
        <v>0</v>
      </c>
      <c r="P112" s="57">
        <f t="shared" si="34"/>
        <v>0</v>
      </c>
      <c r="Q112" s="57">
        <f t="shared" si="34"/>
        <v>0</v>
      </c>
      <c r="R112" s="57">
        <f t="shared" si="35"/>
        <v>0</v>
      </c>
      <c r="S112" s="57">
        <f t="shared" si="35"/>
        <v>1</v>
      </c>
      <c r="T112" s="17"/>
      <c r="U112" s="17"/>
      <c r="V112" s="22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1:32" ht="15">
      <c r="A113" s="52">
        <v>7</v>
      </c>
      <c r="B113" s="53" t="s">
        <v>25</v>
      </c>
      <c r="C113" s="54">
        <v>0</v>
      </c>
      <c r="D113" s="55" t="s">
        <v>79</v>
      </c>
      <c r="E113" s="54">
        <v>0</v>
      </c>
      <c r="F113" s="53" t="s">
        <v>45</v>
      </c>
      <c r="G113" s="56" t="str">
        <f>'[1]CHAVES'!G6</f>
        <v>LUCIANO</v>
      </c>
      <c r="H113" s="57">
        <f t="shared" si="27"/>
        <v>1</v>
      </c>
      <c r="I113" s="57">
        <f t="shared" si="28"/>
        <v>1</v>
      </c>
      <c r="J113" s="57">
        <f t="shared" si="29"/>
        <v>1</v>
      </c>
      <c r="K113" s="57">
        <f t="shared" si="30"/>
        <v>1</v>
      </c>
      <c r="L113" s="57">
        <f t="shared" si="31"/>
        <v>0</v>
      </c>
      <c r="M113" s="57">
        <f t="shared" si="32"/>
        <v>0</v>
      </c>
      <c r="N113" s="57">
        <f t="shared" si="33"/>
        <v>0</v>
      </c>
      <c r="O113" s="57">
        <f t="shared" si="33"/>
        <v>0</v>
      </c>
      <c r="P113" s="57">
        <f t="shared" si="34"/>
        <v>1</v>
      </c>
      <c r="Q113" s="57">
        <f t="shared" si="34"/>
        <v>1</v>
      </c>
      <c r="R113" s="57">
        <f t="shared" si="35"/>
        <v>0</v>
      </c>
      <c r="S113" s="57">
        <f t="shared" si="35"/>
        <v>0</v>
      </c>
      <c r="T113" s="17"/>
      <c r="U113" s="17"/>
      <c r="V113" s="22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 ht="15">
      <c r="A114" s="58">
        <v>8</v>
      </c>
      <c r="B114" s="53" t="s">
        <v>37</v>
      </c>
      <c r="C114" s="54">
        <v>1</v>
      </c>
      <c r="D114" s="55" t="s">
        <v>79</v>
      </c>
      <c r="E114" s="54">
        <v>2</v>
      </c>
      <c r="F114" s="53" t="s">
        <v>33</v>
      </c>
      <c r="G114" s="56" t="str">
        <f>'[1]CHAVES'!G5</f>
        <v>ADÃO</v>
      </c>
      <c r="H114" s="57">
        <f t="shared" si="27"/>
        <v>0</v>
      </c>
      <c r="I114" s="57">
        <f t="shared" si="28"/>
        <v>3</v>
      </c>
      <c r="J114" s="57">
        <f t="shared" si="29"/>
        <v>1</v>
      </c>
      <c r="K114" s="57">
        <f t="shared" si="30"/>
        <v>1</v>
      </c>
      <c r="L114" s="57">
        <f t="shared" si="31"/>
        <v>1</v>
      </c>
      <c r="M114" s="57">
        <f t="shared" si="32"/>
        <v>2</v>
      </c>
      <c r="N114" s="57">
        <f t="shared" si="33"/>
        <v>0</v>
      </c>
      <c r="O114" s="57">
        <f t="shared" si="33"/>
        <v>1</v>
      </c>
      <c r="P114" s="57">
        <f t="shared" si="34"/>
        <v>0</v>
      </c>
      <c r="Q114" s="57">
        <f t="shared" si="34"/>
        <v>0</v>
      </c>
      <c r="R114" s="57">
        <f t="shared" si="35"/>
        <v>1</v>
      </c>
      <c r="S114" s="57">
        <f t="shared" si="35"/>
        <v>0</v>
      </c>
      <c r="T114" s="17"/>
      <c r="U114" s="17"/>
      <c r="V114" s="22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1:32" ht="15">
      <c r="A115" s="52">
        <v>9</v>
      </c>
      <c r="B115" s="53" t="s">
        <v>13</v>
      </c>
      <c r="C115" s="54">
        <v>0</v>
      </c>
      <c r="D115" s="55" t="s">
        <v>79</v>
      </c>
      <c r="E115" s="54">
        <v>0</v>
      </c>
      <c r="F115" s="53" t="s">
        <v>6</v>
      </c>
      <c r="G115" s="56" t="str">
        <f>'[1]CHAVES'!G13</f>
        <v>ALDYR</v>
      </c>
      <c r="H115" s="57">
        <f t="shared" si="27"/>
        <v>1</v>
      </c>
      <c r="I115" s="57">
        <f t="shared" si="28"/>
        <v>1</v>
      </c>
      <c r="J115" s="57">
        <f t="shared" si="29"/>
        <v>1</v>
      </c>
      <c r="K115" s="57">
        <f t="shared" si="30"/>
        <v>1</v>
      </c>
      <c r="L115" s="57">
        <f t="shared" si="31"/>
        <v>0</v>
      </c>
      <c r="M115" s="57">
        <f t="shared" si="32"/>
        <v>0</v>
      </c>
      <c r="N115" s="57">
        <f t="shared" si="33"/>
        <v>0</v>
      </c>
      <c r="O115" s="57">
        <f t="shared" si="33"/>
        <v>0</v>
      </c>
      <c r="P115" s="57">
        <f t="shared" si="34"/>
        <v>1</v>
      </c>
      <c r="Q115" s="57">
        <f t="shared" si="34"/>
        <v>1</v>
      </c>
      <c r="R115" s="57">
        <f t="shared" si="35"/>
        <v>0</v>
      </c>
      <c r="S115" s="57">
        <f t="shared" si="35"/>
        <v>0</v>
      </c>
      <c r="T115" s="17"/>
      <c r="U115" s="17"/>
      <c r="V115" s="22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1:32" ht="15">
      <c r="A116" s="58">
        <v>10</v>
      </c>
      <c r="B116" s="53" t="s">
        <v>41</v>
      </c>
      <c r="C116" s="54">
        <v>1</v>
      </c>
      <c r="D116" s="55" t="s">
        <v>79</v>
      </c>
      <c r="E116" s="54">
        <v>3</v>
      </c>
      <c r="F116" s="53" t="s">
        <v>17</v>
      </c>
      <c r="G116" s="56" t="str">
        <f>'[1]CHAVES'!G4</f>
        <v>LEANDRO</v>
      </c>
      <c r="H116" s="57">
        <f t="shared" si="27"/>
        <v>0</v>
      </c>
      <c r="I116" s="57">
        <f t="shared" si="28"/>
        <v>3</v>
      </c>
      <c r="J116" s="57">
        <f t="shared" si="29"/>
        <v>1</v>
      </c>
      <c r="K116" s="57">
        <f t="shared" si="30"/>
        <v>1</v>
      </c>
      <c r="L116" s="57">
        <f t="shared" si="31"/>
        <v>1</v>
      </c>
      <c r="M116" s="57">
        <f t="shared" si="32"/>
        <v>3</v>
      </c>
      <c r="N116" s="57">
        <f t="shared" si="33"/>
        <v>0</v>
      </c>
      <c r="O116" s="57">
        <f t="shared" si="33"/>
        <v>1</v>
      </c>
      <c r="P116" s="57">
        <f t="shared" si="34"/>
        <v>0</v>
      </c>
      <c r="Q116" s="57">
        <f t="shared" si="34"/>
        <v>0</v>
      </c>
      <c r="R116" s="57">
        <f t="shared" si="35"/>
        <v>1</v>
      </c>
      <c r="S116" s="57">
        <f t="shared" si="35"/>
        <v>0</v>
      </c>
      <c r="T116" s="17"/>
      <c r="U116" s="17"/>
      <c r="V116" s="22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ht="15">
      <c r="A117" s="66" t="s">
        <v>73</v>
      </c>
      <c r="B117" s="67" t="s">
        <v>122</v>
      </c>
      <c r="C117" s="67"/>
      <c r="D117" s="67"/>
      <c r="E117" s="67"/>
      <c r="F117" s="68"/>
      <c r="G117" s="69" t="s">
        <v>75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17"/>
      <c r="U117" s="17"/>
      <c r="V117" s="22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1:32" ht="15">
      <c r="A118" s="52">
        <v>1</v>
      </c>
      <c r="B118" s="53" t="s">
        <v>26</v>
      </c>
      <c r="C118" s="54">
        <v>1</v>
      </c>
      <c r="D118" s="55" t="s">
        <v>79</v>
      </c>
      <c r="E118" s="54">
        <v>0</v>
      </c>
      <c r="F118" s="53" t="s">
        <v>46</v>
      </c>
      <c r="G118" s="56" t="str">
        <f>'[1]CHAVES'!G10</f>
        <v>R. BERNARDES</v>
      </c>
      <c r="H118" s="57">
        <f t="shared" si="27"/>
        <v>3</v>
      </c>
      <c r="I118" s="57">
        <f t="shared" si="28"/>
        <v>0</v>
      </c>
      <c r="J118" s="57">
        <f t="shared" si="29"/>
        <v>1</v>
      </c>
      <c r="K118" s="57">
        <f t="shared" si="30"/>
        <v>1</v>
      </c>
      <c r="L118" s="57">
        <f t="shared" si="31"/>
        <v>1</v>
      </c>
      <c r="M118" s="57">
        <f t="shared" si="32"/>
        <v>0</v>
      </c>
      <c r="N118" s="57">
        <f t="shared" si="33"/>
        <v>1</v>
      </c>
      <c r="O118" s="57">
        <f t="shared" si="33"/>
        <v>0</v>
      </c>
      <c r="P118" s="57">
        <f t="shared" si="34"/>
        <v>0</v>
      </c>
      <c r="Q118" s="57">
        <f t="shared" si="34"/>
        <v>0</v>
      </c>
      <c r="R118" s="57">
        <f t="shared" si="35"/>
        <v>0</v>
      </c>
      <c r="S118" s="57">
        <f t="shared" si="35"/>
        <v>1</v>
      </c>
      <c r="T118" s="17"/>
      <c r="U118" s="17"/>
      <c r="V118" s="22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15">
      <c r="A119" s="58">
        <v>2</v>
      </c>
      <c r="B119" s="53" t="s">
        <v>14</v>
      </c>
      <c r="C119" s="54">
        <v>0</v>
      </c>
      <c r="D119" s="55" t="s">
        <v>79</v>
      </c>
      <c r="E119" s="54">
        <v>0</v>
      </c>
      <c r="F119" s="53" t="s">
        <v>30</v>
      </c>
      <c r="G119" s="56" t="str">
        <f>'[1]CHAVES'!G6</f>
        <v>LUCIANO</v>
      </c>
      <c r="H119" s="57">
        <f t="shared" si="27"/>
        <v>1</v>
      </c>
      <c r="I119" s="57">
        <f t="shared" si="28"/>
        <v>1</v>
      </c>
      <c r="J119" s="57">
        <f t="shared" si="29"/>
        <v>1</v>
      </c>
      <c r="K119" s="57">
        <f t="shared" si="30"/>
        <v>1</v>
      </c>
      <c r="L119" s="57">
        <f t="shared" si="31"/>
        <v>0</v>
      </c>
      <c r="M119" s="57">
        <f t="shared" si="32"/>
        <v>0</v>
      </c>
      <c r="N119" s="57">
        <f t="shared" si="33"/>
        <v>0</v>
      </c>
      <c r="O119" s="57">
        <f t="shared" si="33"/>
        <v>0</v>
      </c>
      <c r="P119" s="57">
        <f t="shared" si="34"/>
        <v>1</v>
      </c>
      <c r="Q119" s="57">
        <f t="shared" si="34"/>
        <v>1</v>
      </c>
      <c r="R119" s="57">
        <f t="shared" si="35"/>
        <v>0</v>
      </c>
      <c r="S119" s="57">
        <f t="shared" si="35"/>
        <v>0</v>
      </c>
      <c r="T119" s="17"/>
      <c r="U119" s="17"/>
      <c r="V119" s="22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ht="15">
      <c r="A120" s="52">
        <v>3</v>
      </c>
      <c r="B120" s="53" t="s">
        <v>22</v>
      </c>
      <c r="C120" s="54">
        <v>2</v>
      </c>
      <c r="D120" s="55" t="s">
        <v>79</v>
      </c>
      <c r="E120" s="54">
        <v>3</v>
      </c>
      <c r="F120" s="53" t="s">
        <v>42</v>
      </c>
      <c r="G120" s="56" t="str">
        <f>'[1]CHAVES'!G3</f>
        <v>EVERTON</v>
      </c>
      <c r="H120" s="57">
        <f t="shared" si="27"/>
        <v>0</v>
      </c>
      <c r="I120" s="57">
        <f t="shared" si="28"/>
        <v>3</v>
      </c>
      <c r="J120" s="57">
        <f t="shared" si="29"/>
        <v>1</v>
      </c>
      <c r="K120" s="57">
        <f t="shared" si="30"/>
        <v>1</v>
      </c>
      <c r="L120" s="57">
        <f t="shared" si="31"/>
        <v>2</v>
      </c>
      <c r="M120" s="57">
        <f t="shared" si="32"/>
        <v>3</v>
      </c>
      <c r="N120" s="57">
        <f t="shared" si="33"/>
        <v>0</v>
      </c>
      <c r="O120" s="57">
        <f t="shared" si="33"/>
        <v>1</v>
      </c>
      <c r="P120" s="57">
        <f t="shared" si="34"/>
        <v>0</v>
      </c>
      <c r="Q120" s="57">
        <f t="shared" si="34"/>
        <v>0</v>
      </c>
      <c r="R120" s="57">
        <f t="shared" si="35"/>
        <v>1</v>
      </c>
      <c r="S120" s="57">
        <f t="shared" si="35"/>
        <v>0</v>
      </c>
      <c r="T120" s="17"/>
      <c r="U120" s="17"/>
      <c r="V120" s="22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1:32" ht="15">
      <c r="A121" s="58">
        <v>4</v>
      </c>
      <c r="B121" s="53" t="s">
        <v>7</v>
      </c>
      <c r="C121" s="54">
        <v>1</v>
      </c>
      <c r="D121" s="55" t="s">
        <v>79</v>
      </c>
      <c r="E121" s="54">
        <v>0</v>
      </c>
      <c r="F121" s="53" t="s">
        <v>38</v>
      </c>
      <c r="G121" s="56" t="str">
        <f>'[1]CHAVES'!G8</f>
        <v>CHRISTIAN</v>
      </c>
      <c r="H121" s="57">
        <f t="shared" si="27"/>
        <v>3</v>
      </c>
      <c r="I121" s="57">
        <f t="shared" si="28"/>
        <v>0</v>
      </c>
      <c r="J121" s="57">
        <f t="shared" si="29"/>
        <v>1</v>
      </c>
      <c r="K121" s="57">
        <f t="shared" si="30"/>
        <v>1</v>
      </c>
      <c r="L121" s="57">
        <f t="shared" si="31"/>
        <v>1</v>
      </c>
      <c r="M121" s="57">
        <f t="shared" si="32"/>
        <v>0</v>
      </c>
      <c r="N121" s="57">
        <f t="shared" si="33"/>
        <v>1</v>
      </c>
      <c r="O121" s="57">
        <f t="shared" si="33"/>
        <v>0</v>
      </c>
      <c r="P121" s="57">
        <f t="shared" si="34"/>
        <v>0</v>
      </c>
      <c r="Q121" s="57">
        <f t="shared" si="34"/>
        <v>0</v>
      </c>
      <c r="R121" s="57">
        <f t="shared" si="35"/>
        <v>0</v>
      </c>
      <c r="S121" s="57">
        <f t="shared" si="35"/>
        <v>1</v>
      </c>
      <c r="T121" s="17"/>
      <c r="U121" s="17"/>
      <c r="V121" s="22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1:32" ht="15">
      <c r="A122" s="52">
        <v>5</v>
      </c>
      <c r="B122" s="53" t="s">
        <v>10</v>
      </c>
      <c r="C122" s="54">
        <v>1</v>
      </c>
      <c r="D122" s="55" t="s">
        <v>79</v>
      </c>
      <c r="E122" s="54">
        <v>1</v>
      </c>
      <c r="F122" s="53" t="s">
        <v>34</v>
      </c>
      <c r="G122" s="56" t="s">
        <v>48</v>
      </c>
      <c r="H122" s="57">
        <f t="shared" si="27"/>
        <v>1</v>
      </c>
      <c r="I122" s="57">
        <f t="shared" si="28"/>
        <v>1</v>
      </c>
      <c r="J122" s="57">
        <f t="shared" si="29"/>
        <v>1</v>
      </c>
      <c r="K122" s="57">
        <f t="shared" si="30"/>
        <v>1</v>
      </c>
      <c r="L122" s="57">
        <f t="shared" si="31"/>
        <v>1</v>
      </c>
      <c r="M122" s="57">
        <f t="shared" si="32"/>
        <v>1</v>
      </c>
      <c r="N122" s="57">
        <f t="shared" si="33"/>
        <v>0</v>
      </c>
      <c r="O122" s="57">
        <f t="shared" si="33"/>
        <v>0</v>
      </c>
      <c r="P122" s="57">
        <f t="shared" si="34"/>
        <v>1</v>
      </c>
      <c r="Q122" s="57">
        <f t="shared" si="34"/>
        <v>1</v>
      </c>
      <c r="R122" s="57">
        <f t="shared" si="35"/>
        <v>0</v>
      </c>
      <c r="S122" s="57">
        <f t="shared" si="35"/>
        <v>0</v>
      </c>
      <c r="T122" s="17"/>
      <c r="U122" s="17"/>
      <c r="V122" s="22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1:32" ht="15">
      <c r="A123" s="58">
        <v>6</v>
      </c>
      <c r="B123" s="53" t="s">
        <v>37</v>
      </c>
      <c r="C123" s="54">
        <v>3</v>
      </c>
      <c r="D123" s="55" t="s">
        <v>79</v>
      </c>
      <c r="E123" s="54">
        <v>2</v>
      </c>
      <c r="F123" s="53" t="s">
        <v>21</v>
      </c>
      <c r="G123" s="56" t="str">
        <f>'[1]CHAVES'!G5</f>
        <v>ADÃO</v>
      </c>
      <c r="H123" s="57">
        <f t="shared" si="27"/>
        <v>3</v>
      </c>
      <c r="I123" s="57">
        <f t="shared" si="28"/>
        <v>0</v>
      </c>
      <c r="J123" s="57">
        <f t="shared" si="29"/>
        <v>1</v>
      </c>
      <c r="K123" s="57">
        <f t="shared" si="30"/>
        <v>1</v>
      </c>
      <c r="L123" s="57">
        <f t="shared" si="31"/>
        <v>3</v>
      </c>
      <c r="M123" s="57">
        <f t="shared" si="32"/>
        <v>2</v>
      </c>
      <c r="N123" s="57">
        <f t="shared" si="33"/>
        <v>1</v>
      </c>
      <c r="O123" s="57">
        <f t="shared" si="33"/>
        <v>0</v>
      </c>
      <c r="P123" s="57">
        <f t="shared" si="34"/>
        <v>0</v>
      </c>
      <c r="Q123" s="57">
        <f t="shared" si="34"/>
        <v>0</v>
      </c>
      <c r="R123" s="57">
        <f t="shared" si="35"/>
        <v>0</v>
      </c>
      <c r="S123" s="57">
        <f t="shared" si="35"/>
        <v>1</v>
      </c>
      <c r="T123" s="17"/>
      <c r="U123" s="17"/>
      <c r="V123" s="22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ht="15">
      <c r="A124" s="52">
        <v>7</v>
      </c>
      <c r="B124" s="53" t="s">
        <v>17</v>
      </c>
      <c r="C124" s="54">
        <v>0</v>
      </c>
      <c r="D124" s="55" t="s">
        <v>79</v>
      </c>
      <c r="E124" s="54">
        <v>0</v>
      </c>
      <c r="F124" s="53" t="s">
        <v>25</v>
      </c>
      <c r="G124" s="56" t="str">
        <f>'[1]CHAVES'!G11</f>
        <v>ROGÉRIO</v>
      </c>
      <c r="H124" s="57">
        <f t="shared" si="27"/>
        <v>1</v>
      </c>
      <c r="I124" s="57">
        <f t="shared" si="28"/>
        <v>1</v>
      </c>
      <c r="J124" s="57">
        <f t="shared" si="29"/>
        <v>1</v>
      </c>
      <c r="K124" s="57">
        <f t="shared" si="30"/>
        <v>1</v>
      </c>
      <c r="L124" s="57">
        <f t="shared" si="31"/>
        <v>0</v>
      </c>
      <c r="M124" s="57">
        <f t="shared" si="32"/>
        <v>0</v>
      </c>
      <c r="N124" s="57">
        <f t="shared" si="33"/>
        <v>0</v>
      </c>
      <c r="O124" s="57">
        <f t="shared" si="33"/>
        <v>0</v>
      </c>
      <c r="P124" s="57">
        <f t="shared" si="34"/>
        <v>1</v>
      </c>
      <c r="Q124" s="57">
        <f t="shared" si="34"/>
        <v>1</v>
      </c>
      <c r="R124" s="57">
        <f t="shared" si="35"/>
        <v>0</v>
      </c>
      <c r="S124" s="57">
        <f t="shared" si="35"/>
        <v>0</v>
      </c>
      <c r="T124" s="17"/>
      <c r="U124" s="17"/>
      <c r="V124" s="22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1:32" ht="15">
      <c r="A125" s="58">
        <v>8</v>
      </c>
      <c r="B125" s="53" t="s">
        <v>6</v>
      </c>
      <c r="C125" s="54">
        <v>1</v>
      </c>
      <c r="D125" s="55" t="s">
        <v>79</v>
      </c>
      <c r="E125" s="54">
        <v>0</v>
      </c>
      <c r="F125" s="53" t="s">
        <v>29</v>
      </c>
      <c r="G125" s="56" t="s">
        <v>12</v>
      </c>
      <c r="H125" s="57">
        <f t="shared" si="27"/>
        <v>3</v>
      </c>
      <c r="I125" s="57">
        <f t="shared" si="28"/>
        <v>0</v>
      </c>
      <c r="J125" s="57">
        <f t="shared" si="29"/>
        <v>1</v>
      </c>
      <c r="K125" s="57">
        <f t="shared" si="30"/>
        <v>1</v>
      </c>
      <c r="L125" s="57">
        <f t="shared" si="31"/>
        <v>1</v>
      </c>
      <c r="M125" s="57">
        <f t="shared" si="32"/>
        <v>0</v>
      </c>
      <c r="N125" s="57">
        <f t="shared" si="33"/>
        <v>1</v>
      </c>
      <c r="O125" s="57">
        <f t="shared" si="33"/>
        <v>0</v>
      </c>
      <c r="P125" s="57">
        <f t="shared" si="34"/>
        <v>0</v>
      </c>
      <c r="Q125" s="57">
        <f t="shared" si="34"/>
        <v>0</v>
      </c>
      <c r="R125" s="57">
        <f t="shared" si="35"/>
        <v>0</v>
      </c>
      <c r="S125" s="57">
        <f t="shared" si="35"/>
        <v>1</v>
      </c>
      <c r="T125" s="17"/>
      <c r="U125" s="17"/>
      <c r="V125" s="22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1:32" ht="15">
      <c r="A126" s="52">
        <v>9</v>
      </c>
      <c r="B126" s="53" t="s">
        <v>45</v>
      </c>
      <c r="C126" s="54">
        <v>2</v>
      </c>
      <c r="D126" s="55" t="s">
        <v>79</v>
      </c>
      <c r="E126" s="54">
        <v>0</v>
      </c>
      <c r="F126" s="53" t="s">
        <v>41</v>
      </c>
      <c r="G126" s="56" t="s">
        <v>44</v>
      </c>
      <c r="H126" s="57">
        <f t="shared" si="27"/>
        <v>3</v>
      </c>
      <c r="I126" s="57">
        <f t="shared" si="28"/>
        <v>0</v>
      </c>
      <c r="J126" s="57">
        <f t="shared" si="29"/>
        <v>1</v>
      </c>
      <c r="K126" s="57">
        <f t="shared" si="30"/>
        <v>1</v>
      </c>
      <c r="L126" s="57">
        <f t="shared" si="31"/>
        <v>2</v>
      </c>
      <c r="M126" s="57">
        <f t="shared" si="32"/>
        <v>0</v>
      </c>
      <c r="N126" s="57">
        <f t="shared" si="33"/>
        <v>1</v>
      </c>
      <c r="O126" s="57">
        <f t="shared" si="33"/>
        <v>0</v>
      </c>
      <c r="P126" s="57">
        <f t="shared" si="34"/>
        <v>0</v>
      </c>
      <c r="Q126" s="57">
        <f t="shared" si="34"/>
        <v>0</v>
      </c>
      <c r="R126" s="57">
        <f t="shared" si="35"/>
        <v>0</v>
      </c>
      <c r="S126" s="57">
        <f t="shared" si="35"/>
        <v>1</v>
      </c>
      <c r="T126" s="17"/>
      <c r="U126" s="17"/>
      <c r="V126" s="22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1:32" ht="15">
      <c r="A127" s="58">
        <v>10</v>
      </c>
      <c r="B127" s="53" t="s">
        <v>13</v>
      </c>
      <c r="C127" s="54">
        <v>0</v>
      </c>
      <c r="D127" s="55" t="s">
        <v>79</v>
      </c>
      <c r="E127" s="54">
        <v>0</v>
      </c>
      <c r="F127" s="53" t="s">
        <v>33</v>
      </c>
      <c r="G127" s="56" t="str">
        <f>'[1]CHAVES'!G7</f>
        <v>GÉRSON</v>
      </c>
      <c r="H127" s="57">
        <f t="shared" si="27"/>
        <v>1</v>
      </c>
      <c r="I127" s="57">
        <f t="shared" si="28"/>
        <v>1</v>
      </c>
      <c r="J127" s="57">
        <f t="shared" si="29"/>
        <v>1</v>
      </c>
      <c r="K127" s="57">
        <f t="shared" si="30"/>
        <v>1</v>
      </c>
      <c r="L127" s="57">
        <f t="shared" si="31"/>
        <v>0</v>
      </c>
      <c r="M127" s="57">
        <f t="shared" si="32"/>
        <v>0</v>
      </c>
      <c r="N127" s="57">
        <f t="shared" si="33"/>
        <v>0</v>
      </c>
      <c r="O127" s="57">
        <f t="shared" si="33"/>
        <v>0</v>
      </c>
      <c r="P127" s="57">
        <f t="shared" si="34"/>
        <v>1</v>
      </c>
      <c r="Q127" s="57">
        <f t="shared" si="34"/>
        <v>1</v>
      </c>
      <c r="R127" s="57">
        <f t="shared" si="35"/>
        <v>0</v>
      </c>
      <c r="S127" s="57">
        <f t="shared" si="35"/>
        <v>0</v>
      </c>
      <c r="T127" s="17"/>
      <c r="U127" s="17"/>
      <c r="V127" s="22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</sheetData>
  <sheetProtection/>
  <mergeCells count="28">
    <mergeCell ref="B84:F84"/>
    <mergeCell ref="B95:F95"/>
    <mergeCell ref="B106:F106"/>
    <mergeCell ref="B117:F117"/>
    <mergeCell ref="B51:F51"/>
    <mergeCell ref="Z51:AA51"/>
    <mergeCell ref="Z52:AA52"/>
    <mergeCell ref="Z53:AA53"/>
    <mergeCell ref="B62:F62"/>
    <mergeCell ref="B73:F73"/>
    <mergeCell ref="Z44:AA44"/>
    <mergeCell ref="Z45:AA45"/>
    <mergeCell ref="V46:AA46"/>
    <mergeCell ref="Z48:AA48"/>
    <mergeCell ref="Z49:AA49"/>
    <mergeCell ref="Z50:AA50"/>
    <mergeCell ref="Z36:AA36"/>
    <mergeCell ref="Z37:AA37"/>
    <mergeCell ref="Z38:AA38"/>
    <mergeCell ref="B40:F40"/>
    <mergeCell ref="V41:AA41"/>
    <mergeCell ref="Z43:AA43"/>
    <mergeCell ref="A1:G1"/>
    <mergeCell ref="B7:F7"/>
    <mergeCell ref="B18:F18"/>
    <mergeCell ref="B29:F29"/>
    <mergeCell ref="V33:AA33"/>
    <mergeCell ref="Z35:AA3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2010-11-29T15:28:59Z</dcterms:created>
  <dcterms:modified xsi:type="dcterms:W3CDTF">2010-11-29T15:33:56Z</dcterms:modified>
  <cp:category/>
  <cp:version/>
  <cp:contentType/>
  <cp:contentStatus/>
</cp:coreProperties>
</file>