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055" firstSheet="2" activeTab="5"/>
  </bookViews>
  <sheets>
    <sheet name="Sheet1" sheetId="1" r:id="rId1"/>
    <sheet name="opening price aastock" sheetId="2" r:id="rId2"/>
    <sheet name="opening price yahoo" sheetId="3" r:id="rId3"/>
    <sheet name="closing price aastock" sheetId="4" r:id="rId4"/>
    <sheet name="close price yahoo" sheetId="5" r:id="rId5"/>
    <sheet name="HSI" sheetId="6" r:id="rId6"/>
  </sheets>
  <definedNames>
    <definedName name="_xlnm.Print_Area" localSheetId="5">'HSI'!$A$1:$P$60</definedName>
  </definedNames>
  <calcPr fullCalcOnLoad="1"/>
</workbook>
</file>

<file path=xl/sharedStrings.xml><?xml version="1.0" encoding="utf-8"?>
<sst xmlns="http://schemas.openxmlformats.org/spreadsheetml/2006/main" count="1007" uniqueCount="443">
  <si>
    <t>Note:</t>
  </si>
  <si>
    <t>Finance</t>
  </si>
  <si>
    <t>Utilities</t>
  </si>
  <si>
    <t>Properties</t>
  </si>
  <si>
    <t>Commerce &amp; Industry</t>
  </si>
  <si>
    <t>FAFs and Weightings of HSI Constituents</t>
  </si>
  <si>
    <t>Phase 2</t>
  </si>
  <si>
    <t>Phase 3</t>
  </si>
  <si>
    <t>Code</t>
  </si>
  <si>
    <t>Weighting (%)</t>
  </si>
  <si>
    <t>Total</t>
  </si>
  <si>
    <t>(After Market Close on 9 Mar 07)</t>
  </si>
  <si>
    <t>(After Market Close on 7 Sep 07)</t>
  </si>
  <si>
    <t>Phase 1</t>
  </si>
  <si>
    <t>BOC Hong Kong</t>
  </si>
  <si>
    <t>Hang Seng Bank</t>
  </si>
  <si>
    <t>HKEx</t>
  </si>
  <si>
    <t>-</t>
  </si>
  <si>
    <t>HK &amp; China Gas</t>
  </si>
  <si>
    <t>HK Electric</t>
  </si>
  <si>
    <t>Cheung Kong</t>
  </si>
  <si>
    <t>Henderson Land</t>
  </si>
  <si>
    <t>Sino Land</t>
  </si>
  <si>
    <t>China Mobile</t>
  </si>
  <si>
    <t>Hutchison</t>
  </si>
  <si>
    <t>CNOOC</t>
  </si>
  <si>
    <t>China Netcom</t>
  </si>
  <si>
    <t>China Unicom</t>
  </si>
  <si>
    <t>MTR Corporation</t>
  </si>
  <si>
    <t>Li &amp; Fung</t>
  </si>
  <si>
    <t>Swire Pacific 'A'</t>
  </si>
  <si>
    <t>CITIC Pacific</t>
  </si>
  <si>
    <t>China Resources</t>
  </si>
  <si>
    <t>COSCO Pacific</t>
  </si>
  <si>
    <t>PCCW</t>
  </si>
  <si>
    <t>HSBC Holdings</t>
  </si>
  <si>
    <t>Bank of East Asia</t>
  </si>
  <si>
    <t>CLP Holdings</t>
  </si>
  <si>
    <t>SHK Properties</t>
  </si>
  <si>
    <t>Hang Lung Properties</t>
  </si>
  <si>
    <t>Esprit Holdings</t>
  </si>
  <si>
    <t>Cathay Pacific Air</t>
  </si>
  <si>
    <t>China Merchants Holdings</t>
  </si>
  <si>
    <t>Wharf (Holdings)</t>
  </si>
  <si>
    <t>CKI Holdings</t>
  </si>
  <si>
    <t>New World Development</t>
  </si>
  <si>
    <t>Foxconn</t>
  </si>
  <si>
    <t>Yue Yuen Industrial</t>
  </si>
  <si>
    <t>FOR INDICATION ONLY</t>
  </si>
  <si>
    <t>(Based on Closing Price on 9 March 2007)</t>
  </si>
  <si>
    <t xml:space="preserve"> (After Market Close on 9 Mar 07)</t>
  </si>
  <si>
    <r>
      <t>Actual FAF</t>
    </r>
    <r>
      <rPr>
        <b/>
        <vertAlign val="superscript"/>
        <sz val="10"/>
        <color indexed="9"/>
        <rFont val="Arial"/>
        <family val="2"/>
      </rPr>
      <t xml:space="preserve">*  </t>
    </r>
    <r>
      <rPr>
        <b/>
        <sz val="10"/>
        <color indexed="9"/>
        <rFont val="Arial"/>
        <family val="2"/>
      </rPr>
      <t>(%)</t>
    </r>
  </si>
  <si>
    <r>
      <t>Actual FAF</t>
    </r>
    <r>
      <rPr>
        <b/>
        <vertAlign val="subscript"/>
        <sz val="10"/>
        <color indexed="9"/>
        <rFont val="Arial"/>
        <family val="2"/>
      </rPr>
      <t>1</t>
    </r>
    <r>
      <rPr>
        <b/>
        <vertAlign val="superscript"/>
        <sz val="10"/>
        <color indexed="9"/>
        <rFont val="Arial"/>
        <family val="2"/>
      </rPr>
      <t xml:space="preserve"># </t>
    </r>
    <r>
      <rPr>
        <b/>
        <sz val="10"/>
        <color indexed="9"/>
        <rFont val="Arial"/>
        <family val="2"/>
      </rPr>
      <t>(%)</t>
    </r>
  </si>
  <si>
    <r>
      <t>FAF</t>
    </r>
    <r>
      <rPr>
        <b/>
        <vertAlign val="subscript"/>
        <sz val="10"/>
        <color indexed="9"/>
        <rFont val="Arial"/>
        <family val="2"/>
      </rPr>
      <t>2</t>
    </r>
    <r>
      <rPr>
        <b/>
        <vertAlign val="superscript"/>
        <sz val="10"/>
        <color indexed="9"/>
        <rFont val="Arial"/>
        <family val="2"/>
      </rPr>
      <t xml:space="preserve">^  </t>
    </r>
    <r>
      <rPr>
        <b/>
        <sz val="10"/>
        <color indexed="9"/>
        <rFont val="Arial"/>
        <family val="2"/>
      </rPr>
      <t>(%)</t>
    </r>
  </si>
  <si>
    <t>^ Actual FAF2 to be used will be announced in August 2007.</t>
  </si>
  <si>
    <t>* Actual FAF refers to FAF applied on 7 February 2007.</t>
  </si>
  <si>
    <t>China Life (H)</t>
  </si>
  <si>
    <t>China Construction Bank (H)</t>
  </si>
  <si>
    <t>ICBC (H)</t>
  </si>
  <si>
    <t>Bank of China (H)</t>
  </si>
  <si>
    <t>Sinopec Corp (H)</t>
  </si>
  <si>
    <r>
      <t>Company Name</t>
    </r>
    <r>
      <rPr>
        <b/>
        <vertAlign val="superscript"/>
        <sz val="10"/>
        <color indexed="9"/>
        <rFont val="Arial"/>
        <family val="2"/>
      </rPr>
      <t>!</t>
    </r>
  </si>
  <si>
    <r>
      <t>#</t>
    </r>
    <r>
      <rPr>
        <sz val="10"/>
        <rFont val="Arial"/>
        <family val="2"/>
      </rPr>
      <t xml:space="preserve"> Actual FAF1 refers to FAF applied on 12 March 2007.</t>
    </r>
  </si>
  <si>
    <r>
      <t>!</t>
    </r>
    <r>
      <rPr>
        <sz val="10"/>
        <rFont val="Arial"/>
        <family val="2"/>
      </rPr>
      <t xml:space="preserve"> (H) refers to a H-share company</t>
    </r>
  </si>
  <si>
    <t>For Hang Seng Index (HSI), Hang Seng China Enterprises Index (HSCEI), Hang Seng China H-Financials Index (HSCHFI) and Hang Seng Freefloat Index (HSFI) Series:</t>
  </si>
  <si>
    <t>Freefloat Adjustment*</t>
  </si>
  <si>
    <t>The following shareholdings are viewed as strategic in nature and are excluded for index calculation:</t>
  </si>
  <si>
    <t xml:space="preserve">Directors' holdings – shares held by director(s) who individually control more than 5% of the shareholdings; </t>
  </si>
  <si>
    <t>Cross-holdings – shares held by a Hong Kong-listed company which controls more than 5% of the shareholdings as investments; and</t>
  </si>
  <si>
    <t>Lock-up shares – shares held by shareholder(s) who individually or collectively represent more than 5% of the shareholdings in the company and with a publicly disclosed lock-up arrangement.</t>
  </si>
  <si>
    <t>The data used for the freefloat adjustment are taken from publicly available sources, including annual reports and Securities Notification History Reports from Hong Kong Exchanges and Clearing Limited.</t>
  </si>
  <si>
    <t>The Freefloat-adjusted Factor (FAF), representing the proportion of shares that is freefloated as a percentage of issued shares, is rounded up to the nearest multiple of 5% for Index calculation.</t>
  </si>
  <si>
    <t>Cap Adjustment*</t>
  </si>
  <si>
    <t>A Cap Factor (CF) is calculated in each regular half-yearly constituent change implementation, such that no constituent has a weighting exceeding 15%.</t>
  </si>
  <si>
    <t xml:space="preserve">* The compilation of the HSI was switched from a full market capitalisation weighted formula to a freefloat-adjusted market capitalisation weighted formula with a 15% cap on individual stock weightings starting from 11 September 2006. The above changes are phased in over a period of 12 months from September 2006 to September 2007 to ensure a smooth transition and to minimise any impact on the market. </t>
  </si>
  <si>
    <t>A re-capping exercise will be conducted semi-annually in Q1 and Q3 to coincide with the regular update of the FAF. Additional re-capping will be performed should there be constituent changes.</t>
  </si>
  <si>
    <t>The timetable for the adjustments is as follows:</t>
  </si>
  <si>
    <t>Freefloat Adjustment</t>
  </si>
  <si>
    <t>Capping</t>
  </si>
  <si>
    <t>Level</t>
  </si>
  <si>
    <t>Existing Constituent</t>
  </si>
  <si>
    <t>New Constituent</t>
  </si>
  <si>
    <t>Phase 1:</t>
  </si>
  <si>
    <t>8 Sep 2006 (Fri),</t>
  </si>
  <si>
    <t>after market close</t>
  </si>
  <si>
    <t>Nil</t>
  </si>
  <si>
    <r>
      <t>Applying full Freefloat Adjustment (FAF</t>
    </r>
    <r>
      <rPr>
        <sz val="7.5"/>
        <rFont val="Times New Roman"/>
        <family val="1"/>
      </rPr>
      <t>2</t>
    </r>
    <r>
      <rPr>
        <sz val="12"/>
        <rFont val="Times New Roman"/>
        <family val="1"/>
      </rPr>
      <t>)</t>
    </r>
  </si>
  <si>
    <t>Phase 2:</t>
  </si>
  <si>
    <t>9 Mar 2007 (Fri),</t>
  </si>
  <si>
    <r>
      <t>Applying 2/3 Freefloat Adjustment (FAF</t>
    </r>
    <r>
      <rPr>
        <sz val="7.5"/>
        <rFont val="Times New Roman"/>
        <family val="1"/>
      </rPr>
      <t>1</t>
    </r>
    <r>
      <rPr>
        <sz val="12"/>
        <rFont val="Times New Roman"/>
        <family val="1"/>
      </rPr>
      <t xml:space="preserve">), </t>
    </r>
  </si>
  <si>
    <t>Where:</t>
  </si>
  <si>
    <t>Rounded up to the nearest 5%</t>
  </si>
  <si>
    <t>Phase 3:</t>
  </si>
  <si>
    <t>7 Sep 2007 (Fri),</t>
  </si>
  <si>
    <t xml:space="preserve">(b) </t>
  </si>
  <si>
    <t xml:space="preserve">For Hang Seng Composite Index (HSCI) Series: </t>
  </si>
  <si>
    <t>(c)</t>
  </si>
  <si>
    <t xml:space="preserve">For Total Return Index (TRI) Series: </t>
  </si>
  <si>
    <t>Numerical Examples for index calculation</t>
  </si>
  <si>
    <t>BASE DAY</t>
  </si>
  <si>
    <t>Six stocks are selected as constituent stocks and they are grouped into two sectors, I and II. The following tabulates the number of issued shares for each of the six stocks and their closing prices for the base day. The base day index is set at 100.</t>
  </si>
  <si>
    <t>Sector</t>
  </si>
  <si>
    <t>Stock</t>
  </si>
  <si>
    <t>Issued Shares</t>
  </si>
  <si>
    <t>Closing Price (HKD)</t>
  </si>
  <si>
    <t>Market Capitalisation (HKD)</t>
  </si>
  <si>
    <t>Aggregate Market Capitalisation (HKD)</t>
  </si>
  <si>
    <t>I</t>
  </si>
  <si>
    <t>A</t>
  </si>
  <si>
    <t>B</t>
  </si>
  <si>
    <t>C</t>
  </si>
  <si>
    <t>II</t>
  </si>
  <si>
    <t>D</t>
  </si>
  <si>
    <t>E</t>
  </si>
  <si>
    <t>F</t>
  </si>
  <si>
    <t>All constituent stocks</t>
  </si>
  <si>
    <t>DAY 1: NORMAL COMPUTATION</t>
  </si>
  <si>
    <t>No adjustment is required as there are no changes in the capital structure of the constituent stocks. The day's closing price quotations and other parameters for Index calculation are as follows:</t>
  </si>
  <si>
    <t>Index computation:</t>
  </si>
  <si>
    <t>Base Day's Index</t>
  </si>
  <si>
    <t>Today's Index</t>
  </si>
  <si>
    <t>Day 1</t>
  </si>
  <si>
    <t>Base Day</t>
  </si>
  <si>
    <t>(3)x(1)/(2)</t>
  </si>
  <si>
    <t>Index</t>
  </si>
  <si>
    <t>DAY 2: BONUS ISSUES</t>
  </si>
  <si>
    <t>Stock A is to be traded ex-bonus (XB) at the ratio of "1 for 2".</t>
  </si>
  <si>
    <t>Adjusted number of issued shares of Stock A</t>
  </si>
  <si>
    <t>= 20,000 x (2 + 1) / 2</t>
  </si>
  <si>
    <t>= 30,000</t>
  </si>
  <si>
    <t>4.5XB</t>
  </si>
  <si>
    <t>Day 1's Index</t>
  </si>
  <si>
    <t>Day 2</t>
  </si>
  <si>
    <t>DAY 3: RIGHTS ISSUES</t>
  </si>
  <si>
    <t>Stock D is to be traded ex-right (XR) at the ratio of "1 for 4" at HKD10 per share.</t>
  </si>
  <si>
    <t>Adjusted number of issued shares of Stock D</t>
  </si>
  <si>
    <t>= 8,000 x (4 + 1) / 4</t>
  </si>
  <si>
    <t>= 10,000</t>
  </si>
  <si>
    <t>19.0XR</t>
  </si>
  <si>
    <t>Day 2's Index</t>
  </si>
  <si>
    <t>Day 3</t>
  </si>
  <si>
    <t>384,000*</t>
  </si>
  <si>
    <t>681,000*</t>
  </si>
  <si>
    <t>* Adjusted for Stock D's rights issues:</t>
  </si>
  <si>
    <t>Sector II's aggregate market capitalisation</t>
  </si>
  <si>
    <t>= HKD364,000 + (HKD10 x 2,000)</t>
  </si>
  <si>
    <t>= HKD384,000</t>
  </si>
  <si>
    <t>Aggregate market capitalisation for all constituent stocks</t>
  </si>
  <si>
    <t>= HKD297,000 + HKD384,000</t>
  </si>
  <si>
    <t>= HKD681,000</t>
  </si>
  <si>
    <t>DAY 4: NORMAL COMPUTATION</t>
  </si>
  <si>
    <t>No adjustment is required as there are no changes in the capital structure of the constituent stocks.</t>
  </si>
  <si>
    <t>30,000</t>
  </si>
  <si>
    <t>5.5</t>
  </si>
  <si>
    <t>165,000</t>
  </si>
  <si>
    <t>5,000</t>
  </si>
  <si>
    <t>17.5</t>
  </si>
  <si>
    <t>87,500</t>
  </si>
  <si>
    <t>7,000</t>
  </si>
  <si>
    <t>12.0</t>
  </si>
  <si>
    <t>84,000</t>
  </si>
  <si>
    <t>336,500</t>
  </si>
  <si>
    <t>10,000</t>
  </si>
  <si>
    <t>20.0</t>
  </si>
  <si>
    <t>200,000</t>
  </si>
  <si>
    <t>10.0</t>
  </si>
  <si>
    <t>100,000</t>
  </si>
  <si>
    <t>12,000</t>
  </si>
  <si>
    <t>8.5</t>
  </si>
  <si>
    <t>102,000</t>
  </si>
  <si>
    <t>402,000</t>
  </si>
  <si>
    <t>738,500</t>
  </si>
  <si>
    <t>Day 3's Index</t>
  </si>
  <si>
    <t>Day 4</t>
  </si>
  <si>
    <t>(1)</t>
  </si>
  <si>
    <t>(2)</t>
  </si>
  <si>
    <t>(3)</t>
  </si>
  <si>
    <t>318,000</t>
  </si>
  <si>
    <t>110.0346</t>
  </si>
  <si>
    <t>116.4360</t>
  </si>
  <si>
    <t>393,400</t>
  </si>
  <si>
    <t>100.7866</t>
  </si>
  <si>
    <t>102.9899</t>
  </si>
  <si>
    <t>711,400</t>
  </si>
  <si>
    <t>104.7811</t>
  </si>
  <si>
    <t>108.7726</t>
  </si>
  <si>
    <t>DAY 5: REPLACEMENT OF CONSTITUENT STOCKS</t>
  </si>
  <si>
    <t>Stock B is to be replaced by Stock G. Stock G was selling at HKD15 on Day 4 and its number of issued shares is 6,000.</t>
  </si>
  <si>
    <t>5.0</t>
  </si>
  <si>
    <t>150,000</t>
  </si>
  <si>
    <t>12.3</t>
  </si>
  <si>
    <t>86,100</t>
  </si>
  <si>
    <t>G</t>
  </si>
  <si>
    <t>6,000</t>
  </si>
  <si>
    <t>15.5</t>
  </si>
  <si>
    <t>93,000</t>
  </si>
  <si>
    <t>329,100</t>
  </si>
  <si>
    <t>20.5</t>
  </si>
  <si>
    <t>205,000</t>
  </si>
  <si>
    <t>9.0</t>
  </si>
  <si>
    <t>90,000</t>
  </si>
  <si>
    <t>108,000</t>
  </si>
  <si>
    <t>403,000</t>
  </si>
  <si>
    <t>732,100</t>
  </si>
  <si>
    <t>Day 4's Index</t>
  </si>
  <si>
    <t>Day 5</t>
  </si>
  <si>
    <t>339,000*</t>
  </si>
  <si>
    <t>113.0357</t>
  </si>
  <si>
    <t xml:space="preserve">402,000 </t>
  </si>
  <si>
    <t>103.2461</t>
  </si>
  <si>
    <t>741,000*</t>
  </si>
  <si>
    <t>107.4662</t>
  </si>
  <si>
    <t>* Adjusted for replacing Stock B by Stock G:</t>
  </si>
  <si>
    <t>Sector I's aggregate market capitalisation</t>
  </si>
  <si>
    <t>= HKD336,500 - HKD87,500 + (HKD15 x 6,000)</t>
  </si>
  <si>
    <t>= HKD339,000</t>
  </si>
  <si>
    <t>= HKD339,000 + HKD402,000</t>
  </si>
  <si>
    <t>= HKD741,000</t>
  </si>
  <si>
    <t>DAY 6: SUSPENSION OF STOCKS</t>
  </si>
  <si>
    <t>Stock A is to be suspended from trading.</t>
  </si>
  <si>
    <t xml:space="preserve">Last Traded Price (HKD) </t>
  </si>
  <si>
    <t>Susp</t>
  </si>
  <si>
    <t>150,000*</t>
  </si>
  <si>
    <t>12.6</t>
  </si>
  <si>
    <t>88,200</t>
  </si>
  <si>
    <t>15.0</t>
  </si>
  <si>
    <t>328,200</t>
  </si>
  <si>
    <t>21.0</t>
  </si>
  <si>
    <t>210,000</t>
  </si>
  <si>
    <t>8.8</t>
  </si>
  <si>
    <t>88,000</t>
  </si>
  <si>
    <t>400,000</t>
  </si>
  <si>
    <t>728,200</t>
  </si>
  <si>
    <t xml:space="preserve">*Last traded price will be used for Index calculation regardless of the time of suspension. </t>
  </si>
  <si>
    <t>Day 5's Index</t>
  </si>
  <si>
    <t>Day 6</t>
  </si>
  <si>
    <t>112.7265</t>
  </si>
  <si>
    <t>102.4775</t>
  </si>
  <si>
    <t>106.8936</t>
  </si>
  <si>
    <t>DAY 7: RESUMPTION OF SUSPENDED STOCKS</t>
  </si>
  <si>
    <t>Stock A is to resume trading today.</t>
  </si>
  <si>
    <t>4.0</t>
  </si>
  <si>
    <t>120,000</t>
  </si>
  <si>
    <t>13.0</t>
  </si>
  <si>
    <t>91,000</t>
  </si>
  <si>
    <t>15.2</t>
  </si>
  <si>
    <t>91,200</t>
  </si>
  <si>
    <t>302,200</t>
  </si>
  <si>
    <t>20.8</t>
  </si>
  <si>
    <t>208,000</t>
  </si>
  <si>
    <t>8.9</t>
  </si>
  <si>
    <t>89,000</t>
  </si>
  <si>
    <t>399,000</t>
  </si>
  <si>
    <t>701,200</t>
  </si>
  <si>
    <t>Day 6's Index</t>
  </si>
  <si>
    <t>Day 7</t>
  </si>
  <si>
    <t>103.7963</t>
  </si>
  <si>
    <t xml:space="preserve">400,000 </t>
  </si>
  <si>
    <t>102.2213</t>
  </si>
  <si>
    <t>102.9303</t>
  </si>
  <si>
    <t>DAY 8: DIVIDEND</t>
  </si>
  <si>
    <t>Stock G is to be traded ex-dividend (XD). No adjustment is required.</t>
  </si>
  <si>
    <t>4.2</t>
  </si>
  <si>
    <t>126,000</t>
  </si>
  <si>
    <t>13.3</t>
  </si>
  <si>
    <t>93,100</t>
  </si>
  <si>
    <t>15.0XD</t>
  </si>
  <si>
    <t>309,100</t>
  </si>
  <si>
    <t>9.1</t>
  </si>
  <si>
    <t>105,600</t>
  </si>
  <si>
    <t>406,600</t>
  </si>
  <si>
    <t>715,700</t>
  </si>
  <si>
    <t>Day 7's Index</t>
  </si>
  <si>
    <t>Day 8</t>
  </si>
  <si>
    <t>106.1663</t>
  </si>
  <si>
    <t>104.1684</t>
  </si>
  <si>
    <t>105.0588</t>
  </si>
  <si>
    <t>長江實業</t>
  </si>
  <si>
    <t>新聞 | 股價 | 圖表 | 公司資料</t>
  </si>
  <si>
    <t>中電控股</t>
  </si>
  <si>
    <t>香港中華煤氣</t>
  </si>
  <si>
    <t>九龍倉集團</t>
  </si>
  <si>
    <t>匯豐控股</t>
  </si>
  <si>
    <t>香港電燈</t>
  </si>
  <si>
    <t>電訊盈科</t>
  </si>
  <si>
    <t>恆生銀行</t>
  </si>
  <si>
    <t>恆基地產</t>
  </si>
  <si>
    <t>和記黃埔</t>
  </si>
  <si>
    <t>新鴻基地產</t>
  </si>
  <si>
    <t>新世界發展</t>
  </si>
  <si>
    <t>太古股份公司Α</t>
  </si>
  <si>
    <t>東亞銀行</t>
  </si>
  <si>
    <t>地鐵公司</t>
  </si>
  <si>
    <t>信和置業</t>
  </si>
  <si>
    <t>恆隆地產</t>
  </si>
  <si>
    <t>招商局國際</t>
  </si>
  <si>
    <t>中信泰富</t>
  </si>
  <si>
    <t>華潤創業</t>
  </si>
  <si>
    <t>國泰航空</t>
  </si>
  <si>
    <t>思捷環球</t>
  </si>
  <si>
    <t>中國石油化工股份</t>
  </si>
  <si>
    <t>香港交易所</t>
  </si>
  <si>
    <t>利豐</t>
  </si>
  <si>
    <t>裕元集團</t>
  </si>
  <si>
    <t>中國聯通</t>
  </si>
  <si>
    <t>中國海洋石油</t>
  </si>
  <si>
    <t>中國網通</t>
  </si>
  <si>
    <t>建設銀行</t>
  </si>
  <si>
    <t>中國移動</t>
  </si>
  <si>
    <t>長江基建集團</t>
  </si>
  <si>
    <t>中遠太平洋</t>
  </si>
  <si>
    <t>工商銀行</t>
  </si>
  <si>
    <t>富士康國際</t>
  </si>
  <si>
    <t>N/A</t>
  </si>
  <si>
    <t>中銀香港</t>
  </si>
  <si>
    <t>中國人壽</t>
  </si>
  <si>
    <t>中國銀行</t>
  </si>
  <si>
    <t>代號</t>
  </si>
  <si>
    <t>名稱</t>
  </si>
  <si>
    <t>最後交易</t>
  </si>
  <si>
    <t>升跌</t>
  </si>
  <si>
    <t>成交量</t>
  </si>
  <si>
    <t>0001.HK</t>
  </si>
  <si>
    <t>0002.HK</t>
  </si>
  <si>
    <t>0003.HK</t>
  </si>
  <si>
    <t>0004.HK</t>
  </si>
  <si>
    <t>0005.HK</t>
  </si>
  <si>
    <t>0006.HK</t>
  </si>
  <si>
    <t>0008.HK</t>
  </si>
  <si>
    <t>0.00 (0.00%)</t>
  </si>
  <si>
    <t>0011.HK</t>
  </si>
  <si>
    <t>恒生銀行</t>
  </si>
  <si>
    <t>0012.HK</t>
  </si>
  <si>
    <t>恒基地產</t>
  </si>
  <si>
    <t>0013.HK</t>
  </si>
  <si>
    <t>0016.HK</t>
  </si>
  <si>
    <t>0017.HK</t>
  </si>
  <si>
    <t>0019.HK</t>
  </si>
  <si>
    <t>太古股份公司Ａ</t>
  </si>
  <si>
    <t>0023.HK</t>
  </si>
  <si>
    <t>0066.HK</t>
  </si>
  <si>
    <t>0083.HK</t>
  </si>
  <si>
    <t>0101.HK</t>
  </si>
  <si>
    <t>恒隆地產</t>
  </si>
  <si>
    <t>0144.HK</t>
  </si>
  <si>
    <t>0267.HK</t>
  </si>
  <si>
    <t>0291.HK</t>
  </si>
  <si>
    <t>0293.HK</t>
  </si>
  <si>
    <t>0386.HK</t>
  </si>
  <si>
    <t>0388.HK</t>
  </si>
  <si>
    <t>0494.HK</t>
  </si>
  <si>
    <t>0551.HK</t>
  </si>
  <si>
    <t>0762.HK</t>
  </si>
  <si>
    <t>0883.HK</t>
  </si>
  <si>
    <t>0906.HK</t>
  </si>
  <si>
    <t>0939.HK</t>
  </si>
  <si>
    <t>0941.HK</t>
  </si>
  <si>
    <t>1038.HK</t>
  </si>
  <si>
    <t>1199.HK</t>
  </si>
  <si>
    <t>1398.HK</t>
  </si>
  <si>
    <t>2038.HK</t>
  </si>
  <si>
    <t>2388.HK</t>
  </si>
  <si>
    <t>2628.HK</t>
  </si>
  <si>
    <t>3988.HK</t>
  </si>
  <si>
    <t>Closing Price (HKD)</t>
  </si>
  <si>
    <t>aa stock</t>
  </si>
  <si>
    <t>yahoo</t>
  </si>
  <si>
    <t>no. of company</t>
  </si>
  <si>
    <t>FAF</t>
  </si>
  <si>
    <t>CF</t>
  </si>
  <si>
    <t>Market Capitalisation (HKD) (Open)</t>
  </si>
  <si>
    <t>Aggregate Market Capitalisation (HKD)(Open)</t>
  </si>
  <si>
    <t>Market Capitalisation (HKD) (Close)</t>
  </si>
  <si>
    <t>Aggregate Market Capitalisation (HKD) (Close)</t>
  </si>
  <si>
    <t>Close Hang Seng Index</t>
  </si>
  <si>
    <t>Opening Price (HKD)</t>
  </si>
  <si>
    <t>Strategic holdings – shares held by strategic shareholder(s) who individually or collectively control more than 30% of the shareholdings;</t>
  </si>
  <si>
    <t>change</t>
  </si>
  <si>
    <t>% change</t>
  </si>
  <si>
    <t>Liquid share</t>
  </si>
  <si>
    <t>Liquid market capitalization (open)</t>
  </si>
  <si>
    <t>Liquid market capitalization (close)</t>
  </si>
  <si>
    <t>code</t>
  </si>
  <si>
    <t>testing price</t>
  </si>
  <si>
    <t>testing Hang Seng Index</t>
  </si>
  <si>
    <t xml:space="preserve">calculated  issued  share </t>
  </si>
  <si>
    <t>Ping An Insurance (H)</t>
  </si>
  <si>
    <t>---</t>
  </si>
  <si>
    <t>中國平安</t>
  </si>
  <si>
    <t xml:space="preserve">written issured shares  (13/8/200) </t>
  </si>
  <si>
    <t>written issued shares (5/5/2007)</t>
  </si>
  <si>
    <t xml:space="preserve">calculated  issued  share (13/8/2007) </t>
  </si>
  <si>
    <t>Stock                    code</t>
  </si>
  <si>
    <t>Aggregate Market Capitalisation (HKD) (Close)</t>
  </si>
  <si>
    <t>Aggregate Market Capitalisation (HKD) (Open)</t>
  </si>
  <si>
    <t>mode</t>
  </si>
  <si>
    <t>Aggregate Market Capitalisation (HKD) (Close)</t>
  </si>
  <si>
    <t>Aggregate Market Capitalisation (HKD) (Open) including FAF CF</t>
  </si>
  <si>
    <t>Aggregate Market Capitalisation (HKD) (Close) including FAF CF</t>
  </si>
  <si>
    <t>after testing</t>
  </si>
  <si>
    <t>before testing</t>
  </si>
  <si>
    <t>2.00 (1.94%)</t>
  </si>
  <si>
    <r>
      <t> </t>
    </r>
    <r>
      <rPr>
        <b/>
        <sz val="12.8"/>
        <color indexed="10"/>
        <rFont val="Arial"/>
        <family val="2"/>
      </rPr>
      <t>0.15 (0.29%)</t>
    </r>
  </si>
  <si>
    <t>0.12 (0.67%)</t>
  </si>
  <si>
    <t>0.15 (0.49%)</t>
  </si>
  <si>
    <r>
      <t> </t>
    </r>
    <r>
      <rPr>
        <b/>
        <sz val="12.8"/>
        <color indexed="10"/>
        <rFont val="Arial"/>
        <family val="2"/>
      </rPr>
      <t>0.80 (0.56%)</t>
    </r>
  </si>
  <si>
    <t>0.10 (0.26%)</t>
  </si>
  <si>
    <t>0.02 (0.43%)</t>
  </si>
  <si>
    <t>0.30 (0.25%)</t>
  </si>
  <si>
    <t>0.65 (1.25%)</t>
  </si>
  <si>
    <t>0.50 (0.65%)</t>
  </si>
  <si>
    <t>2.10 (2.25%)</t>
  </si>
  <si>
    <t>0.50 (0.58%)</t>
  </si>
  <si>
    <r>
      <t> </t>
    </r>
    <r>
      <rPr>
        <b/>
        <sz val="12.8"/>
        <color indexed="10"/>
        <rFont val="Arial"/>
        <family val="2"/>
      </rPr>
      <t>0.25 (0.59%)</t>
    </r>
  </si>
  <si>
    <r>
      <t> </t>
    </r>
    <r>
      <rPr>
        <b/>
        <sz val="12.8"/>
        <color indexed="10"/>
        <rFont val="Arial"/>
        <family val="2"/>
      </rPr>
      <t>0.02 (0.11%)</t>
    </r>
  </si>
  <si>
    <t>0.30 (1.83%)</t>
  </si>
  <si>
    <t>0.45 (1.83%)</t>
  </si>
  <si>
    <r>
      <t> </t>
    </r>
    <r>
      <rPr>
        <b/>
        <sz val="12.8"/>
        <color indexed="10"/>
        <rFont val="Arial"/>
        <family val="2"/>
      </rPr>
      <t>0.80 (2.11%)</t>
    </r>
  </si>
  <si>
    <t>0.10 (0.27%)</t>
  </si>
  <si>
    <r>
      <t> </t>
    </r>
    <r>
      <rPr>
        <b/>
        <sz val="12.8"/>
        <color indexed="10"/>
        <rFont val="Arial"/>
        <family val="2"/>
      </rPr>
      <t>0.10 (0.35%)</t>
    </r>
  </si>
  <si>
    <t>0.15 (0.73%)</t>
  </si>
  <si>
    <t>0330.HK</t>
  </si>
  <si>
    <r>
      <t> </t>
    </r>
    <r>
      <rPr>
        <b/>
        <sz val="12.8"/>
        <color indexed="10"/>
        <rFont val="Arial"/>
        <family val="2"/>
      </rPr>
      <t>1.40 (1.34%)</t>
    </r>
  </si>
  <si>
    <t>0.07 (0.93%)</t>
  </si>
  <si>
    <t>1.10 (0.90%)</t>
  </si>
  <si>
    <r>
      <t> </t>
    </r>
    <r>
      <rPr>
        <b/>
        <sz val="12.8"/>
        <color indexed="10"/>
        <rFont val="Arial"/>
        <family val="2"/>
      </rPr>
      <t>0.05 (0.19%)</t>
    </r>
  </si>
  <si>
    <t>0.15 (0.62%)</t>
  </si>
  <si>
    <t>0.30 (2.48%)</t>
  </si>
  <si>
    <t>0.03 (0.35%)</t>
  </si>
  <si>
    <r>
      <t> </t>
    </r>
    <r>
      <rPr>
        <b/>
        <sz val="12.8"/>
        <color indexed="10"/>
        <rFont val="Arial"/>
        <family val="2"/>
      </rPr>
      <t>0.18 (0.94%)</t>
    </r>
  </si>
  <si>
    <t>0.02 (0.36%)</t>
  </si>
  <si>
    <t>0.95 (1.12%)</t>
  </si>
  <si>
    <r>
      <t> </t>
    </r>
    <r>
      <rPr>
        <b/>
        <sz val="12.8"/>
        <color indexed="10"/>
        <rFont val="Arial"/>
        <family val="2"/>
      </rPr>
      <t>0.15 (0.57%)</t>
    </r>
  </si>
  <si>
    <t>0.12 (0.61%)</t>
  </si>
  <si>
    <t>0.13 (2.83%)</t>
  </si>
  <si>
    <r>
      <t> </t>
    </r>
    <r>
      <rPr>
        <b/>
        <sz val="12.8"/>
        <color indexed="10"/>
        <rFont val="Arial"/>
        <family val="2"/>
      </rPr>
      <t>0.90 (4.00%)</t>
    </r>
  </si>
  <si>
    <t>2318.HK</t>
  </si>
  <si>
    <t>0.95 (1.55%)</t>
  </si>
  <si>
    <r>
      <t> </t>
    </r>
    <r>
      <rPr>
        <b/>
        <sz val="12.8"/>
        <color indexed="10"/>
        <rFont val="Arial"/>
        <family val="2"/>
      </rPr>
      <t>0.22 (1.14%)</t>
    </r>
  </si>
  <si>
    <t>0.25 (0.83%)</t>
  </si>
  <si>
    <r>
      <t> </t>
    </r>
    <r>
      <rPr>
        <b/>
        <sz val="12.8"/>
        <color indexed="10"/>
        <rFont val="Arial"/>
        <family val="2"/>
      </rPr>
      <t>0.01 (0.26%)</t>
    </r>
  </si>
  <si>
    <t>最後更新於: 2007-08-13 16:17</t>
  </si>
  <si>
    <t>Open Hang Seng Index</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</si>
</sst>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0.0"/>
    <numFmt numFmtId="191" formatCode="0.0_ "/>
    <numFmt numFmtId="192" formatCode="&quot;Yes&quot;;&quot;Yes&quot;;&quot;No&quot;"/>
    <numFmt numFmtId="193" formatCode="&quot;True&quot;;&quot;True&quot;;&quot;False&quot;"/>
    <numFmt numFmtId="194" formatCode="&quot;On&quot;;&quot;On&quot;;&quot;Off&quot;"/>
    <numFmt numFmtId="195" formatCode="0.0%"/>
    <numFmt numFmtId="196" formatCode="\+#,##0.00;\-#,##0.00;0.00"/>
    <numFmt numFmtId="197" formatCode="\+#,##0;\-#,##0;0"/>
    <numFmt numFmtId="198" formatCode="0_ "/>
    <numFmt numFmtId="199" formatCode="0_);[Red]\(0\)"/>
    <numFmt numFmtId="200" formatCode="dd/mm/yyyy"/>
    <numFmt numFmtId="201" formatCode="0.0000_);[Red]\(0.0000\)"/>
    <numFmt numFmtId="202" formatCode="#,##0_ "/>
    <numFmt numFmtId="203" formatCode="_(* #,##0_);_(* \(#,##0\);_(* &quot;-&quot;??_);_(@_)"/>
    <numFmt numFmtId="204" formatCode="0.000000_);[Red]\(0.000000\)"/>
    <numFmt numFmtId="205" formatCode="0.00000_);[Red]\(0.00000\)"/>
    <numFmt numFmtId="206" formatCode="#,##0.0000;[Red]\-#,##0.0000"/>
    <numFmt numFmtId="207" formatCode="_(* #,##0.0_);_(* \(#,##0.0\);_(* &quot;-&quot;??_);_(@_)"/>
    <numFmt numFmtId="208" formatCode="0.0000_ "/>
    <numFmt numFmtId="209" formatCode="mm/dd/yy"/>
    <numFmt numFmtId="210" formatCode="dd/mm/yy"/>
    <numFmt numFmtId="211" formatCode="_-* #,##0.0_-;\-* #,##0.0_-;_-* &quot;-&quot;?_-;_-@_-"/>
    <numFmt numFmtId="212" formatCode="_(* #,##0.0_);_(* \(#,##0.0\);\(* &quot;-&quot;??_);_(@_)"/>
    <numFmt numFmtId="213" formatCode="_(* #,##0.0_);_(* \(#,##0.0\);_(* &quot;-&quot;_);_(@_)"/>
    <numFmt numFmtId="214" formatCode="_(* #,##0%_);_(* \(#,##0%\);_(* &quot;-&quot;_);_(@_)"/>
    <numFmt numFmtId="215" formatCode="_(* #,##0%_);_(* \(#,##0%\);_(* &quot;-&quot;_)"/>
    <numFmt numFmtId="216" formatCode="_(* 0%_);_(* \(\%\);_(* &quot;-&quot;_)"/>
    <numFmt numFmtId="217" formatCode="_(* #,##0_);_(* \(#,##0\);_(* &quot;-&quot;?_);_(@_)"/>
    <numFmt numFmtId="218" formatCode="_-* #,##0_-;\-* #,##0_-;_-* &quot;-&quot;?_-;_-@_-"/>
    <numFmt numFmtId="219" formatCode="00"/>
    <numFmt numFmtId="220" formatCode="_-* #,##0.000_-;\-* #,##0.000_-;_-* &quot;-&quot;??_-;_-@_-"/>
    <numFmt numFmtId="221" formatCode="_-* #,##0.0_-;\-* #,##0.0_-;_-* &quot;-&quot;??_-;_-@_-"/>
    <numFmt numFmtId="222" formatCode="0.000"/>
    <numFmt numFmtId="223" formatCode="0.0000"/>
    <numFmt numFmtId="224" formatCode="0.00000"/>
    <numFmt numFmtId="225" formatCode="0.000000"/>
    <numFmt numFmtId="226" formatCode="_(* #,##0.0_);_(* \(#,##0.0\);_(* &quot;-&quot;?_);_(@_)"/>
    <numFmt numFmtId="227" formatCode="_(* #,##0.00_);_(* \(#,##0.00\);_(* &quot;-&quot;?_);_(@_)"/>
    <numFmt numFmtId="228" formatCode="_(* #,##0.00_);_(* \(#,##0.00\);_(* &quot;-&quot;_);_(@_)"/>
    <numFmt numFmtId="229" formatCode="0.00_);[Red]\(0.00\)"/>
    <numFmt numFmtId="230" formatCode="0.00_ "/>
    <numFmt numFmtId="231" formatCode="#,##0_ ;[Red]\-#,##0\ "/>
    <numFmt numFmtId="232" formatCode="&quot;$&quot;#,##0.0000;[Red]\-&quot;$&quot;#,##0.0000"/>
  </numFmts>
  <fonts count="33">
    <font>
      <sz val="12"/>
      <name val="Arial"/>
      <family val="2"/>
    </font>
    <font>
      <u val="single"/>
      <sz val="10.2"/>
      <color indexed="12"/>
      <name val="Arial"/>
      <family val="2"/>
    </font>
    <font>
      <u val="single"/>
      <sz val="10.2"/>
      <color indexed="36"/>
      <name val="Arial"/>
      <family val="2"/>
    </font>
    <font>
      <sz val="9"/>
      <name val="細明體"/>
      <family val="3"/>
    </font>
    <font>
      <sz val="10"/>
      <name val="Arial"/>
      <family val="2"/>
    </font>
    <font>
      <b/>
      <sz val="10"/>
      <name val="Arial"/>
      <family val="2"/>
    </font>
    <font>
      <b/>
      <sz val="12"/>
      <name val="Arial"/>
      <family val="2"/>
    </font>
    <font>
      <b/>
      <sz val="10"/>
      <color indexed="9"/>
      <name val="Arial"/>
      <family val="2"/>
    </font>
    <font>
      <b/>
      <vertAlign val="superscript"/>
      <sz val="10"/>
      <color indexed="9"/>
      <name val="Arial"/>
      <family val="2"/>
    </font>
    <font>
      <b/>
      <sz val="14"/>
      <color indexed="9"/>
      <name val="Arial"/>
      <family val="2"/>
    </font>
    <font>
      <b/>
      <vertAlign val="subscript"/>
      <sz val="10"/>
      <color indexed="9"/>
      <name val="Arial"/>
      <family val="2"/>
    </font>
    <font>
      <vertAlign val="superscript"/>
      <sz val="10"/>
      <name val="Arial"/>
      <family val="2"/>
    </font>
    <font>
      <sz val="12"/>
      <name val="Times New Roman"/>
      <family val="1"/>
    </font>
    <font>
      <b/>
      <sz val="12"/>
      <name val="Times New Roman"/>
      <family val="1"/>
    </font>
    <font>
      <sz val="7.5"/>
      <name val="Times New Roman"/>
      <family val="1"/>
    </font>
    <font>
      <sz val="9"/>
      <color indexed="8"/>
      <name val="Arial"/>
      <family val="2"/>
    </font>
    <font>
      <sz val="9"/>
      <color indexed="30"/>
      <name val="Arial"/>
      <family val="2"/>
    </font>
    <font>
      <sz val="9"/>
      <color indexed="17"/>
      <name val="Arial"/>
      <family val="2"/>
    </font>
    <font>
      <sz val="9"/>
      <color indexed="10"/>
      <name val="Arial"/>
      <family val="2"/>
    </font>
    <font>
      <sz val="12.8"/>
      <color indexed="63"/>
      <name val="Arial"/>
      <family val="2"/>
    </font>
    <font>
      <b/>
      <sz val="12.8"/>
      <color indexed="17"/>
      <name val="Arial"/>
      <family val="2"/>
    </font>
    <font>
      <b/>
      <sz val="12.8"/>
      <color indexed="8"/>
      <name val="Arial"/>
      <family val="2"/>
    </font>
    <font>
      <b/>
      <sz val="12.8"/>
      <color indexed="10"/>
      <name val="Arial"/>
      <family val="2"/>
    </font>
    <font>
      <sz val="10"/>
      <color indexed="10"/>
      <name val="Arial"/>
      <family val="2"/>
    </font>
    <font>
      <sz val="10"/>
      <color indexed="57"/>
      <name val="Arial"/>
      <family val="2"/>
    </font>
    <font>
      <sz val="10"/>
      <color indexed="23"/>
      <name val="Arial"/>
      <family val="2"/>
    </font>
    <font>
      <sz val="10"/>
      <color indexed="13"/>
      <name val="Arial"/>
      <family val="2"/>
    </font>
    <font>
      <sz val="10"/>
      <color indexed="8"/>
      <name val="Arial"/>
      <family val="2"/>
    </font>
    <font>
      <sz val="10"/>
      <color indexed="9"/>
      <name val="Arial"/>
      <family val="2"/>
    </font>
    <font>
      <sz val="12"/>
      <color indexed="13"/>
      <name val="Times New Roman"/>
      <family val="1"/>
    </font>
    <font>
      <b/>
      <sz val="10"/>
      <color indexed="13"/>
      <name val="Arial"/>
      <family val="2"/>
    </font>
    <font>
      <b/>
      <sz val="10"/>
      <color indexed="8"/>
      <name val="Arial"/>
      <family val="2"/>
    </font>
    <font>
      <sz val="10"/>
      <color indexed="46"/>
      <name val="Arial"/>
      <family val="2"/>
    </font>
  </fonts>
  <fills count="7">
    <fill>
      <patternFill/>
    </fill>
    <fill>
      <patternFill patternType="gray125"/>
    </fill>
    <fill>
      <patternFill patternType="solid">
        <fgColor indexed="23"/>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8"/>
        <bgColor indexed="64"/>
      </patternFill>
    </fill>
  </fills>
  <borders count="27">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dashDot"/>
      <right>
        <color indexed="63"/>
      </right>
      <top>
        <color indexed="63"/>
      </top>
      <bottom>
        <color indexed="63"/>
      </bottom>
    </border>
    <border>
      <left>
        <color indexed="63"/>
      </left>
      <right style="dashDot"/>
      <top>
        <color indexed="63"/>
      </top>
      <bottom>
        <color indexed="63"/>
      </bottom>
    </border>
    <border>
      <left>
        <color indexed="63"/>
      </left>
      <right>
        <color indexed="63"/>
      </right>
      <top style="medium"/>
      <bottom style="double"/>
    </border>
    <border>
      <left>
        <color indexed="63"/>
      </left>
      <right style="dashDot"/>
      <top style="medium"/>
      <bottom style="double"/>
    </border>
    <border>
      <left style="dashDot"/>
      <right>
        <color indexed="63"/>
      </right>
      <top style="medium"/>
      <bottom style="double"/>
    </border>
    <border>
      <left style="dashDot"/>
      <right>
        <color indexed="63"/>
      </right>
      <top style="medium"/>
      <bottom style="medium">
        <color indexed="9"/>
      </bottom>
    </border>
    <border>
      <left>
        <color indexed="63"/>
      </left>
      <right>
        <color indexed="63"/>
      </right>
      <top style="medium"/>
      <bottom style="medium">
        <color indexed="9"/>
      </bottom>
    </border>
    <border>
      <left>
        <color indexed="63"/>
      </left>
      <right style="dashDot"/>
      <top style="medium"/>
      <bottom style="medium">
        <color indexed="9"/>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9"/>
      </left>
      <right style="medium">
        <color indexed="9"/>
      </right>
      <top style="medium">
        <color indexed="9"/>
      </top>
      <bottom style="medium">
        <color indexed="9"/>
      </bottom>
    </border>
    <border>
      <left style="dashDot"/>
      <right>
        <color indexed="63"/>
      </right>
      <top style="medium">
        <color indexed="9"/>
      </top>
      <bottom>
        <color indexed="63"/>
      </bottom>
    </border>
    <border>
      <left>
        <color indexed="63"/>
      </left>
      <right>
        <color indexed="63"/>
      </right>
      <top style="medium">
        <color indexed="9"/>
      </top>
      <bottom>
        <color indexed="63"/>
      </bottom>
    </border>
    <border>
      <left>
        <color indexed="63"/>
      </left>
      <right style="dashDot"/>
      <top style="medium">
        <color indexed="9"/>
      </top>
      <bottom>
        <color indexed="63"/>
      </bottom>
    </border>
    <border>
      <left style="dashDo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ashDot"/>
      <right>
        <color indexed="63"/>
      </right>
      <top>
        <color indexed="63"/>
      </top>
      <bottom style="medium">
        <color indexed="9"/>
      </bottom>
    </border>
    <border>
      <left>
        <color indexed="63"/>
      </left>
      <right>
        <color indexed="63"/>
      </right>
      <top>
        <color indexed="63"/>
      </top>
      <bottom style="medium">
        <color indexed="9"/>
      </bottom>
    </border>
    <border>
      <left>
        <color indexed="63"/>
      </left>
      <right style="dashDot"/>
      <top>
        <color indexed="63"/>
      </top>
      <bottom style="medium">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71">
    <xf numFmtId="0" fontId="0" fillId="0" borderId="0" xfId="0" applyAlignment="1">
      <alignment/>
    </xf>
    <xf numFmtId="0"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horizontal="right" vertical="center"/>
    </xf>
    <xf numFmtId="228" fontId="4" fillId="0" borderId="0" xfId="0" applyNumberFormat="1" applyFont="1" applyBorder="1" applyAlignment="1">
      <alignment horizontal="right" vertical="center"/>
    </xf>
    <xf numFmtId="191" fontId="4" fillId="0" borderId="0" xfId="0" applyNumberFormat="1" applyFont="1" applyBorder="1" applyAlignment="1">
      <alignment horizontal="right" vertical="center"/>
    </xf>
    <xf numFmtId="0" fontId="4" fillId="0" borderId="0"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2" xfId="0" applyFont="1" applyFill="1" applyBorder="1" applyAlignment="1">
      <alignment vertical="center"/>
    </xf>
    <xf numFmtId="0" fontId="5" fillId="3" borderId="0" xfId="0" applyFont="1" applyFill="1" applyBorder="1" applyAlignment="1">
      <alignment vertical="center"/>
    </xf>
    <xf numFmtId="228" fontId="5" fillId="3" borderId="0" xfId="0" applyNumberFormat="1" applyFont="1" applyFill="1" applyBorder="1" applyAlignment="1">
      <alignment horizontal="right"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horizontal="right" vertical="center"/>
    </xf>
    <xf numFmtId="0" fontId="4" fillId="0" borderId="2" xfId="0" applyFont="1" applyBorder="1" applyAlignment="1">
      <alignment horizontal="right" vertical="center"/>
    </xf>
    <xf numFmtId="0" fontId="4" fillId="0" borderId="2" xfId="0" applyFont="1" applyBorder="1" applyAlignment="1">
      <alignment horizontal="left" vertical="center"/>
    </xf>
    <xf numFmtId="191" fontId="4" fillId="0" borderId="2" xfId="0" applyNumberFormat="1" applyFont="1" applyBorder="1" applyAlignment="1">
      <alignment horizontal="right" vertical="center"/>
    </xf>
    <xf numFmtId="0" fontId="7" fillId="2" borderId="2" xfId="0" applyFont="1" applyFill="1" applyBorder="1" applyAlignment="1">
      <alignment horizontal="center" vertical="center"/>
    </xf>
    <xf numFmtId="0" fontId="5" fillId="3" borderId="3" xfId="0" applyFont="1" applyFill="1" applyBorder="1" applyAlignment="1">
      <alignment vertical="center"/>
    </xf>
    <xf numFmtId="0" fontId="5" fillId="3" borderId="4" xfId="0" applyFont="1" applyFill="1" applyBorder="1" applyAlignment="1">
      <alignment horizontal="center" vertical="center"/>
    </xf>
    <xf numFmtId="181" fontId="4" fillId="0" borderId="3" xfId="0" applyNumberFormat="1" applyFont="1" applyBorder="1" applyAlignment="1">
      <alignment horizontal="right" vertical="center"/>
    </xf>
    <xf numFmtId="191" fontId="4" fillId="0" borderId="4" xfId="0" applyNumberFormat="1" applyFont="1" applyBorder="1" applyAlignment="1">
      <alignment horizontal="right" vertical="center"/>
    </xf>
    <xf numFmtId="0" fontId="5" fillId="3" borderId="3" xfId="0" applyFont="1" applyFill="1" applyBorder="1" applyAlignment="1">
      <alignment horizontal="right" vertical="center"/>
    </xf>
    <xf numFmtId="228" fontId="5" fillId="0" borderId="5" xfId="0" applyNumberFormat="1" applyFont="1" applyBorder="1" applyAlignment="1">
      <alignment horizontal="right" vertical="center"/>
    </xf>
    <xf numFmtId="191" fontId="4" fillId="0" borderId="6" xfId="0" applyNumberFormat="1" applyFont="1" applyBorder="1" applyAlignment="1">
      <alignment horizontal="right" vertical="center"/>
    </xf>
    <xf numFmtId="0" fontId="4" fillId="0" borderId="7" xfId="0" applyFont="1" applyBorder="1" applyAlignment="1">
      <alignment vertical="center"/>
    </xf>
    <xf numFmtId="0" fontId="4" fillId="0" borderId="5" xfId="0" applyFont="1" applyBorder="1" applyAlignment="1">
      <alignment vertical="center"/>
    </xf>
    <xf numFmtId="191" fontId="4" fillId="0" borderId="5" xfId="0" applyNumberFormat="1" applyFont="1" applyBorder="1" applyAlignment="1">
      <alignment horizontal="right" vertical="center"/>
    </xf>
    <xf numFmtId="0" fontId="4" fillId="0" borderId="0" xfId="0" applyFont="1" applyAlignment="1">
      <alignment vertical="center"/>
    </xf>
    <xf numFmtId="0" fontId="0" fillId="0" borderId="0" xfId="0" applyFont="1" applyBorder="1" applyAlignment="1">
      <alignment horizontal="right" vertical="center"/>
    </xf>
    <xf numFmtId="0" fontId="7" fillId="2" borderId="2" xfId="0" applyFont="1" applyFill="1" applyBorder="1" applyAlignment="1">
      <alignment horizontal="left" vertical="center"/>
    </xf>
    <xf numFmtId="0" fontId="9" fillId="2" borderId="8" xfId="0" applyFont="1" applyFill="1" applyBorder="1" applyAlignment="1">
      <alignment vertical="center"/>
    </xf>
    <xf numFmtId="0" fontId="9" fillId="2" borderId="9" xfId="0" applyFont="1" applyFill="1" applyBorder="1" applyAlignment="1">
      <alignment vertical="center"/>
    </xf>
    <xf numFmtId="0" fontId="9" fillId="2" borderId="9" xfId="0" applyFont="1" applyFill="1" applyBorder="1" applyAlignment="1">
      <alignment horizontal="centerContinuous" vertical="center"/>
    </xf>
    <xf numFmtId="0" fontId="9" fillId="2" borderId="10" xfId="0" applyFont="1" applyFill="1" applyBorder="1" applyAlignment="1">
      <alignment vertical="center"/>
    </xf>
    <xf numFmtId="0" fontId="11" fillId="0" borderId="0" xfId="0" applyFont="1" applyAlignment="1">
      <alignment vertical="center"/>
    </xf>
    <xf numFmtId="0" fontId="0" fillId="0" borderId="0" xfId="0" applyAlignment="1">
      <alignment vertical="top" wrapText="1"/>
    </xf>
    <xf numFmtId="0" fontId="12" fillId="0" borderId="0" xfId="0" applyFont="1" applyAlignment="1">
      <alignment horizontal="left" vertical="top" wrapText="1"/>
    </xf>
    <xf numFmtId="0" fontId="0" fillId="0" borderId="0" xfId="0" applyAlignment="1">
      <alignment wrapText="1"/>
    </xf>
    <xf numFmtId="0" fontId="12" fillId="0" borderId="0" xfId="0" applyFont="1" applyAlignment="1">
      <alignment wrapText="1"/>
    </xf>
    <xf numFmtId="0" fontId="0" fillId="0" borderId="0" xfId="0" applyAlignment="1">
      <alignment horizontal="center" wrapText="1"/>
    </xf>
    <xf numFmtId="0" fontId="13" fillId="0" borderId="11"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2" fillId="0" borderId="11" xfId="0" applyFont="1" applyBorder="1" applyAlignment="1">
      <alignment vertical="top" wrapText="1"/>
    </xf>
    <xf numFmtId="0" fontId="12" fillId="0" borderId="14" xfId="0" applyFont="1" applyBorder="1" applyAlignment="1">
      <alignment vertical="top" wrapText="1"/>
    </xf>
    <xf numFmtId="0" fontId="4" fillId="0" borderId="0" xfId="0" applyFont="1" applyFill="1" applyBorder="1" applyAlignment="1">
      <alignment vertical="center"/>
    </xf>
    <xf numFmtId="0" fontId="12" fillId="0" borderId="12" xfId="0" applyFont="1" applyBorder="1" applyAlignment="1">
      <alignment vertical="top" wrapText="1"/>
    </xf>
    <xf numFmtId="0" fontId="12" fillId="0" borderId="0" xfId="0" applyFont="1" applyAlignment="1">
      <alignment horizontal="center" wrapText="1"/>
    </xf>
    <xf numFmtId="0" fontId="12" fillId="0" borderId="11" xfId="0" applyFont="1" applyBorder="1" applyAlignment="1">
      <alignment horizontal="center" wrapText="1"/>
    </xf>
    <xf numFmtId="0" fontId="0" fillId="0" borderId="14" xfId="0" applyBorder="1" applyAlignment="1">
      <alignment vertical="top" wrapText="1"/>
    </xf>
    <xf numFmtId="0" fontId="0" fillId="0" borderId="12" xfId="0" applyBorder="1" applyAlignment="1">
      <alignment vertical="top" wrapText="1"/>
    </xf>
    <xf numFmtId="0" fontId="0" fillId="0" borderId="14" xfId="0" applyBorder="1" applyAlignment="1">
      <alignment wrapText="1"/>
    </xf>
    <xf numFmtId="0" fontId="12" fillId="0" borderId="14" xfId="0" applyFont="1" applyBorder="1" applyAlignment="1">
      <alignment horizontal="center" wrapText="1"/>
    </xf>
    <xf numFmtId="0" fontId="0" fillId="0" borderId="14" xfId="0" applyBorder="1" applyAlignment="1">
      <alignment horizontal="center" wrapText="1"/>
    </xf>
    <xf numFmtId="0" fontId="12" fillId="0" borderId="12" xfId="0" applyFont="1" applyBorder="1" applyAlignment="1">
      <alignment horizontal="center" wrapText="1"/>
    </xf>
    <xf numFmtId="0" fontId="0" fillId="0" borderId="0" xfId="0" applyAlignment="1">
      <alignment horizontal="left"/>
    </xf>
    <xf numFmtId="0" fontId="12" fillId="0" borderId="0" xfId="0" applyFont="1" applyAlignment="1">
      <alignment horizontal="left"/>
    </xf>
    <xf numFmtId="0" fontId="0" fillId="0" borderId="0" xfId="0" applyAlignment="1">
      <alignment horizontal="right" wrapText="1"/>
    </xf>
    <xf numFmtId="0" fontId="12" fillId="0" borderId="0" xfId="0" applyFont="1" applyAlignment="1">
      <alignment horizontal="left" wrapText="1"/>
    </xf>
    <xf numFmtId="0" fontId="12" fillId="0" borderId="0" xfId="0" applyFont="1" applyAlignment="1">
      <alignment horizontal="right" wrapText="1"/>
    </xf>
    <xf numFmtId="3" fontId="12" fillId="0" borderId="0" xfId="0" applyNumberFormat="1" applyFont="1" applyAlignment="1">
      <alignment horizontal="right" wrapText="1"/>
    </xf>
    <xf numFmtId="0" fontId="15" fillId="4" borderId="0" xfId="0" applyFont="1" applyFill="1" applyAlignment="1">
      <alignment horizontal="center" wrapText="1"/>
    </xf>
    <xf numFmtId="0" fontId="1" fillId="4" borderId="0" xfId="21" applyFill="1" applyAlignment="1">
      <alignment horizontal="center" wrapText="1"/>
    </xf>
    <xf numFmtId="0" fontId="15" fillId="4" borderId="0" xfId="0" applyFont="1" applyFill="1" applyAlignment="1">
      <alignment horizontal="left" wrapText="1"/>
    </xf>
    <xf numFmtId="8" fontId="16" fillId="4" borderId="0" xfId="0" applyNumberFormat="1" applyFont="1" applyFill="1" applyAlignment="1">
      <alignment horizontal="right" wrapText="1"/>
    </xf>
    <xf numFmtId="0" fontId="17" fillId="4" borderId="0" xfId="0" applyFont="1" applyFill="1" applyAlignment="1">
      <alignment horizontal="right" wrapText="1"/>
    </xf>
    <xf numFmtId="10" fontId="17" fillId="4" borderId="0" xfId="0" applyNumberFormat="1" applyFont="1" applyFill="1" applyAlignment="1">
      <alignment horizontal="right" wrapText="1"/>
    </xf>
    <xf numFmtId="0" fontId="15" fillId="4" borderId="0" xfId="0" applyFont="1" applyFill="1" applyAlignment="1">
      <alignment horizontal="right" wrapText="1"/>
    </xf>
    <xf numFmtId="10" fontId="15" fillId="4" borderId="0" xfId="0" applyNumberFormat="1" applyFont="1" applyFill="1" applyAlignment="1">
      <alignment horizontal="right" wrapText="1"/>
    </xf>
    <xf numFmtId="0" fontId="15" fillId="0" borderId="0" xfId="0" applyFont="1" applyAlignment="1">
      <alignment horizontal="center" wrapText="1"/>
    </xf>
    <xf numFmtId="0" fontId="1" fillId="0" borderId="0" xfId="21" applyAlignment="1">
      <alignment horizontal="center" wrapText="1"/>
    </xf>
    <xf numFmtId="0" fontId="15" fillId="0" borderId="0" xfId="0" applyFont="1" applyAlignment="1">
      <alignment horizontal="left" wrapText="1"/>
    </xf>
    <xf numFmtId="8" fontId="16" fillId="0" borderId="0" xfId="0" applyNumberFormat="1" applyFont="1" applyAlignment="1">
      <alignment horizontal="right" wrapText="1"/>
    </xf>
    <xf numFmtId="0" fontId="17" fillId="0" borderId="0" xfId="0" applyFont="1" applyAlignment="1">
      <alignment horizontal="right" wrapText="1"/>
    </xf>
    <xf numFmtId="10" fontId="17" fillId="0" borderId="0" xfId="0" applyNumberFormat="1" applyFont="1" applyAlignment="1">
      <alignment horizontal="right" wrapText="1"/>
    </xf>
    <xf numFmtId="0" fontId="15" fillId="0" borderId="0" xfId="0" applyFont="1" applyAlignment="1">
      <alignment horizontal="right" wrapText="1"/>
    </xf>
    <xf numFmtId="10" fontId="15" fillId="0" borderId="0" xfId="0" applyNumberFormat="1" applyFont="1" applyAlignment="1">
      <alignment horizontal="right" wrapText="1"/>
    </xf>
    <xf numFmtId="0" fontId="18" fillId="0" borderId="0" xfId="0" applyFont="1" applyAlignment="1">
      <alignment horizontal="right" wrapText="1"/>
    </xf>
    <xf numFmtId="10" fontId="18" fillId="0" borderId="0" xfId="0" applyNumberFormat="1" applyFont="1" applyAlignment="1">
      <alignment horizontal="right" wrapText="1"/>
    </xf>
    <xf numFmtId="0" fontId="18" fillId="4" borderId="0" xfId="0" applyFont="1" applyFill="1" applyAlignment="1">
      <alignment horizontal="right" wrapText="1"/>
    </xf>
    <xf numFmtId="10" fontId="18" fillId="4" borderId="0" xfId="0" applyNumberFormat="1" applyFont="1" applyFill="1" applyAlignment="1">
      <alignment horizontal="right" wrapText="1"/>
    </xf>
    <xf numFmtId="8" fontId="4" fillId="0" borderId="0" xfId="0" applyNumberFormat="1" applyFont="1" applyBorder="1" applyAlignment="1">
      <alignment vertical="center"/>
    </xf>
    <xf numFmtId="0" fontId="19" fillId="0" borderId="15" xfId="0" applyFont="1" applyBorder="1" applyAlignment="1">
      <alignment horizontal="left" vertical="top" wrapText="1"/>
    </xf>
    <xf numFmtId="0" fontId="19" fillId="0" borderId="15" xfId="0" applyFont="1" applyBorder="1" applyAlignment="1">
      <alignment horizontal="right" vertical="top" wrapText="1"/>
    </xf>
    <xf numFmtId="0" fontId="1" fillId="0" borderId="15" xfId="21" applyBorder="1" applyAlignment="1">
      <alignment horizontal="left" vertical="top" wrapText="1"/>
    </xf>
    <xf numFmtId="0" fontId="20" fillId="0" borderId="15" xfId="0" applyFont="1" applyBorder="1" applyAlignment="1">
      <alignment horizontal="right" vertical="top" wrapText="1"/>
    </xf>
    <xf numFmtId="3" fontId="19" fillId="0" borderId="15" xfId="0" applyNumberFormat="1" applyFont="1" applyBorder="1" applyAlignment="1">
      <alignment horizontal="right" vertical="top" wrapText="1"/>
    </xf>
    <xf numFmtId="0" fontId="1" fillId="5" borderId="15" xfId="21" applyFill="1" applyBorder="1" applyAlignment="1">
      <alignment horizontal="left" vertical="top" wrapText="1"/>
    </xf>
    <xf numFmtId="0" fontId="19" fillId="5" borderId="15" xfId="0" applyFont="1" applyFill="1" applyBorder="1" applyAlignment="1">
      <alignment horizontal="right" vertical="top" wrapText="1"/>
    </xf>
    <xf numFmtId="0" fontId="20" fillId="5" borderId="15" xfId="0" applyFont="1" applyFill="1" applyBorder="1" applyAlignment="1">
      <alignment horizontal="right" vertical="top" wrapText="1"/>
    </xf>
    <xf numFmtId="3" fontId="19" fillId="5" borderId="15" xfId="0" applyNumberFormat="1" applyFont="1" applyFill="1" applyBorder="1" applyAlignment="1">
      <alignment horizontal="right" vertical="top" wrapText="1"/>
    </xf>
    <xf numFmtId="229" fontId="4" fillId="0" borderId="0" xfId="0" applyNumberFormat="1" applyFont="1" applyBorder="1" applyAlignment="1">
      <alignment vertical="center"/>
    </xf>
    <xf numFmtId="0" fontId="4" fillId="0" borderId="0" xfId="0" applyNumberFormat="1" applyFont="1" applyBorder="1" applyAlignment="1">
      <alignment vertical="center"/>
    </xf>
    <xf numFmtId="0" fontId="23" fillId="0" borderId="0" xfId="0" applyFont="1" applyBorder="1" applyAlignment="1">
      <alignment vertical="center"/>
    </xf>
    <xf numFmtId="0" fontId="4" fillId="4" borderId="0" xfId="0" applyFont="1" applyFill="1" applyBorder="1" applyAlignment="1">
      <alignment vertical="center"/>
    </xf>
    <xf numFmtId="201" fontId="4" fillId="0" borderId="0" xfId="0" applyNumberFormat="1" applyFont="1" applyBorder="1" applyAlignment="1">
      <alignment vertical="center"/>
    </xf>
    <xf numFmtId="10" fontId="4" fillId="0" borderId="0" xfId="0" applyNumberFormat="1" applyFont="1" applyBorder="1" applyAlignment="1">
      <alignment vertical="center"/>
    </xf>
    <xf numFmtId="181" fontId="25" fillId="0" borderId="3" xfId="0" applyNumberFormat="1" applyFont="1" applyBorder="1" applyAlignment="1">
      <alignment horizontal="right" vertical="center"/>
    </xf>
    <xf numFmtId="0" fontId="25" fillId="0" borderId="0" xfId="0" applyNumberFormat="1" applyFont="1" applyBorder="1" applyAlignment="1">
      <alignment horizontal="center" vertical="center"/>
    </xf>
    <xf numFmtId="228" fontId="25" fillId="0" borderId="0" xfId="0" applyNumberFormat="1" applyFont="1" applyBorder="1" applyAlignment="1">
      <alignment horizontal="right" vertical="center"/>
    </xf>
    <xf numFmtId="191" fontId="25" fillId="0" borderId="0" xfId="0" applyNumberFormat="1" applyFont="1" applyBorder="1" applyAlignment="1">
      <alignment horizontal="right" vertical="center"/>
    </xf>
    <xf numFmtId="183" fontId="4" fillId="0" borderId="0" xfId="0" applyNumberFormat="1" applyFont="1" applyBorder="1" applyAlignment="1">
      <alignment horizontal="right" vertical="center"/>
    </xf>
    <xf numFmtId="0" fontId="4" fillId="0" borderId="0" xfId="0" applyFont="1" applyBorder="1" applyAlignment="1" quotePrefix="1">
      <alignment horizontal="right" vertical="center"/>
    </xf>
    <xf numFmtId="0" fontId="26" fillId="6" borderId="0" xfId="0" applyFont="1" applyFill="1" applyBorder="1" applyAlignment="1">
      <alignment vertical="center"/>
    </xf>
    <xf numFmtId="10" fontId="26" fillId="6" borderId="0" xfId="0" applyNumberFormat="1" applyFont="1" applyFill="1" applyBorder="1" applyAlignment="1">
      <alignment vertical="center"/>
    </xf>
    <xf numFmtId="231" fontId="24" fillId="0" borderId="0" xfId="0" applyNumberFormat="1" applyFont="1" applyBorder="1" applyAlignment="1">
      <alignment vertical="center"/>
    </xf>
    <xf numFmtId="8" fontId="27" fillId="0" borderId="0" xfId="0" applyNumberFormat="1" applyFont="1" applyBorder="1" applyAlignment="1">
      <alignment vertical="center"/>
    </xf>
    <xf numFmtId="231" fontId="27" fillId="0" borderId="0" xfId="0" applyNumberFormat="1" applyFont="1" applyBorder="1" applyAlignment="1">
      <alignment vertical="center"/>
    </xf>
    <xf numFmtId="0" fontId="28" fillId="6" borderId="0" xfId="0" applyFont="1" applyFill="1" applyBorder="1" applyAlignment="1">
      <alignment vertical="center"/>
    </xf>
    <xf numFmtId="43" fontId="4" fillId="0" borderId="0" xfId="0" applyNumberFormat="1" applyFont="1" applyBorder="1" applyAlignment="1">
      <alignment vertical="center"/>
    </xf>
    <xf numFmtId="0" fontId="26" fillId="6" borderId="0" xfId="0" applyFont="1" applyFill="1" applyBorder="1" applyAlignment="1">
      <alignment horizontal="center" vertical="center"/>
    </xf>
    <xf numFmtId="0" fontId="29" fillId="6" borderId="0" xfId="0" applyFont="1" applyFill="1" applyAlignment="1">
      <alignment horizontal="right" wrapText="1"/>
    </xf>
    <xf numFmtId="0" fontId="30" fillId="6" borderId="0" xfId="0" applyFont="1" applyFill="1" applyBorder="1" applyAlignment="1">
      <alignment vertical="center"/>
    </xf>
    <xf numFmtId="8" fontId="26" fillId="6" borderId="0" xfId="0" applyNumberFormat="1" applyFont="1" applyFill="1" applyBorder="1" applyAlignment="1">
      <alignment vertical="center"/>
    </xf>
    <xf numFmtId="0" fontId="31" fillId="0" borderId="0" xfId="0" applyFont="1" applyBorder="1" applyAlignment="1">
      <alignment vertical="center"/>
    </xf>
    <xf numFmtId="0" fontId="27" fillId="0" borderId="0" xfId="0" applyFont="1" applyBorder="1" applyAlignment="1">
      <alignment vertical="center"/>
    </xf>
    <xf numFmtId="0" fontId="5" fillId="4" borderId="0" xfId="0" applyFont="1" applyFill="1" applyBorder="1" applyAlignment="1">
      <alignment vertical="center"/>
    </xf>
    <xf numFmtId="0" fontId="26" fillId="6" borderId="0" xfId="0" applyFont="1" applyFill="1" applyBorder="1" applyAlignment="1">
      <alignment horizontal="right" vertical="center"/>
    </xf>
    <xf numFmtId="0" fontId="32" fillId="6" borderId="0" xfId="0" applyFont="1" applyFill="1" applyBorder="1" applyAlignment="1">
      <alignment vertical="center"/>
    </xf>
    <xf numFmtId="0" fontId="21" fillId="5" borderId="15" xfId="0" applyFont="1" applyFill="1" applyBorder="1" applyAlignment="1">
      <alignment horizontal="right" vertical="top"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6" fillId="0" borderId="0" xfId="0" applyFont="1" applyBorder="1" applyAlignment="1">
      <alignment horizontal="center" vertical="center"/>
    </xf>
    <xf numFmtId="0" fontId="7" fillId="2" borderId="2" xfId="0" applyFont="1" applyFill="1" applyBorder="1" applyAlignment="1">
      <alignment horizontal="center" vertical="center"/>
    </xf>
    <xf numFmtId="0" fontId="7" fillId="2" borderId="19" xfId="0" applyFont="1" applyFill="1" applyBorder="1" applyAlignment="1">
      <alignment horizontal="center" vertical="center"/>
    </xf>
    <xf numFmtId="0" fontId="12" fillId="0" borderId="0" xfId="0" applyFont="1" applyAlignment="1">
      <alignment horizontal="center" wrapText="1"/>
    </xf>
    <xf numFmtId="0" fontId="0" fillId="0" borderId="20" xfId="0" applyBorder="1" applyAlignment="1">
      <alignment/>
    </xf>
    <xf numFmtId="0" fontId="0" fillId="0" borderId="0" xfId="0" applyAlignment="1">
      <alignment/>
    </xf>
    <xf numFmtId="0" fontId="12" fillId="0" borderId="0" xfId="0" applyFont="1" applyAlignment="1">
      <alignment horizontal="left" wrapText="1"/>
    </xf>
    <xf numFmtId="0" fontId="13" fillId="0" borderId="0" xfId="0" applyFont="1" applyAlignment="1">
      <alignment horizontal="left" wrapText="1"/>
    </xf>
    <xf numFmtId="0" fontId="0" fillId="0" borderId="0" xfId="0" applyAlignment="1">
      <alignment wrapText="1"/>
    </xf>
    <xf numFmtId="0" fontId="12" fillId="0" borderId="0" xfId="0" applyFont="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0" borderId="0" xfId="0" applyAlignment="1">
      <alignment horizontal="center" wrapText="1"/>
    </xf>
    <xf numFmtId="0" fontId="12" fillId="0" borderId="0" xfId="0" applyFont="1" applyAlignment="1">
      <alignment horizontal="left" vertical="top" wrapText="1"/>
    </xf>
    <xf numFmtId="0" fontId="0" fillId="0" borderId="0" xfId="0" applyAlignment="1">
      <alignment vertical="top" wrapText="1"/>
    </xf>
    <xf numFmtId="0" fontId="0" fillId="0" borderId="20" xfId="0" applyBorder="1" applyAlignment="1">
      <alignment wrapText="1"/>
    </xf>
    <xf numFmtId="0" fontId="0" fillId="0" borderId="21" xfId="0" applyBorder="1" applyAlignment="1">
      <alignment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wrapText="1"/>
    </xf>
    <xf numFmtId="9" fontId="12" fillId="0" borderId="11" xfId="0" applyNumberFormat="1" applyFont="1" applyBorder="1" applyAlignment="1">
      <alignment horizontal="center" vertical="top" wrapText="1"/>
    </xf>
    <xf numFmtId="9" fontId="12" fillId="0" borderId="14" xfId="0" applyNumberFormat="1" applyFont="1" applyBorder="1" applyAlignment="1">
      <alignment horizontal="center" vertical="top" wrapText="1"/>
    </xf>
    <xf numFmtId="9" fontId="12" fillId="0" borderId="12" xfId="0" applyNumberFormat="1" applyFont="1" applyBorder="1" applyAlignment="1">
      <alignment horizontal="center" vertical="top" wrapText="1"/>
    </xf>
    <xf numFmtId="0" fontId="13" fillId="0" borderId="0" xfId="0" applyFont="1" applyAlignment="1">
      <alignment wrapText="1"/>
    </xf>
    <xf numFmtId="0" fontId="12" fillId="0" borderId="0" xfId="0" applyFont="1" applyAlignment="1">
      <alignment wrapText="1"/>
    </xf>
    <xf numFmtId="0" fontId="12" fillId="0" borderId="0" xfId="0" applyFont="1" applyAlignment="1">
      <alignment vertical="top" wrapText="1"/>
    </xf>
    <xf numFmtId="0" fontId="0" fillId="0" borderId="11" xfId="0" applyBorder="1" applyAlignment="1">
      <alignment wrapText="1"/>
    </xf>
    <xf numFmtId="0" fontId="0" fillId="0" borderId="12" xfId="0" applyBorder="1" applyAlignment="1">
      <alignment wrapText="1"/>
    </xf>
    <xf numFmtId="0" fontId="13" fillId="0" borderId="22" xfId="0" applyFont="1" applyBorder="1" applyAlignment="1">
      <alignment horizontal="center" wrapText="1"/>
    </xf>
    <xf numFmtId="0" fontId="13" fillId="0" borderId="23" xfId="0" applyFont="1" applyBorder="1" applyAlignment="1">
      <alignment horizontal="center" wrapText="1"/>
    </xf>
    <xf numFmtId="0" fontId="13" fillId="0" borderId="0" xfId="0" applyFont="1" applyAlignment="1">
      <alignment vertical="top" wrapText="1"/>
    </xf>
    <xf numFmtId="0" fontId="15" fillId="0" borderId="0" xfId="0" applyFont="1" applyAlignment="1">
      <alignment horizontal="right" wrapText="1"/>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2">
    <dxf>
      <font>
        <color rgb="FF00FF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6</xdr:col>
      <xdr:colOff>1600200</xdr:colOff>
      <xdr:row>10</xdr:row>
      <xdr:rowOff>76200</xdr:rowOff>
    </xdr:to>
    <xdr:pic>
      <xdr:nvPicPr>
        <xdr:cNvPr id="1" name="Picture 1"/>
        <xdr:cNvPicPr preferRelativeResize="1">
          <a:picLocks noChangeAspect="1"/>
        </xdr:cNvPicPr>
      </xdr:nvPicPr>
      <xdr:blipFill>
        <a:blip r:embed="rId1"/>
        <a:stretch>
          <a:fillRect/>
        </a:stretch>
      </xdr:blipFill>
      <xdr:spPr>
        <a:xfrm>
          <a:off x="762000" y="381000"/>
          <a:ext cx="5410200" cy="1600200"/>
        </a:xfrm>
        <a:prstGeom prst="rect">
          <a:avLst/>
        </a:prstGeom>
        <a:noFill/>
        <a:ln w="9525" cmpd="sng">
          <a:noFill/>
        </a:ln>
      </xdr:spPr>
    </xdr:pic>
    <xdr:clientData/>
  </xdr:twoCellAnchor>
  <xdr:twoCellAnchor editAs="oneCell">
    <xdr:from>
      <xdr:col>1</xdr:col>
      <xdr:colOff>0</xdr:colOff>
      <xdr:row>11</xdr:row>
      <xdr:rowOff>0</xdr:rowOff>
    </xdr:from>
    <xdr:to>
      <xdr:col>6</xdr:col>
      <xdr:colOff>1428750</xdr:colOff>
      <xdr:row>14</xdr:row>
      <xdr:rowOff>133350</xdr:rowOff>
    </xdr:to>
    <xdr:pic>
      <xdr:nvPicPr>
        <xdr:cNvPr id="2" name="Picture 2"/>
        <xdr:cNvPicPr preferRelativeResize="1">
          <a:picLocks noChangeAspect="1"/>
        </xdr:cNvPicPr>
      </xdr:nvPicPr>
      <xdr:blipFill>
        <a:blip r:embed="rId2"/>
        <a:stretch>
          <a:fillRect/>
        </a:stretch>
      </xdr:blipFill>
      <xdr:spPr>
        <a:xfrm>
          <a:off x="762000" y="2095500"/>
          <a:ext cx="5238750" cy="704850"/>
        </a:xfrm>
        <a:prstGeom prst="rect">
          <a:avLst/>
        </a:prstGeom>
        <a:noFill/>
        <a:ln w="9525" cmpd="sng">
          <a:noFill/>
        </a:ln>
      </xdr:spPr>
    </xdr:pic>
    <xdr:clientData/>
  </xdr:twoCellAnchor>
  <xdr:twoCellAnchor editAs="oneCell">
    <xdr:from>
      <xdr:col>1</xdr:col>
      <xdr:colOff>0</xdr:colOff>
      <xdr:row>15</xdr:row>
      <xdr:rowOff>0</xdr:rowOff>
    </xdr:from>
    <xdr:to>
      <xdr:col>6</xdr:col>
      <xdr:colOff>1428750</xdr:colOff>
      <xdr:row>18</xdr:row>
      <xdr:rowOff>104775</xdr:rowOff>
    </xdr:to>
    <xdr:pic>
      <xdr:nvPicPr>
        <xdr:cNvPr id="3" name="Picture 3"/>
        <xdr:cNvPicPr preferRelativeResize="1">
          <a:picLocks noChangeAspect="1"/>
        </xdr:cNvPicPr>
      </xdr:nvPicPr>
      <xdr:blipFill>
        <a:blip r:embed="rId3"/>
        <a:stretch>
          <a:fillRect/>
        </a:stretch>
      </xdr:blipFill>
      <xdr:spPr>
        <a:xfrm>
          <a:off x="762000" y="2857500"/>
          <a:ext cx="5238750" cy="676275"/>
        </a:xfrm>
        <a:prstGeom prst="rect">
          <a:avLst/>
        </a:prstGeom>
        <a:noFill/>
        <a:ln w="9525" cmpd="sng">
          <a:noFill/>
        </a:ln>
      </xdr:spPr>
    </xdr:pic>
    <xdr:clientData/>
  </xdr:twoCellAnchor>
  <xdr:twoCellAnchor editAs="oneCell">
    <xdr:from>
      <xdr:col>2</xdr:col>
      <xdr:colOff>0</xdr:colOff>
      <xdr:row>49</xdr:row>
      <xdr:rowOff>0</xdr:rowOff>
    </xdr:from>
    <xdr:to>
      <xdr:col>4</xdr:col>
      <xdr:colOff>342900</xdr:colOff>
      <xdr:row>50</xdr:row>
      <xdr:rowOff>161925</xdr:rowOff>
    </xdr:to>
    <xdr:pic>
      <xdr:nvPicPr>
        <xdr:cNvPr id="4" name="Picture 4"/>
        <xdr:cNvPicPr preferRelativeResize="1">
          <a:picLocks noChangeAspect="1"/>
        </xdr:cNvPicPr>
      </xdr:nvPicPr>
      <xdr:blipFill>
        <a:blip r:embed="rId4"/>
        <a:stretch>
          <a:fillRect/>
        </a:stretch>
      </xdr:blipFill>
      <xdr:spPr>
        <a:xfrm>
          <a:off x="1524000" y="26936700"/>
          <a:ext cx="1866900" cy="352425"/>
        </a:xfrm>
        <a:prstGeom prst="rect">
          <a:avLst/>
        </a:prstGeom>
        <a:noFill/>
        <a:ln w="9525" cmpd="sng">
          <a:noFill/>
        </a:ln>
      </xdr:spPr>
    </xdr:pic>
    <xdr:clientData/>
  </xdr:twoCellAnchor>
  <xdr:twoCellAnchor editAs="oneCell">
    <xdr:from>
      <xdr:col>1</xdr:col>
      <xdr:colOff>0</xdr:colOff>
      <xdr:row>60</xdr:row>
      <xdr:rowOff>0</xdr:rowOff>
    </xdr:from>
    <xdr:to>
      <xdr:col>6</xdr:col>
      <xdr:colOff>1428750</xdr:colOff>
      <xdr:row>63</xdr:row>
      <xdr:rowOff>114300</xdr:rowOff>
    </xdr:to>
    <xdr:pic>
      <xdr:nvPicPr>
        <xdr:cNvPr id="5" name="Picture 5"/>
        <xdr:cNvPicPr preferRelativeResize="1">
          <a:picLocks noChangeAspect="1"/>
        </xdr:cNvPicPr>
      </xdr:nvPicPr>
      <xdr:blipFill>
        <a:blip r:embed="rId5"/>
        <a:stretch>
          <a:fillRect/>
        </a:stretch>
      </xdr:blipFill>
      <xdr:spPr>
        <a:xfrm>
          <a:off x="762000" y="29870400"/>
          <a:ext cx="5238750" cy="685800"/>
        </a:xfrm>
        <a:prstGeom prst="rect">
          <a:avLst/>
        </a:prstGeom>
        <a:noFill/>
        <a:ln w="9525" cmpd="sng">
          <a:noFill/>
        </a:ln>
      </xdr:spPr>
    </xdr:pic>
    <xdr:clientData/>
  </xdr:twoCellAnchor>
  <xdr:twoCellAnchor editAs="oneCell">
    <xdr:from>
      <xdr:col>1</xdr:col>
      <xdr:colOff>0</xdr:colOff>
      <xdr:row>64</xdr:row>
      <xdr:rowOff>0</xdr:rowOff>
    </xdr:from>
    <xdr:to>
      <xdr:col>6</xdr:col>
      <xdr:colOff>1428750</xdr:colOff>
      <xdr:row>67</xdr:row>
      <xdr:rowOff>133350</xdr:rowOff>
    </xdr:to>
    <xdr:pic>
      <xdr:nvPicPr>
        <xdr:cNvPr id="6" name="Picture 6"/>
        <xdr:cNvPicPr preferRelativeResize="1">
          <a:picLocks noChangeAspect="1"/>
        </xdr:cNvPicPr>
      </xdr:nvPicPr>
      <xdr:blipFill>
        <a:blip r:embed="rId6"/>
        <a:stretch>
          <a:fillRect/>
        </a:stretch>
      </xdr:blipFill>
      <xdr:spPr>
        <a:xfrm>
          <a:off x="762000" y="30632400"/>
          <a:ext cx="5238750" cy="704850"/>
        </a:xfrm>
        <a:prstGeom prst="rect">
          <a:avLst/>
        </a:prstGeom>
        <a:noFill/>
        <a:ln w="9525" cmpd="sng">
          <a:noFill/>
        </a:ln>
      </xdr:spPr>
    </xdr:pic>
    <xdr:clientData/>
  </xdr:twoCellAnchor>
  <xdr:twoCellAnchor editAs="oneCell">
    <xdr:from>
      <xdr:col>1</xdr:col>
      <xdr:colOff>0</xdr:colOff>
      <xdr:row>67</xdr:row>
      <xdr:rowOff>142875</xdr:rowOff>
    </xdr:from>
    <xdr:to>
      <xdr:col>6</xdr:col>
      <xdr:colOff>1428750</xdr:colOff>
      <xdr:row>71</xdr:row>
      <xdr:rowOff>57150</xdr:rowOff>
    </xdr:to>
    <xdr:pic>
      <xdr:nvPicPr>
        <xdr:cNvPr id="7" name="Picture 7"/>
        <xdr:cNvPicPr preferRelativeResize="1">
          <a:picLocks noChangeAspect="1"/>
        </xdr:cNvPicPr>
      </xdr:nvPicPr>
      <xdr:blipFill>
        <a:blip r:embed="rId7"/>
        <a:stretch>
          <a:fillRect/>
        </a:stretch>
      </xdr:blipFill>
      <xdr:spPr>
        <a:xfrm>
          <a:off x="762000" y="31346775"/>
          <a:ext cx="5238750" cy="676275"/>
        </a:xfrm>
        <a:prstGeom prst="rect">
          <a:avLst/>
        </a:prstGeom>
        <a:noFill/>
        <a:ln w="9525" cmpd="sng">
          <a:noFill/>
        </a:ln>
      </xdr:spPr>
    </xdr:pic>
    <xdr:clientData/>
  </xdr:twoCellAnchor>
  <xdr:twoCellAnchor editAs="oneCell">
    <xdr:from>
      <xdr:col>1</xdr:col>
      <xdr:colOff>0</xdr:colOff>
      <xdr:row>70</xdr:row>
      <xdr:rowOff>0</xdr:rowOff>
    </xdr:from>
    <xdr:to>
      <xdr:col>6</xdr:col>
      <xdr:colOff>1428750</xdr:colOff>
      <xdr:row>73</xdr:row>
      <xdr:rowOff>104775</xdr:rowOff>
    </xdr:to>
    <xdr:pic>
      <xdr:nvPicPr>
        <xdr:cNvPr id="8" name="Picture 8"/>
        <xdr:cNvPicPr preferRelativeResize="1">
          <a:picLocks noChangeAspect="1"/>
        </xdr:cNvPicPr>
      </xdr:nvPicPr>
      <xdr:blipFill>
        <a:blip r:embed="rId8"/>
        <a:stretch>
          <a:fillRect/>
        </a:stretch>
      </xdr:blipFill>
      <xdr:spPr>
        <a:xfrm>
          <a:off x="762000" y="31775400"/>
          <a:ext cx="52387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95250</xdr:colOff>
      <xdr:row>1</xdr:row>
      <xdr:rowOff>95250</xdr:rowOff>
    </xdr:to>
    <xdr:pic>
      <xdr:nvPicPr>
        <xdr:cNvPr id="1" name="Picture 1" descr="Up"/>
        <xdr:cNvPicPr preferRelativeResize="1">
          <a:picLocks noChangeAspect="1"/>
        </xdr:cNvPicPr>
      </xdr:nvPicPr>
      <xdr:blipFill>
        <a:blip r:embed="rId1"/>
        <a:stretch>
          <a:fillRect/>
        </a:stretch>
      </xdr:blipFill>
      <xdr:spPr>
        <a:xfrm>
          <a:off x="2286000" y="219075"/>
          <a:ext cx="95250" cy="95250"/>
        </a:xfrm>
        <a:prstGeom prst="rect">
          <a:avLst/>
        </a:prstGeom>
        <a:noFill/>
        <a:ln w="9525" cmpd="sng">
          <a:noFill/>
        </a:ln>
      </xdr:spPr>
    </xdr:pic>
    <xdr:clientData/>
  </xdr:twoCellAnchor>
  <xdr:twoCellAnchor editAs="oneCell">
    <xdr:from>
      <xdr:col>3</xdr:col>
      <xdr:colOff>0</xdr:colOff>
      <xdr:row>2</xdr:row>
      <xdr:rowOff>0</xdr:rowOff>
    </xdr:from>
    <xdr:to>
      <xdr:col>3</xdr:col>
      <xdr:colOff>95250</xdr:colOff>
      <xdr:row>2</xdr:row>
      <xdr:rowOff>95250</xdr:rowOff>
    </xdr:to>
    <xdr:pic>
      <xdr:nvPicPr>
        <xdr:cNvPr id="2" name="Picture 2" descr="Up"/>
        <xdr:cNvPicPr preferRelativeResize="1">
          <a:picLocks noChangeAspect="1"/>
        </xdr:cNvPicPr>
      </xdr:nvPicPr>
      <xdr:blipFill>
        <a:blip r:embed="rId1"/>
        <a:stretch>
          <a:fillRect/>
        </a:stretch>
      </xdr:blipFill>
      <xdr:spPr>
        <a:xfrm>
          <a:off x="2286000" y="647700"/>
          <a:ext cx="95250" cy="95250"/>
        </a:xfrm>
        <a:prstGeom prst="rect">
          <a:avLst/>
        </a:prstGeom>
        <a:noFill/>
        <a:ln w="9525" cmpd="sng">
          <a:noFill/>
        </a:ln>
      </xdr:spPr>
    </xdr:pic>
    <xdr:clientData/>
  </xdr:twoCellAnchor>
  <xdr:twoCellAnchor editAs="oneCell">
    <xdr:from>
      <xdr:col>3</xdr:col>
      <xdr:colOff>0</xdr:colOff>
      <xdr:row>3</xdr:row>
      <xdr:rowOff>0</xdr:rowOff>
    </xdr:from>
    <xdr:to>
      <xdr:col>3</xdr:col>
      <xdr:colOff>95250</xdr:colOff>
      <xdr:row>3</xdr:row>
      <xdr:rowOff>95250</xdr:rowOff>
    </xdr:to>
    <xdr:pic>
      <xdr:nvPicPr>
        <xdr:cNvPr id="3" name="Picture 3" descr="Up"/>
        <xdr:cNvPicPr preferRelativeResize="1">
          <a:picLocks noChangeAspect="1"/>
        </xdr:cNvPicPr>
      </xdr:nvPicPr>
      <xdr:blipFill>
        <a:blip r:embed="rId1"/>
        <a:stretch>
          <a:fillRect/>
        </a:stretch>
      </xdr:blipFill>
      <xdr:spPr>
        <a:xfrm>
          <a:off x="2286000" y="1076325"/>
          <a:ext cx="95250" cy="95250"/>
        </a:xfrm>
        <a:prstGeom prst="rect">
          <a:avLst/>
        </a:prstGeom>
        <a:noFill/>
        <a:ln w="9525" cmpd="sng">
          <a:noFill/>
        </a:ln>
      </xdr:spPr>
    </xdr:pic>
    <xdr:clientData/>
  </xdr:twoCellAnchor>
  <xdr:twoCellAnchor editAs="oneCell">
    <xdr:from>
      <xdr:col>3</xdr:col>
      <xdr:colOff>0</xdr:colOff>
      <xdr:row>4</xdr:row>
      <xdr:rowOff>0</xdr:rowOff>
    </xdr:from>
    <xdr:to>
      <xdr:col>3</xdr:col>
      <xdr:colOff>95250</xdr:colOff>
      <xdr:row>4</xdr:row>
      <xdr:rowOff>95250</xdr:rowOff>
    </xdr:to>
    <xdr:pic>
      <xdr:nvPicPr>
        <xdr:cNvPr id="4" name="Picture 4" descr="Up"/>
        <xdr:cNvPicPr preferRelativeResize="1">
          <a:picLocks noChangeAspect="1"/>
        </xdr:cNvPicPr>
      </xdr:nvPicPr>
      <xdr:blipFill>
        <a:blip r:embed="rId1"/>
        <a:stretch>
          <a:fillRect/>
        </a:stretch>
      </xdr:blipFill>
      <xdr:spPr>
        <a:xfrm>
          <a:off x="2286000" y="1504950"/>
          <a:ext cx="95250" cy="95250"/>
        </a:xfrm>
        <a:prstGeom prst="rect">
          <a:avLst/>
        </a:prstGeom>
        <a:noFill/>
        <a:ln w="9525" cmpd="sng">
          <a:noFill/>
        </a:ln>
      </xdr:spPr>
    </xdr:pic>
    <xdr:clientData/>
  </xdr:twoCellAnchor>
  <xdr:twoCellAnchor editAs="oneCell">
    <xdr:from>
      <xdr:col>3</xdr:col>
      <xdr:colOff>0</xdr:colOff>
      <xdr:row>5</xdr:row>
      <xdr:rowOff>0</xdr:rowOff>
    </xdr:from>
    <xdr:to>
      <xdr:col>3</xdr:col>
      <xdr:colOff>95250</xdr:colOff>
      <xdr:row>5</xdr:row>
      <xdr:rowOff>95250</xdr:rowOff>
    </xdr:to>
    <xdr:pic>
      <xdr:nvPicPr>
        <xdr:cNvPr id="5" name="Picture 5" descr="Up"/>
        <xdr:cNvPicPr preferRelativeResize="1">
          <a:picLocks noChangeAspect="1"/>
        </xdr:cNvPicPr>
      </xdr:nvPicPr>
      <xdr:blipFill>
        <a:blip r:embed="rId1"/>
        <a:stretch>
          <a:fillRect/>
        </a:stretch>
      </xdr:blipFill>
      <xdr:spPr>
        <a:xfrm>
          <a:off x="2286000" y="1933575"/>
          <a:ext cx="95250" cy="95250"/>
        </a:xfrm>
        <a:prstGeom prst="rect">
          <a:avLst/>
        </a:prstGeom>
        <a:noFill/>
        <a:ln w="9525" cmpd="sng">
          <a:noFill/>
        </a:ln>
      </xdr:spPr>
    </xdr:pic>
    <xdr:clientData/>
  </xdr:twoCellAnchor>
  <xdr:twoCellAnchor editAs="oneCell">
    <xdr:from>
      <xdr:col>3</xdr:col>
      <xdr:colOff>0</xdr:colOff>
      <xdr:row>6</xdr:row>
      <xdr:rowOff>0</xdr:rowOff>
    </xdr:from>
    <xdr:to>
      <xdr:col>3</xdr:col>
      <xdr:colOff>95250</xdr:colOff>
      <xdr:row>6</xdr:row>
      <xdr:rowOff>95250</xdr:rowOff>
    </xdr:to>
    <xdr:pic>
      <xdr:nvPicPr>
        <xdr:cNvPr id="6" name="Picture 6" descr="Up"/>
        <xdr:cNvPicPr preferRelativeResize="1">
          <a:picLocks noChangeAspect="1"/>
        </xdr:cNvPicPr>
      </xdr:nvPicPr>
      <xdr:blipFill>
        <a:blip r:embed="rId1"/>
        <a:stretch>
          <a:fillRect/>
        </a:stretch>
      </xdr:blipFill>
      <xdr:spPr>
        <a:xfrm>
          <a:off x="2286000" y="2362200"/>
          <a:ext cx="95250" cy="95250"/>
        </a:xfrm>
        <a:prstGeom prst="rect">
          <a:avLst/>
        </a:prstGeom>
        <a:noFill/>
        <a:ln w="9525" cmpd="sng">
          <a:noFill/>
        </a:ln>
      </xdr:spPr>
    </xdr:pic>
    <xdr:clientData/>
  </xdr:twoCellAnchor>
  <xdr:twoCellAnchor editAs="oneCell">
    <xdr:from>
      <xdr:col>3</xdr:col>
      <xdr:colOff>0</xdr:colOff>
      <xdr:row>8</xdr:row>
      <xdr:rowOff>0</xdr:rowOff>
    </xdr:from>
    <xdr:to>
      <xdr:col>3</xdr:col>
      <xdr:colOff>95250</xdr:colOff>
      <xdr:row>8</xdr:row>
      <xdr:rowOff>95250</xdr:rowOff>
    </xdr:to>
    <xdr:pic>
      <xdr:nvPicPr>
        <xdr:cNvPr id="7" name="Picture 7" descr="Up"/>
        <xdr:cNvPicPr preferRelativeResize="1">
          <a:picLocks noChangeAspect="1"/>
        </xdr:cNvPicPr>
      </xdr:nvPicPr>
      <xdr:blipFill>
        <a:blip r:embed="rId1"/>
        <a:stretch>
          <a:fillRect/>
        </a:stretch>
      </xdr:blipFill>
      <xdr:spPr>
        <a:xfrm>
          <a:off x="2286000" y="3219450"/>
          <a:ext cx="95250" cy="95250"/>
        </a:xfrm>
        <a:prstGeom prst="rect">
          <a:avLst/>
        </a:prstGeom>
        <a:noFill/>
        <a:ln w="9525" cmpd="sng">
          <a:noFill/>
        </a:ln>
      </xdr:spPr>
    </xdr:pic>
    <xdr:clientData/>
  </xdr:twoCellAnchor>
  <xdr:twoCellAnchor editAs="oneCell">
    <xdr:from>
      <xdr:col>3</xdr:col>
      <xdr:colOff>0</xdr:colOff>
      <xdr:row>9</xdr:row>
      <xdr:rowOff>0</xdr:rowOff>
    </xdr:from>
    <xdr:to>
      <xdr:col>3</xdr:col>
      <xdr:colOff>95250</xdr:colOff>
      <xdr:row>9</xdr:row>
      <xdr:rowOff>95250</xdr:rowOff>
    </xdr:to>
    <xdr:pic>
      <xdr:nvPicPr>
        <xdr:cNvPr id="8" name="Picture 8" descr="Up"/>
        <xdr:cNvPicPr preferRelativeResize="1">
          <a:picLocks noChangeAspect="1"/>
        </xdr:cNvPicPr>
      </xdr:nvPicPr>
      <xdr:blipFill>
        <a:blip r:embed="rId1"/>
        <a:stretch>
          <a:fillRect/>
        </a:stretch>
      </xdr:blipFill>
      <xdr:spPr>
        <a:xfrm>
          <a:off x="2286000" y="3648075"/>
          <a:ext cx="95250" cy="95250"/>
        </a:xfrm>
        <a:prstGeom prst="rect">
          <a:avLst/>
        </a:prstGeom>
        <a:noFill/>
        <a:ln w="9525" cmpd="sng">
          <a:noFill/>
        </a:ln>
      </xdr:spPr>
    </xdr:pic>
    <xdr:clientData/>
  </xdr:twoCellAnchor>
  <xdr:twoCellAnchor editAs="oneCell">
    <xdr:from>
      <xdr:col>3</xdr:col>
      <xdr:colOff>0</xdr:colOff>
      <xdr:row>10</xdr:row>
      <xdr:rowOff>0</xdr:rowOff>
    </xdr:from>
    <xdr:to>
      <xdr:col>3</xdr:col>
      <xdr:colOff>95250</xdr:colOff>
      <xdr:row>10</xdr:row>
      <xdr:rowOff>95250</xdr:rowOff>
    </xdr:to>
    <xdr:pic>
      <xdr:nvPicPr>
        <xdr:cNvPr id="9" name="Picture 9" descr="Up"/>
        <xdr:cNvPicPr preferRelativeResize="1">
          <a:picLocks noChangeAspect="1"/>
        </xdr:cNvPicPr>
      </xdr:nvPicPr>
      <xdr:blipFill>
        <a:blip r:embed="rId1"/>
        <a:stretch>
          <a:fillRect/>
        </a:stretch>
      </xdr:blipFill>
      <xdr:spPr>
        <a:xfrm>
          <a:off x="2286000" y="4076700"/>
          <a:ext cx="95250" cy="95250"/>
        </a:xfrm>
        <a:prstGeom prst="rect">
          <a:avLst/>
        </a:prstGeom>
        <a:noFill/>
        <a:ln w="9525" cmpd="sng">
          <a:noFill/>
        </a:ln>
      </xdr:spPr>
    </xdr:pic>
    <xdr:clientData/>
  </xdr:twoCellAnchor>
  <xdr:twoCellAnchor editAs="oneCell">
    <xdr:from>
      <xdr:col>3</xdr:col>
      <xdr:colOff>0</xdr:colOff>
      <xdr:row>11</xdr:row>
      <xdr:rowOff>0</xdr:rowOff>
    </xdr:from>
    <xdr:to>
      <xdr:col>3</xdr:col>
      <xdr:colOff>95250</xdr:colOff>
      <xdr:row>11</xdr:row>
      <xdr:rowOff>95250</xdr:rowOff>
    </xdr:to>
    <xdr:pic>
      <xdr:nvPicPr>
        <xdr:cNvPr id="10" name="Picture 10" descr="Up"/>
        <xdr:cNvPicPr preferRelativeResize="1">
          <a:picLocks noChangeAspect="1"/>
        </xdr:cNvPicPr>
      </xdr:nvPicPr>
      <xdr:blipFill>
        <a:blip r:embed="rId1"/>
        <a:stretch>
          <a:fillRect/>
        </a:stretch>
      </xdr:blipFill>
      <xdr:spPr>
        <a:xfrm>
          <a:off x="2286000" y="4505325"/>
          <a:ext cx="95250" cy="95250"/>
        </a:xfrm>
        <a:prstGeom prst="rect">
          <a:avLst/>
        </a:prstGeom>
        <a:noFill/>
        <a:ln w="9525" cmpd="sng">
          <a:noFill/>
        </a:ln>
      </xdr:spPr>
    </xdr:pic>
    <xdr:clientData/>
  </xdr:twoCellAnchor>
  <xdr:twoCellAnchor editAs="oneCell">
    <xdr:from>
      <xdr:col>3</xdr:col>
      <xdr:colOff>0</xdr:colOff>
      <xdr:row>12</xdr:row>
      <xdr:rowOff>0</xdr:rowOff>
    </xdr:from>
    <xdr:to>
      <xdr:col>3</xdr:col>
      <xdr:colOff>95250</xdr:colOff>
      <xdr:row>12</xdr:row>
      <xdr:rowOff>95250</xdr:rowOff>
    </xdr:to>
    <xdr:pic>
      <xdr:nvPicPr>
        <xdr:cNvPr id="11" name="Picture 11" descr="Down"/>
        <xdr:cNvPicPr preferRelativeResize="1">
          <a:picLocks noChangeAspect="1"/>
        </xdr:cNvPicPr>
      </xdr:nvPicPr>
      <xdr:blipFill>
        <a:blip r:embed="rId2"/>
        <a:stretch>
          <a:fillRect/>
        </a:stretch>
      </xdr:blipFill>
      <xdr:spPr>
        <a:xfrm>
          <a:off x="2286000" y="4933950"/>
          <a:ext cx="95250" cy="95250"/>
        </a:xfrm>
        <a:prstGeom prst="rect">
          <a:avLst/>
        </a:prstGeom>
        <a:noFill/>
        <a:ln w="9525" cmpd="sng">
          <a:noFill/>
        </a:ln>
      </xdr:spPr>
    </xdr:pic>
    <xdr:clientData/>
  </xdr:twoCellAnchor>
  <xdr:twoCellAnchor editAs="oneCell">
    <xdr:from>
      <xdr:col>3</xdr:col>
      <xdr:colOff>0</xdr:colOff>
      <xdr:row>13</xdr:row>
      <xdr:rowOff>0</xdr:rowOff>
    </xdr:from>
    <xdr:to>
      <xdr:col>3</xdr:col>
      <xdr:colOff>95250</xdr:colOff>
      <xdr:row>13</xdr:row>
      <xdr:rowOff>95250</xdr:rowOff>
    </xdr:to>
    <xdr:pic>
      <xdr:nvPicPr>
        <xdr:cNvPr id="12" name="Picture 12" descr="Up"/>
        <xdr:cNvPicPr preferRelativeResize="1">
          <a:picLocks noChangeAspect="1"/>
        </xdr:cNvPicPr>
      </xdr:nvPicPr>
      <xdr:blipFill>
        <a:blip r:embed="rId1"/>
        <a:stretch>
          <a:fillRect/>
        </a:stretch>
      </xdr:blipFill>
      <xdr:spPr>
        <a:xfrm>
          <a:off x="2286000" y="5362575"/>
          <a:ext cx="95250" cy="95250"/>
        </a:xfrm>
        <a:prstGeom prst="rect">
          <a:avLst/>
        </a:prstGeom>
        <a:noFill/>
        <a:ln w="9525" cmpd="sng">
          <a:noFill/>
        </a:ln>
      </xdr:spPr>
    </xdr:pic>
    <xdr:clientData/>
  </xdr:twoCellAnchor>
  <xdr:twoCellAnchor editAs="oneCell">
    <xdr:from>
      <xdr:col>3</xdr:col>
      <xdr:colOff>0</xdr:colOff>
      <xdr:row>14</xdr:row>
      <xdr:rowOff>0</xdr:rowOff>
    </xdr:from>
    <xdr:to>
      <xdr:col>3</xdr:col>
      <xdr:colOff>95250</xdr:colOff>
      <xdr:row>14</xdr:row>
      <xdr:rowOff>95250</xdr:rowOff>
    </xdr:to>
    <xdr:pic>
      <xdr:nvPicPr>
        <xdr:cNvPr id="13" name="Picture 13" descr="Up"/>
        <xdr:cNvPicPr preferRelativeResize="1">
          <a:picLocks noChangeAspect="1"/>
        </xdr:cNvPicPr>
      </xdr:nvPicPr>
      <xdr:blipFill>
        <a:blip r:embed="rId1"/>
        <a:stretch>
          <a:fillRect/>
        </a:stretch>
      </xdr:blipFill>
      <xdr:spPr>
        <a:xfrm>
          <a:off x="2286000" y="5791200"/>
          <a:ext cx="95250" cy="95250"/>
        </a:xfrm>
        <a:prstGeom prst="rect">
          <a:avLst/>
        </a:prstGeom>
        <a:noFill/>
        <a:ln w="9525" cmpd="sng">
          <a:noFill/>
        </a:ln>
      </xdr:spPr>
    </xdr:pic>
    <xdr:clientData/>
  </xdr:twoCellAnchor>
  <xdr:twoCellAnchor editAs="oneCell">
    <xdr:from>
      <xdr:col>3</xdr:col>
      <xdr:colOff>0</xdr:colOff>
      <xdr:row>15</xdr:row>
      <xdr:rowOff>0</xdr:rowOff>
    </xdr:from>
    <xdr:to>
      <xdr:col>3</xdr:col>
      <xdr:colOff>95250</xdr:colOff>
      <xdr:row>15</xdr:row>
      <xdr:rowOff>95250</xdr:rowOff>
    </xdr:to>
    <xdr:pic>
      <xdr:nvPicPr>
        <xdr:cNvPr id="14" name="Picture 14" descr="Up"/>
        <xdr:cNvPicPr preferRelativeResize="1">
          <a:picLocks noChangeAspect="1"/>
        </xdr:cNvPicPr>
      </xdr:nvPicPr>
      <xdr:blipFill>
        <a:blip r:embed="rId1"/>
        <a:stretch>
          <a:fillRect/>
        </a:stretch>
      </xdr:blipFill>
      <xdr:spPr>
        <a:xfrm>
          <a:off x="2286000" y="6219825"/>
          <a:ext cx="95250" cy="95250"/>
        </a:xfrm>
        <a:prstGeom prst="rect">
          <a:avLst/>
        </a:prstGeom>
        <a:noFill/>
        <a:ln w="9525" cmpd="sng">
          <a:noFill/>
        </a:ln>
      </xdr:spPr>
    </xdr:pic>
    <xdr:clientData/>
  </xdr:twoCellAnchor>
  <xdr:twoCellAnchor editAs="oneCell">
    <xdr:from>
      <xdr:col>3</xdr:col>
      <xdr:colOff>0</xdr:colOff>
      <xdr:row>16</xdr:row>
      <xdr:rowOff>0</xdr:rowOff>
    </xdr:from>
    <xdr:to>
      <xdr:col>3</xdr:col>
      <xdr:colOff>95250</xdr:colOff>
      <xdr:row>16</xdr:row>
      <xdr:rowOff>95250</xdr:rowOff>
    </xdr:to>
    <xdr:pic>
      <xdr:nvPicPr>
        <xdr:cNvPr id="15" name="Picture 15" descr="Up"/>
        <xdr:cNvPicPr preferRelativeResize="1">
          <a:picLocks noChangeAspect="1"/>
        </xdr:cNvPicPr>
      </xdr:nvPicPr>
      <xdr:blipFill>
        <a:blip r:embed="rId1"/>
        <a:stretch>
          <a:fillRect/>
        </a:stretch>
      </xdr:blipFill>
      <xdr:spPr>
        <a:xfrm>
          <a:off x="2286000" y="6648450"/>
          <a:ext cx="95250" cy="95250"/>
        </a:xfrm>
        <a:prstGeom prst="rect">
          <a:avLst/>
        </a:prstGeom>
        <a:noFill/>
        <a:ln w="9525" cmpd="sng">
          <a:noFill/>
        </a:ln>
      </xdr:spPr>
    </xdr:pic>
    <xdr:clientData/>
  </xdr:twoCellAnchor>
  <xdr:twoCellAnchor editAs="oneCell">
    <xdr:from>
      <xdr:col>3</xdr:col>
      <xdr:colOff>0</xdr:colOff>
      <xdr:row>17</xdr:row>
      <xdr:rowOff>0</xdr:rowOff>
    </xdr:from>
    <xdr:to>
      <xdr:col>3</xdr:col>
      <xdr:colOff>95250</xdr:colOff>
      <xdr:row>17</xdr:row>
      <xdr:rowOff>95250</xdr:rowOff>
    </xdr:to>
    <xdr:pic>
      <xdr:nvPicPr>
        <xdr:cNvPr id="16" name="Picture 16" descr="Up"/>
        <xdr:cNvPicPr preferRelativeResize="1">
          <a:picLocks noChangeAspect="1"/>
        </xdr:cNvPicPr>
      </xdr:nvPicPr>
      <xdr:blipFill>
        <a:blip r:embed="rId1"/>
        <a:stretch>
          <a:fillRect/>
        </a:stretch>
      </xdr:blipFill>
      <xdr:spPr>
        <a:xfrm>
          <a:off x="2286000" y="7077075"/>
          <a:ext cx="95250" cy="95250"/>
        </a:xfrm>
        <a:prstGeom prst="rect">
          <a:avLst/>
        </a:prstGeom>
        <a:noFill/>
        <a:ln w="9525" cmpd="sng">
          <a:noFill/>
        </a:ln>
      </xdr:spPr>
    </xdr:pic>
    <xdr:clientData/>
  </xdr:twoCellAnchor>
  <xdr:twoCellAnchor editAs="oneCell">
    <xdr:from>
      <xdr:col>3</xdr:col>
      <xdr:colOff>0</xdr:colOff>
      <xdr:row>18</xdr:row>
      <xdr:rowOff>0</xdr:rowOff>
    </xdr:from>
    <xdr:to>
      <xdr:col>3</xdr:col>
      <xdr:colOff>95250</xdr:colOff>
      <xdr:row>18</xdr:row>
      <xdr:rowOff>95250</xdr:rowOff>
    </xdr:to>
    <xdr:pic>
      <xdr:nvPicPr>
        <xdr:cNvPr id="17" name="Picture 17" descr="Down"/>
        <xdr:cNvPicPr preferRelativeResize="1">
          <a:picLocks noChangeAspect="1"/>
        </xdr:cNvPicPr>
      </xdr:nvPicPr>
      <xdr:blipFill>
        <a:blip r:embed="rId2"/>
        <a:stretch>
          <a:fillRect/>
        </a:stretch>
      </xdr:blipFill>
      <xdr:spPr>
        <a:xfrm>
          <a:off x="2286000" y="7505700"/>
          <a:ext cx="95250" cy="95250"/>
        </a:xfrm>
        <a:prstGeom prst="rect">
          <a:avLst/>
        </a:prstGeom>
        <a:noFill/>
        <a:ln w="9525" cmpd="sng">
          <a:noFill/>
        </a:ln>
      </xdr:spPr>
    </xdr:pic>
    <xdr:clientData/>
  </xdr:twoCellAnchor>
  <xdr:twoCellAnchor editAs="oneCell">
    <xdr:from>
      <xdr:col>3</xdr:col>
      <xdr:colOff>0</xdr:colOff>
      <xdr:row>19</xdr:row>
      <xdr:rowOff>0</xdr:rowOff>
    </xdr:from>
    <xdr:to>
      <xdr:col>3</xdr:col>
      <xdr:colOff>95250</xdr:colOff>
      <xdr:row>19</xdr:row>
      <xdr:rowOff>95250</xdr:rowOff>
    </xdr:to>
    <xdr:pic>
      <xdr:nvPicPr>
        <xdr:cNvPr id="18" name="Picture 18" descr="Down"/>
        <xdr:cNvPicPr preferRelativeResize="1">
          <a:picLocks noChangeAspect="1"/>
        </xdr:cNvPicPr>
      </xdr:nvPicPr>
      <xdr:blipFill>
        <a:blip r:embed="rId2"/>
        <a:stretch>
          <a:fillRect/>
        </a:stretch>
      </xdr:blipFill>
      <xdr:spPr>
        <a:xfrm>
          <a:off x="2286000" y="7934325"/>
          <a:ext cx="95250" cy="95250"/>
        </a:xfrm>
        <a:prstGeom prst="rect">
          <a:avLst/>
        </a:prstGeom>
        <a:noFill/>
        <a:ln w="9525" cmpd="sng">
          <a:noFill/>
        </a:ln>
      </xdr:spPr>
    </xdr:pic>
    <xdr:clientData/>
  </xdr:twoCellAnchor>
  <xdr:twoCellAnchor editAs="oneCell">
    <xdr:from>
      <xdr:col>3</xdr:col>
      <xdr:colOff>0</xdr:colOff>
      <xdr:row>20</xdr:row>
      <xdr:rowOff>0</xdr:rowOff>
    </xdr:from>
    <xdr:to>
      <xdr:col>3</xdr:col>
      <xdr:colOff>95250</xdr:colOff>
      <xdr:row>20</xdr:row>
      <xdr:rowOff>95250</xdr:rowOff>
    </xdr:to>
    <xdr:pic>
      <xdr:nvPicPr>
        <xdr:cNvPr id="19" name="Picture 19" descr="Down"/>
        <xdr:cNvPicPr preferRelativeResize="1">
          <a:picLocks noChangeAspect="1"/>
        </xdr:cNvPicPr>
      </xdr:nvPicPr>
      <xdr:blipFill>
        <a:blip r:embed="rId2"/>
        <a:stretch>
          <a:fillRect/>
        </a:stretch>
      </xdr:blipFill>
      <xdr:spPr>
        <a:xfrm>
          <a:off x="2286000" y="8362950"/>
          <a:ext cx="95250" cy="95250"/>
        </a:xfrm>
        <a:prstGeom prst="rect">
          <a:avLst/>
        </a:prstGeom>
        <a:noFill/>
        <a:ln w="9525" cmpd="sng">
          <a:noFill/>
        </a:ln>
      </xdr:spPr>
    </xdr:pic>
    <xdr:clientData/>
  </xdr:twoCellAnchor>
  <xdr:twoCellAnchor editAs="oneCell">
    <xdr:from>
      <xdr:col>3</xdr:col>
      <xdr:colOff>0</xdr:colOff>
      <xdr:row>21</xdr:row>
      <xdr:rowOff>0</xdr:rowOff>
    </xdr:from>
    <xdr:to>
      <xdr:col>3</xdr:col>
      <xdr:colOff>95250</xdr:colOff>
      <xdr:row>21</xdr:row>
      <xdr:rowOff>95250</xdr:rowOff>
    </xdr:to>
    <xdr:pic>
      <xdr:nvPicPr>
        <xdr:cNvPr id="20" name="Picture 20" descr="Up"/>
        <xdr:cNvPicPr preferRelativeResize="1">
          <a:picLocks noChangeAspect="1"/>
        </xdr:cNvPicPr>
      </xdr:nvPicPr>
      <xdr:blipFill>
        <a:blip r:embed="rId1"/>
        <a:stretch>
          <a:fillRect/>
        </a:stretch>
      </xdr:blipFill>
      <xdr:spPr>
        <a:xfrm>
          <a:off x="2286000" y="8791575"/>
          <a:ext cx="95250" cy="95250"/>
        </a:xfrm>
        <a:prstGeom prst="rect">
          <a:avLst/>
        </a:prstGeom>
        <a:noFill/>
        <a:ln w="9525" cmpd="sng">
          <a:noFill/>
        </a:ln>
      </xdr:spPr>
    </xdr:pic>
    <xdr:clientData/>
  </xdr:twoCellAnchor>
  <xdr:twoCellAnchor editAs="oneCell">
    <xdr:from>
      <xdr:col>3</xdr:col>
      <xdr:colOff>0</xdr:colOff>
      <xdr:row>23</xdr:row>
      <xdr:rowOff>0</xdr:rowOff>
    </xdr:from>
    <xdr:to>
      <xdr:col>3</xdr:col>
      <xdr:colOff>95250</xdr:colOff>
      <xdr:row>23</xdr:row>
      <xdr:rowOff>95250</xdr:rowOff>
    </xdr:to>
    <xdr:pic>
      <xdr:nvPicPr>
        <xdr:cNvPr id="21" name="Picture 21" descr="Up"/>
        <xdr:cNvPicPr preferRelativeResize="1">
          <a:picLocks noChangeAspect="1"/>
        </xdr:cNvPicPr>
      </xdr:nvPicPr>
      <xdr:blipFill>
        <a:blip r:embed="rId1"/>
        <a:stretch>
          <a:fillRect/>
        </a:stretch>
      </xdr:blipFill>
      <xdr:spPr>
        <a:xfrm>
          <a:off x="2286000" y="9648825"/>
          <a:ext cx="95250" cy="95250"/>
        </a:xfrm>
        <a:prstGeom prst="rect">
          <a:avLst/>
        </a:prstGeom>
        <a:noFill/>
        <a:ln w="9525" cmpd="sng">
          <a:noFill/>
        </a:ln>
      </xdr:spPr>
    </xdr:pic>
    <xdr:clientData/>
  </xdr:twoCellAnchor>
  <xdr:twoCellAnchor editAs="oneCell">
    <xdr:from>
      <xdr:col>3</xdr:col>
      <xdr:colOff>0</xdr:colOff>
      <xdr:row>24</xdr:row>
      <xdr:rowOff>0</xdr:rowOff>
    </xdr:from>
    <xdr:to>
      <xdr:col>3</xdr:col>
      <xdr:colOff>95250</xdr:colOff>
      <xdr:row>24</xdr:row>
      <xdr:rowOff>95250</xdr:rowOff>
    </xdr:to>
    <xdr:pic>
      <xdr:nvPicPr>
        <xdr:cNvPr id="22" name="Picture 22" descr="Up"/>
        <xdr:cNvPicPr preferRelativeResize="1">
          <a:picLocks noChangeAspect="1"/>
        </xdr:cNvPicPr>
      </xdr:nvPicPr>
      <xdr:blipFill>
        <a:blip r:embed="rId1"/>
        <a:stretch>
          <a:fillRect/>
        </a:stretch>
      </xdr:blipFill>
      <xdr:spPr>
        <a:xfrm>
          <a:off x="2286000" y="10077450"/>
          <a:ext cx="95250" cy="95250"/>
        </a:xfrm>
        <a:prstGeom prst="rect">
          <a:avLst/>
        </a:prstGeom>
        <a:noFill/>
        <a:ln w="9525" cmpd="sng">
          <a:noFill/>
        </a:ln>
      </xdr:spPr>
    </xdr:pic>
    <xdr:clientData/>
  </xdr:twoCellAnchor>
  <xdr:twoCellAnchor editAs="oneCell">
    <xdr:from>
      <xdr:col>3</xdr:col>
      <xdr:colOff>0</xdr:colOff>
      <xdr:row>25</xdr:row>
      <xdr:rowOff>0</xdr:rowOff>
    </xdr:from>
    <xdr:to>
      <xdr:col>3</xdr:col>
      <xdr:colOff>95250</xdr:colOff>
      <xdr:row>25</xdr:row>
      <xdr:rowOff>95250</xdr:rowOff>
    </xdr:to>
    <xdr:pic>
      <xdr:nvPicPr>
        <xdr:cNvPr id="23" name="Picture 23" descr="Up"/>
        <xdr:cNvPicPr preferRelativeResize="1">
          <a:picLocks noChangeAspect="1"/>
        </xdr:cNvPicPr>
      </xdr:nvPicPr>
      <xdr:blipFill>
        <a:blip r:embed="rId1"/>
        <a:stretch>
          <a:fillRect/>
        </a:stretch>
      </xdr:blipFill>
      <xdr:spPr>
        <a:xfrm>
          <a:off x="2286000" y="10506075"/>
          <a:ext cx="95250" cy="95250"/>
        </a:xfrm>
        <a:prstGeom prst="rect">
          <a:avLst/>
        </a:prstGeom>
        <a:noFill/>
        <a:ln w="9525" cmpd="sng">
          <a:noFill/>
        </a:ln>
      </xdr:spPr>
    </xdr:pic>
    <xdr:clientData/>
  </xdr:twoCellAnchor>
  <xdr:twoCellAnchor editAs="oneCell">
    <xdr:from>
      <xdr:col>3</xdr:col>
      <xdr:colOff>0</xdr:colOff>
      <xdr:row>26</xdr:row>
      <xdr:rowOff>0</xdr:rowOff>
    </xdr:from>
    <xdr:to>
      <xdr:col>3</xdr:col>
      <xdr:colOff>95250</xdr:colOff>
      <xdr:row>26</xdr:row>
      <xdr:rowOff>95250</xdr:rowOff>
    </xdr:to>
    <xdr:pic>
      <xdr:nvPicPr>
        <xdr:cNvPr id="24" name="Picture 24" descr="Up"/>
        <xdr:cNvPicPr preferRelativeResize="1">
          <a:picLocks noChangeAspect="1"/>
        </xdr:cNvPicPr>
      </xdr:nvPicPr>
      <xdr:blipFill>
        <a:blip r:embed="rId1"/>
        <a:stretch>
          <a:fillRect/>
        </a:stretch>
      </xdr:blipFill>
      <xdr:spPr>
        <a:xfrm>
          <a:off x="2286000" y="10934700"/>
          <a:ext cx="95250" cy="95250"/>
        </a:xfrm>
        <a:prstGeom prst="rect">
          <a:avLst/>
        </a:prstGeom>
        <a:noFill/>
        <a:ln w="9525" cmpd="sng">
          <a:noFill/>
        </a:ln>
      </xdr:spPr>
    </xdr:pic>
    <xdr:clientData/>
  </xdr:twoCellAnchor>
  <xdr:twoCellAnchor editAs="oneCell">
    <xdr:from>
      <xdr:col>3</xdr:col>
      <xdr:colOff>0</xdr:colOff>
      <xdr:row>27</xdr:row>
      <xdr:rowOff>0</xdr:rowOff>
    </xdr:from>
    <xdr:to>
      <xdr:col>3</xdr:col>
      <xdr:colOff>95250</xdr:colOff>
      <xdr:row>27</xdr:row>
      <xdr:rowOff>95250</xdr:rowOff>
    </xdr:to>
    <xdr:pic>
      <xdr:nvPicPr>
        <xdr:cNvPr id="25" name="Picture 25" descr="Up"/>
        <xdr:cNvPicPr preferRelativeResize="1">
          <a:picLocks noChangeAspect="1"/>
        </xdr:cNvPicPr>
      </xdr:nvPicPr>
      <xdr:blipFill>
        <a:blip r:embed="rId1"/>
        <a:stretch>
          <a:fillRect/>
        </a:stretch>
      </xdr:blipFill>
      <xdr:spPr>
        <a:xfrm>
          <a:off x="2286000" y="11363325"/>
          <a:ext cx="95250" cy="95250"/>
        </a:xfrm>
        <a:prstGeom prst="rect">
          <a:avLst/>
        </a:prstGeom>
        <a:noFill/>
        <a:ln w="9525" cmpd="sng">
          <a:noFill/>
        </a:ln>
      </xdr:spPr>
    </xdr:pic>
    <xdr:clientData/>
  </xdr:twoCellAnchor>
  <xdr:twoCellAnchor editAs="oneCell">
    <xdr:from>
      <xdr:col>3</xdr:col>
      <xdr:colOff>0</xdr:colOff>
      <xdr:row>28</xdr:row>
      <xdr:rowOff>0</xdr:rowOff>
    </xdr:from>
    <xdr:to>
      <xdr:col>3</xdr:col>
      <xdr:colOff>95250</xdr:colOff>
      <xdr:row>28</xdr:row>
      <xdr:rowOff>95250</xdr:rowOff>
    </xdr:to>
    <xdr:pic>
      <xdr:nvPicPr>
        <xdr:cNvPr id="26" name="Picture 26" descr="Up"/>
        <xdr:cNvPicPr preferRelativeResize="1">
          <a:picLocks noChangeAspect="1"/>
        </xdr:cNvPicPr>
      </xdr:nvPicPr>
      <xdr:blipFill>
        <a:blip r:embed="rId1"/>
        <a:stretch>
          <a:fillRect/>
        </a:stretch>
      </xdr:blipFill>
      <xdr:spPr>
        <a:xfrm>
          <a:off x="2286000" y="11791950"/>
          <a:ext cx="95250" cy="95250"/>
        </a:xfrm>
        <a:prstGeom prst="rect">
          <a:avLst/>
        </a:prstGeom>
        <a:noFill/>
        <a:ln w="9525" cmpd="sng">
          <a:noFill/>
        </a:ln>
      </xdr:spPr>
    </xdr:pic>
    <xdr:clientData/>
  </xdr:twoCellAnchor>
  <xdr:twoCellAnchor editAs="oneCell">
    <xdr:from>
      <xdr:col>3</xdr:col>
      <xdr:colOff>0</xdr:colOff>
      <xdr:row>29</xdr:row>
      <xdr:rowOff>0</xdr:rowOff>
    </xdr:from>
    <xdr:to>
      <xdr:col>3</xdr:col>
      <xdr:colOff>95250</xdr:colOff>
      <xdr:row>29</xdr:row>
      <xdr:rowOff>95250</xdr:rowOff>
    </xdr:to>
    <xdr:pic>
      <xdr:nvPicPr>
        <xdr:cNvPr id="27" name="Picture 27" descr="Down"/>
        <xdr:cNvPicPr preferRelativeResize="1">
          <a:picLocks noChangeAspect="1"/>
        </xdr:cNvPicPr>
      </xdr:nvPicPr>
      <xdr:blipFill>
        <a:blip r:embed="rId2"/>
        <a:stretch>
          <a:fillRect/>
        </a:stretch>
      </xdr:blipFill>
      <xdr:spPr>
        <a:xfrm>
          <a:off x="2286000" y="12220575"/>
          <a:ext cx="95250" cy="95250"/>
        </a:xfrm>
        <a:prstGeom prst="rect">
          <a:avLst/>
        </a:prstGeom>
        <a:noFill/>
        <a:ln w="9525" cmpd="sng">
          <a:noFill/>
        </a:ln>
      </xdr:spPr>
    </xdr:pic>
    <xdr:clientData/>
  </xdr:twoCellAnchor>
  <xdr:twoCellAnchor editAs="oneCell">
    <xdr:from>
      <xdr:col>3</xdr:col>
      <xdr:colOff>0</xdr:colOff>
      <xdr:row>30</xdr:row>
      <xdr:rowOff>0</xdr:rowOff>
    </xdr:from>
    <xdr:to>
      <xdr:col>3</xdr:col>
      <xdr:colOff>95250</xdr:colOff>
      <xdr:row>30</xdr:row>
      <xdr:rowOff>95250</xdr:rowOff>
    </xdr:to>
    <xdr:pic>
      <xdr:nvPicPr>
        <xdr:cNvPr id="28" name="Picture 28" descr="Up"/>
        <xdr:cNvPicPr preferRelativeResize="1">
          <a:picLocks noChangeAspect="1"/>
        </xdr:cNvPicPr>
      </xdr:nvPicPr>
      <xdr:blipFill>
        <a:blip r:embed="rId1"/>
        <a:stretch>
          <a:fillRect/>
        </a:stretch>
      </xdr:blipFill>
      <xdr:spPr>
        <a:xfrm>
          <a:off x="2286000" y="12649200"/>
          <a:ext cx="95250" cy="95250"/>
        </a:xfrm>
        <a:prstGeom prst="rect">
          <a:avLst/>
        </a:prstGeom>
        <a:noFill/>
        <a:ln w="9525" cmpd="sng">
          <a:noFill/>
        </a:ln>
      </xdr:spPr>
    </xdr:pic>
    <xdr:clientData/>
  </xdr:twoCellAnchor>
  <xdr:twoCellAnchor editAs="oneCell">
    <xdr:from>
      <xdr:col>3</xdr:col>
      <xdr:colOff>0</xdr:colOff>
      <xdr:row>31</xdr:row>
      <xdr:rowOff>0</xdr:rowOff>
    </xdr:from>
    <xdr:to>
      <xdr:col>3</xdr:col>
      <xdr:colOff>95250</xdr:colOff>
      <xdr:row>31</xdr:row>
      <xdr:rowOff>95250</xdr:rowOff>
    </xdr:to>
    <xdr:pic>
      <xdr:nvPicPr>
        <xdr:cNvPr id="29" name="Picture 29" descr="Up"/>
        <xdr:cNvPicPr preferRelativeResize="1">
          <a:picLocks noChangeAspect="1"/>
        </xdr:cNvPicPr>
      </xdr:nvPicPr>
      <xdr:blipFill>
        <a:blip r:embed="rId1"/>
        <a:stretch>
          <a:fillRect/>
        </a:stretch>
      </xdr:blipFill>
      <xdr:spPr>
        <a:xfrm>
          <a:off x="2286000" y="13077825"/>
          <a:ext cx="95250" cy="95250"/>
        </a:xfrm>
        <a:prstGeom prst="rect">
          <a:avLst/>
        </a:prstGeom>
        <a:noFill/>
        <a:ln w="9525" cmpd="sng">
          <a:noFill/>
        </a:ln>
      </xdr:spPr>
    </xdr:pic>
    <xdr:clientData/>
  </xdr:twoCellAnchor>
  <xdr:twoCellAnchor editAs="oneCell">
    <xdr:from>
      <xdr:col>3</xdr:col>
      <xdr:colOff>0</xdr:colOff>
      <xdr:row>32</xdr:row>
      <xdr:rowOff>0</xdr:rowOff>
    </xdr:from>
    <xdr:to>
      <xdr:col>3</xdr:col>
      <xdr:colOff>95250</xdr:colOff>
      <xdr:row>32</xdr:row>
      <xdr:rowOff>95250</xdr:rowOff>
    </xdr:to>
    <xdr:pic>
      <xdr:nvPicPr>
        <xdr:cNvPr id="30" name="Picture 30" descr="Down"/>
        <xdr:cNvPicPr preferRelativeResize="1">
          <a:picLocks noChangeAspect="1"/>
        </xdr:cNvPicPr>
      </xdr:nvPicPr>
      <xdr:blipFill>
        <a:blip r:embed="rId2"/>
        <a:stretch>
          <a:fillRect/>
        </a:stretch>
      </xdr:blipFill>
      <xdr:spPr>
        <a:xfrm>
          <a:off x="2286000" y="13506450"/>
          <a:ext cx="95250" cy="95250"/>
        </a:xfrm>
        <a:prstGeom prst="rect">
          <a:avLst/>
        </a:prstGeom>
        <a:noFill/>
        <a:ln w="9525" cmpd="sng">
          <a:noFill/>
        </a:ln>
      </xdr:spPr>
    </xdr:pic>
    <xdr:clientData/>
  </xdr:twoCellAnchor>
  <xdr:twoCellAnchor editAs="oneCell">
    <xdr:from>
      <xdr:col>3</xdr:col>
      <xdr:colOff>0</xdr:colOff>
      <xdr:row>33</xdr:row>
      <xdr:rowOff>0</xdr:rowOff>
    </xdr:from>
    <xdr:to>
      <xdr:col>3</xdr:col>
      <xdr:colOff>95250</xdr:colOff>
      <xdr:row>33</xdr:row>
      <xdr:rowOff>95250</xdr:rowOff>
    </xdr:to>
    <xdr:pic>
      <xdr:nvPicPr>
        <xdr:cNvPr id="31" name="Picture 31" descr="Down"/>
        <xdr:cNvPicPr preferRelativeResize="1">
          <a:picLocks noChangeAspect="1"/>
        </xdr:cNvPicPr>
      </xdr:nvPicPr>
      <xdr:blipFill>
        <a:blip r:embed="rId2"/>
        <a:stretch>
          <a:fillRect/>
        </a:stretch>
      </xdr:blipFill>
      <xdr:spPr>
        <a:xfrm>
          <a:off x="2286000" y="13935075"/>
          <a:ext cx="95250" cy="95250"/>
        </a:xfrm>
        <a:prstGeom prst="rect">
          <a:avLst/>
        </a:prstGeom>
        <a:noFill/>
        <a:ln w="9525" cmpd="sng">
          <a:noFill/>
        </a:ln>
      </xdr:spPr>
    </xdr:pic>
    <xdr:clientData/>
  </xdr:twoCellAnchor>
  <xdr:twoCellAnchor editAs="oneCell">
    <xdr:from>
      <xdr:col>3</xdr:col>
      <xdr:colOff>0</xdr:colOff>
      <xdr:row>35</xdr:row>
      <xdr:rowOff>0</xdr:rowOff>
    </xdr:from>
    <xdr:to>
      <xdr:col>3</xdr:col>
      <xdr:colOff>95250</xdr:colOff>
      <xdr:row>35</xdr:row>
      <xdr:rowOff>95250</xdr:rowOff>
    </xdr:to>
    <xdr:pic>
      <xdr:nvPicPr>
        <xdr:cNvPr id="32" name="Picture 32" descr="Down"/>
        <xdr:cNvPicPr preferRelativeResize="1">
          <a:picLocks noChangeAspect="1"/>
        </xdr:cNvPicPr>
      </xdr:nvPicPr>
      <xdr:blipFill>
        <a:blip r:embed="rId2"/>
        <a:stretch>
          <a:fillRect/>
        </a:stretch>
      </xdr:blipFill>
      <xdr:spPr>
        <a:xfrm>
          <a:off x="2286000" y="14792325"/>
          <a:ext cx="95250" cy="95250"/>
        </a:xfrm>
        <a:prstGeom prst="rect">
          <a:avLst/>
        </a:prstGeom>
        <a:noFill/>
        <a:ln w="9525" cmpd="sng">
          <a:noFill/>
        </a:ln>
      </xdr:spPr>
    </xdr:pic>
    <xdr:clientData/>
  </xdr:twoCellAnchor>
  <xdr:twoCellAnchor editAs="oneCell">
    <xdr:from>
      <xdr:col>3</xdr:col>
      <xdr:colOff>0</xdr:colOff>
      <xdr:row>37</xdr:row>
      <xdr:rowOff>0</xdr:rowOff>
    </xdr:from>
    <xdr:to>
      <xdr:col>3</xdr:col>
      <xdr:colOff>95250</xdr:colOff>
      <xdr:row>37</xdr:row>
      <xdr:rowOff>95250</xdr:rowOff>
    </xdr:to>
    <xdr:pic>
      <xdr:nvPicPr>
        <xdr:cNvPr id="33" name="Picture 33" descr="Up"/>
        <xdr:cNvPicPr preferRelativeResize="1">
          <a:picLocks noChangeAspect="1"/>
        </xdr:cNvPicPr>
      </xdr:nvPicPr>
      <xdr:blipFill>
        <a:blip r:embed="rId1"/>
        <a:stretch>
          <a:fillRect/>
        </a:stretch>
      </xdr:blipFill>
      <xdr:spPr>
        <a:xfrm>
          <a:off x="2286000" y="15649575"/>
          <a:ext cx="95250" cy="95250"/>
        </a:xfrm>
        <a:prstGeom prst="rect">
          <a:avLst/>
        </a:prstGeom>
        <a:noFill/>
        <a:ln w="9525" cmpd="sng">
          <a:noFill/>
        </a:ln>
      </xdr:spPr>
    </xdr:pic>
    <xdr:clientData/>
  </xdr:twoCellAnchor>
  <xdr:twoCellAnchor editAs="oneCell">
    <xdr:from>
      <xdr:col>3</xdr:col>
      <xdr:colOff>0</xdr:colOff>
      <xdr:row>38</xdr:row>
      <xdr:rowOff>0</xdr:rowOff>
    </xdr:from>
    <xdr:to>
      <xdr:col>3</xdr:col>
      <xdr:colOff>95250</xdr:colOff>
      <xdr:row>38</xdr:row>
      <xdr:rowOff>95250</xdr:rowOff>
    </xdr:to>
    <xdr:pic>
      <xdr:nvPicPr>
        <xdr:cNvPr id="34" name="Picture 34" descr="Up"/>
        <xdr:cNvPicPr preferRelativeResize="1">
          <a:picLocks noChangeAspect="1"/>
        </xdr:cNvPicPr>
      </xdr:nvPicPr>
      <xdr:blipFill>
        <a:blip r:embed="rId1"/>
        <a:stretch>
          <a:fillRect/>
        </a:stretch>
      </xdr:blipFill>
      <xdr:spPr>
        <a:xfrm>
          <a:off x="2286000" y="16078200"/>
          <a:ext cx="95250" cy="95250"/>
        </a:xfrm>
        <a:prstGeom prst="rect">
          <a:avLst/>
        </a:prstGeom>
        <a:noFill/>
        <a:ln w="9525" cmpd="sng">
          <a:noFill/>
        </a:ln>
      </xdr:spPr>
    </xdr:pic>
    <xdr:clientData/>
  </xdr:twoCellAnchor>
  <xdr:twoCellAnchor editAs="oneCell">
    <xdr:from>
      <xdr:col>3</xdr:col>
      <xdr:colOff>0</xdr:colOff>
      <xdr:row>39</xdr:row>
      <xdr:rowOff>0</xdr:rowOff>
    </xdr:from>
    <xdr:to>
      <xdr:col>3</xdr:col>
      <xdr:colOff>95250</xdr:colOff>
      <xdr:row>39</xdr:row>
      <xdr:rowOff>95250</xdr:rowOff>
    </xdr:to>
    <xdr:pic>
      <xdr:nvPicPr>
        <xdr:cNvPr id="35" name="Picture 35" descr="Up"/>
        <xdr:cNvPicPr preferRelativeResize="1">
          <a:picLocks noChangeAspect="1"/>
        </xdr:cNvPicPr>
      </xdr:nvPicPr>
      <xdr:blipFill>
        <a:blip r:embed="rId1"/>
        <a:stretch>
          <a:fillRect/>
        </a:stretch>
      </xdr:blipFill>
      <xdr:spPr>
        <a:xfrm>
          <a:off x="2286000" y="16506825"/>
          <a:ext cx="95250" cy="95250"/>
        </a:xfrm>
        <a:prstGeom prst="rect">
          <a:avLst/>
        </a:prstGeom>
        <a:noFill/>
        <a:ln w="9525" cmpd="sng">
          <a:noFill/>
        </a:ln>
      </xdr:spPr>
    </xdr:pic>
    <xdr:clientData/>
  </xdr:twoCellAnchor>
  <xdr:twoCellAnchor editAs="oneCell">
    <xdr:from>
      <xdr:col>3</xdr:col>
      <xdr:colOff>0</xdr:colOff>
      <xdr:row>1</xdr:row>
      <xdr:rowOff>0</xdr:rowOff>
    </xdr:from>
    <xdr:to>
      <xdr:col>3</xdr:col>
      <xdr:colOff>95250</xdr:colOff>
      <xdr:row>1</xdr:row>
      <xdr:rowOff>95250</xdr:rowOff>
    </xdr:to>
    <xdr:pic>
      <xdr:nvPicPr>
        <xdr:cNvPr id="36" name="Picture 36" descr="Up"/>
        <xdr:cNvPicPr preferRelativeResize="1">
          <a:picLocks noChangeAspect="1"/>
        </xdr:cNvPicPr>
      </xdr:nvPicPr>
      <xdr:blipFill>
        <a:blip r:embed="rId1"/>
        <a:stretch>
          <a:fillRect/>
        </a:stretch>
      </xdr:blipFill>
      <xdr:spPr>
        <a:xfrm>
          <a:off x="2286000" y="219075"/>
          <a:ext cx="95250" cy="95250"/>
        </a:xfrm>
        <a:prstGeom prst="rect">
          <a:avLst/>
        </a:prstGeom>
        <a:noFill/>
        <a:ln w="9525" cmpd="sng">
          <a:noFill/>
        </a:ln>
      </xdr:spPr>
    </xdr:pic>
    <xdr:clientData/>
  </xdr:twoCellAnchor>
  <xdr:twoCellAnchor editAs="oneCell">
    <xdr:from>
      <xdr:col>3</xdr:col>
      <xdr:colOff>0</xdr:colOff>
      <xdr:row>2</xdr:row>
      <xdr:rowOff>0</xdr:rowOff>
    </xdr:from>
    <xdr:to>
      <xdr:col>3</xdr:col>
      <xdr:colOff>95250</xdr:colOff>
      <xdr:row>2</xdr:row>
      <xdr:rowOff>95250</xdr:rowOff>
    </xdr:to>
    <xdr:pic>
      <xdr:nvPicPr>
        <xdr:cNvPr id="37" name="Picture 37" descr="Up"/>
        <xdr:cNvPicPr preferRelativeResize="1">
          <a:picLocks noChangeAspect="1"/>
        </xdr:cNvPicPr>
      </xdr:nvPicPr>
      <xdr:blipFill>
        <a:blip r:embed="rId1"/>
        <a:stretch>
          <a:fillRect/>
        </a:stretch>
      </xdr:blipFill>
      <xdr:spPr>
        <a:xfrm>
          <a:off x="2286000" y="647700"/>
          <a:ext cx="95250" cy="95250"/>
        </a:xfrm>
        <a:prstGeom prst="rect">
          <a:avLst/>
        </a:prstGeom>
        <a:noFill/>
        <a:ln w="9525" cmpd="sng">
          <a:noFill/>
        </a:ln>
      </xdr:spPr>
    </xdr:pic>
    <xdr:clientData/>
  </xdr:twoCellAnchor>
  <xdr:twoCellAnchor editAs="oneCell">
    <xdr:from>
      <xdr:col>3</xdr:col>
      <xdr:colOff>0</xdr:colOff>
      <xdr:row>3</xdr:row>
      <xdr:rowOff>0</xdr:rowOff>
    </xdr:from>
    <xdr:to>
      <xdr:col>3</xdr:col>
      <xdr:colOff>95250</xdr:colOff>
      <xdr:row>3</xdr:row>
      <xdr:rowOff>95250</xdr:rowOff>
    </xdr:to>
    <xdr:pic>
      <xdr:nvPicPr>
        <xdr:cNvPr id="38" name="Picture 38" descr="Up"/>
        <xdr:cNvPicPr preferRelativeResize="1">
          <a:picLocks noChangeAspect="1"/>
        </xdr:cNvPicPr>
      </xdr:nvPicPr>
      <xdr:blipFill>
        <a:blip r:embed="rId1"/>
        <a:stretch>
          <a:fillRect/>
        </a:stretch>
      </xdr:blipFill>
      <xdr:spPr>
        <a:xfrm>
          <a:off x="2286000" y="1076325"/>
          <a:ext cx="95250" cy="95250"/>
        </a:xfrm>
        <a:prstGeom prst="rect">
          <a:avLst/>
        </a:prstGeom>
        <a:noFill/>
        <a:ln w="9525" cmpd="sng">
          <a:noFill/>
        </a:ln>
      </xdr:spPr>
    </xdr:pic>
    <xdr:clientData/>
  </xdr:twoCellAnchor>
  <xdr:twoCellAnchor editAs="oneCell">
    <xdr:from>
      <xdr:col>3</xdr:col>
      <xdr:colOff>0</xdr:colOff>
      <xdr:row>4</xdr:row>
      <xdr:rowOff>0</xdr:rowOff>
    </xdr:from>
    <xdr:to>
      <xdr:col>3</xdr:col>
      <xdr:colOff>95250</xdr:colOff>
      <xdr:row>4</xdr:row>
      <xdr:rowOff>95250</xdr:rowOff>
    </xdr:to>
    <xdr:pic>
      <xdr:nvPicPr>
        <xdr:cNvPr id="39" name="Picture 39" descr="Up"/>
        <xdr:cNvPicPr preferRelativeResize="1">
          <a:picLocks noChangeAspect="1"/>
        </xdr:cNvPicPr>
      </xdr:nvPicPr>
      <xdr:blipFill>
        <a:blip r:embed="rId1"/>
        <a:stretch>
          <a:fillRect/>
        </a:stretch>
      </xdr:blipFill>
      <xdr:spPr>
        <a:xfrm>
          <a:off x="2286000" y="1504950"/>
          <a:ext cx="95250" cy="95250"/>
        </a:xfrm>
        <a:prstGeom prst="rect">
          <a:avLst/>
        </a:prstGeom>
        <a:noFill/>
        <a:ln w="9525" cmpd="sng">
          <a:noFill/>
        </a:ln>
      </xdr:spPr>
    </xdr:pic>
    <xdr:clientData/>
  </xdr:twoCellAnchor>
  <xdr:twoCellAnchor editAs="oneCell">
    <xdr:from>
      <xdr:col>3</xdr:col>
      <xdr:colOff>0</xdr:colOff>
      <xdr:row>5</xdr:row>
      <xdr:rowOff>0</xdr:rowOff>
    </xdr:from>
    <xdr:to>
      <xdr:col>3</xdr:col>
      <xdr:colOff>95250</xdr:colOff>
      <xdr:row>5</xdr:row>
      <xdr:rowOff>95250</xdr:rowOff>
    </xdr:to>
    <xdr:pic>
      <xdr:nvPicPr>
        <xdr:cNvPr id="40" name="Picture 40" descr="Up"/>
        <xdr:cNvPicPr preferRelativeResize="1">
          <a:picLocks noChangeAspect="1"/>
        </xdr:cNvPicPr>
      </xdr:nvPicPr>
      <xdr:blipFill>
        <a:blip r:embed="rId1"/>
        <a:stretch>
          <a:fillRect/>
        </a:stretch>
      </xdr:blipFill>
      <xdr:spPr>
        <a:xfrm>
          <a:off x="2286000" y="1933575"/>
          <a:ext cx="95250" cy="95250"/>
        </a:xfrm>
        <a:prstGeom prst="rect">
          <a:avLst/>
        </a:prstGeom>
        <a:noFill/>
        <a:ln w="9525" cmpd="sng">
          <a:noFill/>
        </a:ln>
      </xdr:spPr>
    </xdr:pic>
    <xdr:clientData/>
  </xdr:twoCellAnchor>
  <xdr:twoCellAnchor editAs="oneCell">
    <xdr:from>
      <xdr:col>3</xdr:col>
      <xdr:colOff>0</xdr:colOff>
      <xdr:row>6</xdr:row>
      <xdr:rowOff>0</xdr:rowOff>
    </xdr:from>
    <xdr:to>
      <xdr:col>3</xdr:col>
      <xdr:colOff>95250</xdr:colOff>
      <xdr:row>6</xdr:row>
      <xdr:rowOff>95250</xdr:rowOff>
    </xdr:to>
    <xdr:pic>
      <xdr:nvPicPr>
        <xdr:cNvPr id="41" name="Picture 41" descr="Up"/>
        <xdr:cNvPicPr preferRelativeResize="1">
          <a:picLocks noChangeAspect="1"/>
        </xdr:cNvPicPr>
      </xdr:nvPicPr>
      <xdr:blipFill>
        <a:blip r:embed="rId1"/>
        <a:stretch>
          <a:fillRect/>
        </a:stretch>
      </xdr:blipFill>
      <xdr:spPr>
        <a:xfrm>
          <a:off x="2286000" y="2362200"/>
          <a:ext cx="95250" cy="95250"/>
        </a:xfrm>
        <a:prstGeom prst="rect">
          <a:avLst/>
        </a:prstGeom>
        <a:noFill/>
        <a:ln w="9525" cmpd="sng">
          <a:noFill/>
        </a:ln>
      </xdr:spPr>
    </xdr:pic>
    <xdr:clientData/>
  </xdr:twoCellAnchor>
  <xdr:twoCellAnchor editAs="oneCell">
    <xdr:from>
      <xdr:col>3</xdr:col>
      <xdr:colOff>0</xdr:colOff>
      <xdr:row>8</xdr:row>
      <xdr:rowOff>0</xdr:rowOff>
    </xdr:from>
    <xdr:to>
      <xdr:col>3</xdr:col>
      <xdr:colOff>95250</xdr:colOff>
      <xdr:row>8</xdr:row>
      <xdr:rowOff>95250</xdr:rowOff>
    </xdr:to>
    <xdr:pic>
      <xdr:nvPicPr>
        <xdr:cNvPr id="42" name="Picture 42" descr="Up"/>
        <xdr:cNvPicPr preferRelativeResize="1">
          <a:picLocks noChangeAspect="1"/>
        </xdr:cNvPicPr>
      </xdr:nvPicPr>
      <xdr:blipFill>
        <a:blip r:embed="rId1"/>
        <a:stretch>
          <a:fillRect/>
        </a:stretch>
      </xdr:blipFill>
      <xdr:spPr>
        <a:xfrm>
          <a:off x="2286000" y="3219450"/>
          <a:ext cx="95250" cy="95250"/>
        </a:xfrm>
        <a:prstGeom prst="rect">
          <a:avLst/>
        </a:prstGeom>
        <a:noFill/>
        <a:ln w="9525" cmpd="sng">
          <a:noFill/>
        </a:ln>
      </xdr:spPr>
    </xdr:pic>
    <xdr:clientData/>
  </xdr:twoCellAnchor>
  <xdr:twoCellAnchor editAs="oneCell">
    <xdr:from>
      <xdr:col>3</xdr:col>
      <xdr:colOff>0</xdr:colOff>
      <xdr:row>9</xdr:row>
      <xdr:rowOff>0</xdr:rowOff>
    </xdr:from>
    <xdr:to>
      <xdr:col>3</xdr:col>
      <xdr:colOff>95250</xdr:colOff>
      <xdr:row>9</xdr:row>
      <xdr:rowOff>95250</xdr:rowOff>
    </xdr:to>
    <xdr:pic>
      <xdr:nvPicPr>
        <xdr:cNvPr id="43" name="Picture 43" descr="Up"/>
        <xdr:cNvPicPr preferRelativeResize="1">
          <a:picLocks noChangeAspect="1"/>
        </xdr:cNvPicPr>
      </xdr:nvPicPr>
      <xdr:blipFill>
        <a:blip r:embed="rId1"/>
        <a:stretch>
          <a:fillRect/>
        </a:stretch>
      </xdr:blipFill>
      <xdr:spPr>
        <a:xfrm>
          <a:off x="2286000" y="3648075"/>
          <a:ext cx="95250" cy="95250"/>
        </a:xfrm>
        <a:prstGeom prst="rect">
          <a:avLst/>
        </a:prstGeom>
        <a:noFill/>
        <a:ln w="9525" cmpd="sng">
          <a:noFill/>
        </a:ln>
      </xdr:spPr>
    </xdr:pic>
    <xdr:clientData/>
  </xdr:twoCellAnchor>
  <xdr:twoCellAnchor editAs="oneCell">
    <xdr:from>
      <xdr:col>3</xdr:col>
      <xdr:colOff>0</xdr:colOff>
      <xdr:row>10</xdr:row>
      <xdr:rowOff>0</xdr:rowOff>
    </xdr:from>
    <xdr:to>
      <xdr:col>3</xdr:col>
      <xdr:colOff>95250</xdr:colOff>
      <xdr:row>10</xdr:row>
      <xdr:rowOff>95250</xdr:rowOff>
    </xdr:to>
    <xdr:pic>
      <xdr:nvPicPr>
        <xdr:cNvPr id="44" name="Picture 44" descr="Up"/>
        <xdr:cNvPicPr preferRelativeResize="1">
          <a:picLocks noChangeAspect="1"/>
        </xdr:cNvPicPr>
      </xdr:nvPicPr>
      <xdr:blipFill>
        <a:blip r:embed="rId1"/>
        <a:stretch>
          <a:fillRect/>
        </a:stretch>
      </xdr:blipFill>
      <xdr:spPr>
        <a:xfrm>
          <a:off x="2286000" y="4076700"/>
          <a:ext cx="95250" cy="95250"/>
        </a:xfrm>
        <a:prstGeom prst="rect">
          <a:avLst/>
        </a:prstGeom>
        <a:noFill/>
        <a:ln w="9525" cmpd="sng">
          <a:noFill/>
        </a:ln>
      </xdr:spPr>
    </xdr:pic>
    <xdr:clientData/>
  </xdr:twoCellAnchor>
  <xdr:twoCellAnchor editAs="oneCell">
    <xdr:from>
      <xdr:col>3</xdr:col>
      <xdr:colOff>0</xdr:colOff>
      <xdr:row>11</xdr:row>
      <xdr:rowOff>0</xdr:rowOff>
    </xdr:from>
    <xdr:to>
      <xdr:col>3</xdr:col>
      <xdr:colOff>95250</xdr:colOff>
      <xdr:row>11</xdr:row>
      <xdr:rowOff>95250</xdr:rowOff>
    </xdr:to>
    <xdr:pic>
      <xdr:nvPicPr>
        <xdr:cNvPr id="45" name="Picture 45" descr="Up"/>
        <xdr:cNvPicPr preferRelativeResize="1">
          <a:picLocks noChangeAspect="1"/>
        </xdr:cNvPicPr>
      </xdr:nvPicPr>
      <xdr:blipFill>
        <a:blip r:embed="rId1"/>
        <a:stretch>
          <a:fillRect/>
        </a:stretch>
      </xdr:blipFill>
      <xdr:spPr>
        <a:xfrm>
          <a:off x="2286000" y="4505325"/>
          <a:ext cx="95250" cy="95250"/>
        </a:xfrm>
        <a:prstGeom prst="rect">
          <a:avLst/>
        </a:prstGeom>
        <a:noFill/>
        <a:ln w="9525" cmpd="sng">
          <a:noFill/>
        </a:ln>
      </xdr:spPr>
    </xdr:pic>
    <xdr:clientData/>
  </xdr:twoCellAnchor>
  <xdr:twoCellAnchor editAs="oneCell">
    <xdr:from>
      <xdr:col>3</xdr:col>
      <xdr:colOff>0</xdr:colOff>
      <xdr:row>12</xdr:row>
      <xdr:rowOff>0</xdr:rowOff>
    </xdr:from>
    <xdr:to>
      <xdr:col>3</xdr:col>
      <xdr:colOff>95250</xdr:colOff>
      <xdr:row>12</xdr:row>
      <xdr:rowOff>95250</xdr:rowOff>
    </xdr:to>
    <xdr:pic>
      <xdr:nvPicPr>
        <xdr:cNvPr id="46" name="Picture 46" descr="Down"/>
        <xdr:cNvPicPr preferRelativeResize="1">
          <a:picLocks noChangeAspect="1"/>
        </xdr:cNvPicPr>
      </xdr:nvPicPr>
      <xdr:blipFill>
        <a:blip r:embed="rId2"/>
        <a:stretch>
          <a:fillRect/>
        </a:stretch>
      </xdr:blipFill>
      <xdr:spPr>
        <a:xfrm>
          <a:off x="2286000" y="4933950"/>
          <a:ext cx="95250" cy="95250"/>
        </a:xfrm>
        <a:prstGeom prst="rect">
          <a:avLst/>
        </a:prstGeom>
        <a:noFill/>
        <a:ln w="9525" cmpd="sng">
          <a:noFill/>
        </a:ln>
      </xdr:spPr>
    </xdr:pic>
    <xdr:clientData/>
  </xdr:twoCellAnchor>
  <xdr:twoCellAnchor editAs="oneCell">
    <xdr:from>
      <xdr:col>3</xdr:col>
      <xdr:colOff>0</xdr:colOff>
      <xdr:row>13</xdr:row>
      <xdr:rowOff>0</xdr:rowOff>
    </xdr:from>
    <xdr:to>
      <xdr:col>3</xdr:col>
      <xdr:colOff>95250</xdr:colOff>
      <xdr:row>13</xdr:row>
      <xdr:rowOff>95250</xdr:rowOff>
    </xdr:to>
    <xdr:pic>
      <xdr:nvPicPr>
        <xdr:cNvPr id="47" name="Picture 47" descr="Up"/>
        <xdr:cNvPicPr preferRelativeResize="1">
          <a:picLocks noChangeAspect="1"/>
        </xdr:cNvPicPr>
      </xdr:nvPicPr>
      <xdr:blipFill>
        <a:blip r:embed="rId1"/>
        <a:stretch>
          <a:fillRect/>
        </a:stretch>
      </xdr:blipFill>
      <xdr:spPr>
        <a:xfrm>
          <a:off x="2286000" y="5362575"/>
          <a:ext cx="95250" cy="95250"/>
        </a:xfrm>
        <a:prstGeom prst="rect">
          <a:avLst/>
        </a:prstGeom>
        <a:noFill/>
        <a:ln w="9525" cmpd="sng">
          <a:noFill/>
        </a:ln>
      </xdr:spPr>
    </xdr:pic>
    <xdr:clientData/>
  </xdr:twoCellAnchor>
  <xdr:twoCellAnchor editAs="oneCell">
    <xdr:from>
      <xdr:col>3</xdr:col>
      <xdr:colOff>0</xdr:colOff>
      <xdr:row>14</xdr:row>
      <xdr:rowOff>0</xdr:rowOff>
    </xdr:from>
    <xdr:to>
      <xdr:col>3</xdr:col>
      <xdr:colOff>95250</xdr:colOff>
      <xdr:row>14</xdr:row>
      <xdr:rowOff>95250</xdr:rowOff>
    </xdr:to>
    <xdr:pic>
      <xdr:nvPicPr>
        <xdr:cNvPr id="48" name="Picture 48" descr="Up"/>
        <xdr:cNvPicPr preferRelativeResize="1">
          <a:picLocks noChangeAspect="1"/>
        </xdr:cNvPicPr>
      </xdr:nvPicPr>
      <xdr:blipFill>
        <a:blip r:embed="rId1"/>
        <a:stretch>
          <a:fillRect/>
        </a:stretch>
      </xdr:blipFill>
      <xdr:spPr>
        <a:xfrm>
          <a:off x="2286000" y="5791200"/>
          <a:ext cx="95250" cy="95250"/>
        </a:xfrm>
        <a:prstGeom prst="rect">
          <a:avLst/>
        </a:prstGeom>
        <a:noFill/>
        <a:ln w="9525" cmpd="sng">
          <a:noFill/>
        </a:ln>
      </xdr:spPr>
    </xdr:pic>
    <xdr:clientData/>
  </xdr:twoCellAnchor>
  <xdr:twoCellAnchor editAs="oneCell">
    <xdr:from>
      <xdr:col>3</xdr:col>
      <xdr:colOff>0</xdr:colOff>
      <xdr:row>15</xdr:row>
      <xdr:rowOff>0</xdr:rowOff>
    </xdr:from>
    <xdr:to>
      <xdr:col>3</xdr:col>
      <xdr:colOff>95250</xdr:colOff>
      <xdr:row>15</xdr:row>
      <xdr:rowOff>95250</xdr:rowOff>
    </xdr:to>
    <xdr:pic>
      <xdr:nvPicPr>
        <xdr:cNvPr id="49" name="Picture 49" descr="Up"/>
        <xdr:cNvPicPr preferRelativeResize="1">
          <a:picLocks noChangeAspect="1"/>
        </xdr:cNvPicPr>
      </xdr:nvPicPr>
      <xdr:blipFill>
        <a:blip r:embed="rId1"/>
        <a:stretch>
          <a:fillRect/>
        </a:stretch>
      </xdr:blipFill>
      <xdr:spPr>
        <a:xfrm>
          <a:off x="2286000" y="6219825"/>
          <a:ext cx="95250" cy="95250"/>
        </a:xfrm>
        <a:prstGeom prst="rect">
          <a:avLst/>
        </a:prstGeom>
        <a:noFill/>
        <a:ln w="9525" cmpd="sng">
          <a:noFill/>
        </a:ln>
      </xdr:spPr>
    </xdr:pic>
    <xdr:clientData/>
  </xdr:twoCellAnchor>
  <xdr:twoCellAnchor editAs="oneCell">
    <xdr:from>
      <xdr:col>3</xdr:col>
      <xdr:colOff>0</xdr:colOff>
      <xdr:row>16</xdr:row>
      <xdr:rowOff>0</xdr:rowOff>
    </xdr:from>
    <xdr:to>
      <xdr:col>3</xdr:col>
      <xdr:colOff>95250</xdr:colOff>
      <xdr:row>16</xdr:row>
      <xdr:rowOff>95250</xdr:rowOff>
    </xdr:to>
    <xdr:pic>
      <xdr:nvPicPr>
        <xdr:cNvPr id="50" name="Picture 50" descr="Up"/>
        <xdr:cNvPicPr preferRelativeResize="1">
          <a:picLocks noChangeAspect="1"/>
        </xdr:cNvPicPr>
      </xdr:nvPicPr>
      <xdr:blipFill>
        <a:blip r:embed="rId1"/>
        <a:stretch>
          <a:fillRect/>
        </a:stretch>
      </xdr:blipFill>
      <xdr:spPr>
        <a:xfrm>
          <a:off x="2286000" y="6648450"/>
          <a:ext cx="95250" cy="95250"/>
        </a:xfrm>
        <a:prstGeom prst="rect">
          <a:avLst/>
        </a:prstGeom>
        <a:noFill/>
        <a:ln w="9525" cmpd="sng">
          <a:noFill/>
        </a:ln>
      </xdr:spPr>
    </xdr:pic>
    <xdr:clientData/>
  </xdr:twoCellAnchor>
  <xdr:twoCellAnchor editAs="oneCell">
    <xdr:from>
      <xdr:col>3</xdr:col>
      <xdr:colOff>0</xdr:colOff>
      <xdr:row>17</xdr:row>
      <xdr:rowOff>0</xdr:rowOff>
    </xdr:from>
    <xdr:to>
      <xdr:col>3</xdr:col>
      <xdr:colOff>95250</xdr:colOff>
      <xdr:row>17</xdr:row>
      <xdr:rowOff>95250</xdr:rowOff>
    </xdr:to>
    <xdr:pic>
      <xdr:nvPicPr>
        <xdr:cNvPr id="51" name="Picture 51" descr="Up"/>
        <xdr:cNvPicPr preferRelativeResize="1">
          <a:picLocks noChangeAspect="1"/>
        </xdr:cNvPicPr>
      </xdr:nvPicPr>
      <xdr:blipFill>
        <a:blip r:embed="rId1"/>
        <a:stretch>
          <a:fillRect/>
        </a:stretch>
      </xdr:blipFill>
      <xdr:spPr>
        <a:xfrm>
          <a:off x="2286000" y="7077075"/>
          <a:ext cx="95250" cy="95250"/>
        </a:xfrm>
        <a:prstGeom prst="rect">
          <a:avLst/>
        </a:prstGeom>
        <a:noFill/>
        <a:ln w="9525" cmpd="sng">
          <a:noFill/>
        </a:ln>
      </xdr:spPr>
    </xdr:pic>
    <xdr:clientData/>
  </xdr:twoCellAnchor>
  <xdr:twoCellAnchor editAs="oneCell">
    <xdr:from>
      <xdr:col>3</xdr:col>
      <xdr:colOff>0</xdr:colOff>
      <xdr:row>18</xdr:row>
      <xdr:rowOff>0</xdr:rowOff>
    </xdr:from>
    <xdr:to>
      <xdr:col>3</xdr:col>
      <xdr:colOff>95250</xdr:colOff>
      <xdr:row>18</xdr:row>
      <xdr:rowOff>95250</xdr:rowOff>
    </xdr:to>
    <xdr:pic>
      <xdr:nvPicPr>
        <xdr:cNvPr id="52" name="Picture 52" descr="Down"/>
        <xdr:cNvPicPr preferRelativeResize="1">
          <a:picLocks noChangeAspect="1"/>
        </xdr:cNvPicPr>
      </xdr:nvPicPr>
      <xdr:blipFill>
        <a:blip r:embed="rId2"/>
        <a:stretch>
          <a:fillRect/>
        </a:stretch>
      </xdr:blipFill>
      <xdr:spPr>
        <a:xfrm>
          <a:off x="2286000" y="7505700"/>
          <a:ext cx="95250" cy="95250"/>
        </a:xfrm>
        <a:prstGeom prst="rect">
          <a:avLst/>
        </a:prstGeom>
        <a:noFill/>
        <a:ln w="9525" cmpd="sng">
          <a:noFill/>
        </a:ln>
      </xdr:spPr>
    </xdr:pic>
    <xdr:clientData/>
  </xdr:twoCellAnchor>
  <xdr:twoCellAnchor editAs="oneCell">
    <xdr:from>
      <xdr:col>3</xdr:col>
      <xdr:colOff>0</xdr:colOff>
      <xdr:row>19</xdr:row>
      <xdr:rowOff>0</xdr:rowOff>
    </xdr:from>
    <xdr:to>
      <xdr:col>3</xdr:col>
      <xdr:colOff>95250</xdr:colOff>
      <xdr:row>19</xdr:row>
      <xdr:rowOff>95250</xdr:rowOff>
    </xdr:to>
    <xdr:pic>
      <xdr:nvPicPr>
        <xdr:cNvPr id="53" name="Picture 53" descr="Down"/>
        <xdr:cNvPicPr preferRelativeResize="1">
          <a:picLocks noChangeAspect="1"/>
        </xdr:cNvPicPr>
      </xdr:nvPicPr>
      <xdr:blipFill>
        <a:blip r:embed="rId2"/>
        <a:stretch>
          <a:fillRect/>
        </a:stretch>
      </xdr:blipFill>
      <xdr:spPr>
        <a:xfrm>
          <a:off x="2286000" y="7934325"/>
          <a:ext cx="95250" cy="95250"/>
        </a:xfrm>
        <a:prstGeom prst="rect">
          <a:avLst/>
        </a:prstGeom>
        <a:noFill/>
        <a:ln w="9525" cmpd="sng">
          <a:noFill/>
        </a:ln>
      </xdr:spPr>
    </xdr:pic>
    <xdr:clientData/>
  </xdr:twoCellAnchor>
  <xdr:twoCellAnchor editAs="oneCell">
    <xdr:from>
      <xdr:col>3</xdr:col>
      <xdr:colOff>0</xdr:colOff>
      <xdr:row>20</xdr:row>
      <xdr:rowOff>0</xdr:rowOff>
    </xdr:from>
    <xdr:to>
      <xdr:col>3</xdr:col>
      <xdr:colOff>95250</xdr:colOff>
      <xdr:row>20</xdr:row>
      <xdr:rowOff>95250</xdr:rowOff>
    </xdr:to>
    <xdr:pic>
      <xdr:nvPicPr>
        <xdr:cNvPr id="54" name="Picture 54" descr="Down"/>
        <xdr:cNvPicPr preferRelativeResize="1">
          <a:picLocks noChangeAspect="1"/>
        </xdr:cNvPicPr>
      </xdr:nvPicPr>
      <xdr:blipFill>
        <a:blip r:embed="rId2"/>
        <a:stretch>
          <a:fillRect/>
        </a:stretch>
      </xdr:blipFill>
      <xdr:spPr>
        <a:xfrm>
          <a:off x="2286000" y="8362950"/>
          <a:ext cx="95250" cy="95250"/>
        </a:xfrm>
        <a:prstGeom prst="rect">
          <a:avLst/>
        </a:prstGeom>
        <a:noFill/>
        <a:ln w="9525" cmpd="sng">
          <a:noFill/>
        </a:ln>
      </xdr:spPr>
    </xdr:pic>
    <xdr:clientData/>
  </xdr:twoCellAnchor>
  <xdr:twoCellAnchor editAs="oneCell">
    <xdr:from>
      <xdr:col>3</xdr:col>
      <xdr:colOff>0</xdr:colOff>
      <xdr:row>21</xdr:row>
      <xdr:rowOff>0</xdr:rowOff>
    </xdr:from>
    <xdr:to>
      <xdr:col>3</xdr:col>
      <xdr:colOff>95250</xdr:colOff>
      <xdr:row>21</xdr:row>
      <xdr:rowOff>95250</xdr:rowOff>
    </xdr:to>
    <xdr:pic>
      <xdr:nvPicPr>
        <xdr:cNvPr id="55" name="Picture 55" descr="Up"/>
        <xdr:cNvPicPr preferRelativeResize="1">
          <a:picLocks noChangeAspect="1"/>
        </xdr:cNvPicPr>
      </xdr:nvPicPr>
      <xdr:blipFill>
        <a:blip r:embed="rId1"/>
        <a:stretch>
          <a:fillRect/>
        </a:stretch>
      </xdr:blipFill>
      <xdr:spPr>
        <a:xfrm>
          <a:off x="2286000" y="8791575"/>
          <a:ext cx="95250" cy="95250"/>
        </a:xfrm>
        <a:prstGeom prst="rect">
          <a:avLst/>
        </a:prstGeom>
        <a:noFill/>
        <a:ln w="9525" cmpd="sng">
          <a:noFill/>
        </a:ln>
      </xdr:spPr>
    </xdr:pic>
    <xdr:clientData/>
  </xdr:twoCellAnchor>
  <xdr:twoCellAnchor editAs="oneCell">
    <xdr:from>
      <xdr:col>3</xdr:col>
      <xdr:colOff>0</xdr:colOff>
      <xdr:row>1</xdr:row>
      <xdr:rowOff>0</xdr:rowOff>
    </xdr:from>
    <xdr:to>
      <xdr:col>3</xdr:col>
      <xdr:colOff>95250</xdr:colOff>
      <xdr:row>1</xdr:row>
      <xdr:rowOff>95250</xdr:rowOff>
    </xdr:to>
    <xdr:pic>
      <xdr:nvPicPr>
        <xdr:cNvPr id="56" name="Picture 56" descr="Up"/>
        <xdr:cNvPicPr preferRelativeResize="1">
          <a:picLocks noChangeAspect="1"/>
        </xdr:cNvPicPr>
      </xdr:nvPicPr>
      <xdr:blipFill>
        <a:blip r:embed="rId1"/>
        <a:stretch>
          <a:fillRect/>
        </a:stretch>
      </xdr:blipFill>
      <xdr:spPr>
        <a:xfrm>
          <a:off x="2286000" y="219075"/>
          <a:ext cx="95250" cy="95250"/>
        </a:xfrm>
        <a:prstGeom prst="rect">
          <a:avLst/>
        </a:prstGeom>
        <a:noFill/>
        <a:ln w="9525" cmpd="sng">
          <a:noFill/>
        </a:ln>
      </xdr:spPr>
    </xdr:pic>
    <xdr:clientData/>
  </xdr:twoCellAnchor>
  <xdr:twoCellAnchor editAs="oneCell">
    <xdr:from>
      <xdr:col>3</xdr:col>
      <xdr:colOff>0</xdr:colOff>
      <xdr:row>2</xdr:row>
      <xdr:rowOff>0</xdr:rowOff>
    </xdr:from>
    <xdr:to>
      <xdr:col>3</xdr:col>
      <xdr:colOff>95250</xdr:colOff>
      <xdr:row>2</xdr:row>
      <xdr:rowOff>95250</xdr:rowOff>
    </xdr:to>
    <xdr:pic>
      <xdr:nvPicPr>
        <xdr:cNvPr id="57" name="Picture 57" descr="Down"/>
        <xdr:cNvPicPr preferRelativeResize="1">
          <a:picLocks noChangeAspect="1"/>
        </xdr:cNvPicPr>
      </xdr:nvPicPr>
      <xdr:blipFill>
        <a:blip r:embed="rId2"/>
        <a:stretch>
          <a:fillRect/>
        </a:stretch>
      </xdr:blipFill>
      <xdr:spPr>
        <a:xfrm>
          <a:off x="2286000" y="647700"/>
          <a:ext cx="95250" cy="95250"/>
        </a:xfrm>
        <a:prstGeom prst="rect">
          <a:avLst/>
        </a:prstGeom>
        <a:noFill/>
        <a:ln w="9525" cmpd="sng">
          <a:noFill/>
        </a:ln>
      </xdr:spPr>
    </xdr:pic>
    <xdr:clientData/>
  </xdr:twoCellAnchor>
  <xdr:twoCellAnchor editAs="oneCell">
    <xdr:from>
      <xdr:col>3</xdr:col>
      <xdr:colOff>0</xdr:colOff>
      <xdr:row>3</xdr:row>
      <xdr:rowOff>0</xdr:rowOff>
    </xdr:from>
    <xdr:to>
      <xdr:col>3</xdr:col>
      <xdr:colOff>95250</xdr:colOff>
      <xdr:row>3</xdr:row>
      <xdr:rowOff>95250</xdr:rowOff>
    </xdr:to>
    <xdr:pic>
      <xdr:nvPicPr>
        <xdr:cNvPr id="58" name="Picture 58" descr="Up"/>
        <xdr:cNvPicPr preferRelativeResize="1">
          <a:picLocks noChangeAspect="1"/>
        </xdr:cNvPicPr>
      </xdr:nvPicPr>
      <xdr:blipFill>
        <a:blip r:embed="rId1"/>
        <a:stretch>
          <a:fillRect/>
        </a:stretch>
      </xdr:blipFill>
      <xdr:spPr>
        <a:xfrm>
          <a:off x="2286000" y="1076325"/>
          <a:ext cx="95250" cy="95250"/>
        </a:xfrm>
        <a:prstGeom prst="rect">
          <a:avLst/>
        </a:prstGeom>
        <a:noFill/>
        <a:ln w="9525" cmpd="sng">
          <a:noFill/>
        </a:ln>
      </xdr:spPr>
    </xdr:pic>
    <xdr:clientData/>
  </xdr:twoCellAnchor>
  <xdr:twoCellAnchor editAs="oneCell">
    <xdr:from>
      <xdr:col>3</xdr:col>
      <xdr:colOff>0</xdr:colOff>
      <xdr:row>4</xdr:row>
      <xdr:rowOff>0</xdr:rowOff>
    </xdr:from>
    <xdr:to>
      <xdr:col>3</xdr:col>
      <xdr:colOff>95250</xdr:colOff>
      <xdr:row>4</xdr:row>
      <xdr:rowOff>95250</xdr:rowOff>
    </xdr:to>
    <xdr:pic>
      <xdr:nvPicPr>
        <xdr:cNvPr id="59" name="Picture 59" descr="Up"/>
        <xdr:cNvPicPr preferRelativeResize="1">
          <a:picLocks noChangeAspect="1"/>
        </xdr:cNvPicPr>
      </xdr:nvPicPr>
      <xdr:blipFill>
        <a:blip r:embed="rId1"/>
        <a:stretch>
          <a:fillRect/>
        </a:stretch>
      </xdr:blipFill>
      <xdr:spPr>
        <a:xfrm>
          <a:off x="2286000" y="1504950"/>
          <a:ext cx="95250" cy="95250"/>
        </a:xfrm>
        <a:prstGeom prst="rect">
          <a:avLst/>
        </a:prstGeom>
        <a:noFill/>
        <a:ln w="9525" cmpd="sng">
          <a:noFill/>
        </a:ln>
      </xdr:spPr>
    </xdr:pic>
    <xdr:clientData/>
  </xdr:twoCellAnchor>
  <xdr:twoCellAnchor editAs="oneCell">
    <xdr:from>
      <xdr:col>3</xdr:col>
      <xdr:colOff>0</xdr:colOff>
      <xdr:row>5</xdr:row>
      <xdr:rowOff>0</xdr:rowOff>
    </xdr:from>
    <xdr:to>
      <xdr:col>3</xdr:col>
      <xdr:colOff>95250</xdr:colOff>
      <xdr:row>5</xdr:row>
      <xdr:rowOff>95250</xdr:rowOff>
    </xdr:to>
    <xdr:pic>
      <xdr:nvPicPr>
        <xdr:cNvPr id="60" name="Picture 60" descr="Down"/>
        <xdr:cNvPicPr preferRelativeResize="1">
          <a:picLocks noChangeAspect="1"/>
        </xdr:cNvPicPr>
      </xdr:nvPicPr>
      <xdr:blipFill>
        <a:blip r:embed="rId2"/>
        <a:stretch>
          <a:fillRect/>
        </a:stretch>
      </xdr:blipFill>
      <xdr:spPr>
        <a:xfrm>
          <a:off x="2286000" y="1933575"/>
          <a:ext cx="95250" cy="95250"/>
        </a:xfrm>
        <a:prstGeom prst="rect">
          <a:avLst/>
        </a:prstGeom>
        <a:noFill/>
        <a:ln w="9525" cmpd="sng">
          <a:noFill/>
        </a:ln>
      </xdr:spPr>
    </xdr:pic>
    <xdr:clientData/>
  </xdr:twoCellAnchor>
  <xdr:twoCellAnchor editAs="oneCell">
    <xdr:from>
      <xdr:col>3</xdr:col>
      <xdr:colOff>0</xdr:colOff>
      <xdr:row>6</xdr:row>
      <xdr:rowOff>0</xdr:rowOff>
    </xdr:from>
    <xdr:to>
      <xdr:col>3</xdr:col>
      <xdr:colOff>95250</xdr:colOff>
      <xdr:row>6</xdr:row>
      <xdr:rowOff>95250</xdr:rowOff>
    </xdr:to>
    <xdr:pic>
      <xdr:nvPicPr>
        <xdr:cNvPr id="61" name="Picture 61" descr="Up"/>
        <xdr:cNvPicPr preferRelativeResize="1">
          <a:picLocks noChangeAspect="1"/>
        </xdr:cNvPicPr>
      </xdr:nvPicPr>
      <xdr:blipFill>
        <a:blip r:embed="rId1"/>
        <a:stretch>
          <a:fillRect/>
        </a:stretch>
      </xdr:blipFill>
      <xdr:spPr>
        <a:xfrm>
          <a:off x="2286000" y="2362200"/>
          <a:ext cx="95250" cy="95250"/>
        </a:xfrm>
        <a:prstGeom prst="rect">
          <a:avLst/>
        </a:prstGeom>
        <a:noFill/>
        <a:ln w="9525" cmpd="sng">
          <a:noFill/>
        </a:ln>
      </xdr:spPr>
    </xdr:pic>
    <xdr:clientData/>
  </xdr:twoCellAnchor>
  <xdr:twoCellAnchor editAs="oneCell">
    <xdr:from>
      <xdr:col>3</xdr:col>
      <xdr:colOff>0</xdr:colOff>
      <xdr:row>7</xdr:row>
      <xdr:rowOff>0</xdr:rowOff>
    </xdr:from>
    <xdr:to>
      <xdr:col>3</xdr:col>
      <xdr:colOff>95250</xdr:colOff>
      <xdr:row>7</xdr:row>
      <xdr:rowOff>95250</xdr:rowOff>
    </xdr:to>
    <xdr:pic>
      <xdr:nvPicPr>
        <xdr:cNvPr id="62" name="Picture 62" descr="Up"/>
        <xdr:cNvPicPr preferRelativeResize="1">
          <a:picLocks noChangeAspect="1"/>
        </xdr:cNvPicPr>
      </xdr:nvPicPr>
      <xdr:blipFill>
        <a:blip r:embed="rId1"/>
        <a:stretch>
          <a:fillRect/>
        </a:stretch>
      </xdr:blipFill>
      <xdr:spPr>
        <a:xfrm>
          <a:off x="2286000" y="2790825"/>
          <a:ext cx="95250" cy="95250"/>
        </a:xfrm>
        <a:prstGeom prst="rect">
          <a:avLst/>
        </a:prstGeom>
        <a:noFill/>
        <a:ln w="9525" cmpd="sng">
          <a:noFill/>
        </a:ln>
      </xdr:spPr>
    </xdr:pic>
    <xdr:clientData/>
  </xdr:twoCellAnchor>
  <xdr:twoCellAnchor editAs="oneCell">
    <xdr:from>
      <xdr:col>3</xdr:col>
      <xdr:colOff>0</xdr:colOff>
      <xdr:row>8</xdr:row>
      <xdr:rowOff>0</xdr:rowOff>
    </xdr:from>
    <xdr:to>
      <xdr:col>3</xdr:col>
      <xdr:colOff>95250</xdr:colOff>
      <xdr:row>8</xdr:row>
      <xdr:rowOff>95250</xdr:rowOff>
    </xdr:to>
    <xdr:pic>
      <xdr:nvPicPr>
        <xdr:cNvPr id="63" name="Picture 63" descr="Up"/>
        <xdr:cNvPicPr preferRelativeResize="1">
          <a:picLocks noChangeAspect="1"/>
        </xdr:cNvPicPr>
      </xdr:nvPicPr>
      <xdr:blipFill>
        <a:blip r:embed="rId1"/>
        <a:stretch>
          <a:fillRect/>
        </a:stretch>
      </xdr:blipFill>
      <xdr:spPr>
        <a:xfrm>
          <a:off x="2286000" y="3219450"/>
          <a:ext cx="95250" cy="95250"/>
        </a:xfrm>
        <a:prstGeom prst="rect">
          <a:avLst/>
        </a:prstGeom>
        <a:noFill/>
        <a:ln w="9525" cmpd="sng">
          <a:noFill/>
        </a:ln>
      </xdr:spPr>
    </xdr:pic>
    <xdr:clientData/>
  </xdr:twoCellAnchor>
  <xdr:twoCellAnchor editAs="oneCell">
    <xdr:from>
      <xdr:col>3</xdr:col>
      <xdr:colOff>0</xdr:colOff>
      <xdr:row>9</xdr:row>
      <xdr:rowOff>0</xdr:rowOff>
    </xdr:from>
    <xdr:to>
      <xdr:col>3</xdr:col>
      <xdr:colOff>95250</xdr:colOff>
      <xdr:row>9</xdr:row>
      <xdr:rowOff>95250</xdr:rowOff>
    </xdr:to>
    <xdr:pic>
      <xdr:nvPicPr>
        <xdr:cNvPr id="64" name="Picture 64" descr="Up"/>
        <xdr:cNvPicPr preferRelativeResize="1">
          <a:picLocks noChangeAspect="1"/>
        </xdr:cNvPicPr>
      </xdr:nvPicPr>
      <xdr:blipFill>
        <a:blip r:embed="rId1"/>
        <a:stretch>
          <a:fillRect/>
        </a:stretch>
      </xdr:blipFill>
      <xdr:spPr>
        <a:xfrm>
          <a:off x="2286000" y="3648075"/>
          <a:ext cx="95250" cy="95250"/>
        </a:xfrm>
        <a:prstGeom prst="rect">
          <a:avLst/>
        </a:prstGeom>
        <a:noFill/>
        <a:ln w="9525" cmpd="sng">
          <a:noFill/>
        </a:ln>
      </xdr:spPr>
    </xdr:pic>
    <xdr:clientData/>
  </xdr:twoCellAnchor>
  <xdr:twoCellAnchor editAs="oneCell">
    <xdr:from>
      <xdr:col>3</xdr:col>
      <xdr:colOff>0</xdr:colOff>
      <xdr:row>10</xdr:row>
      <xdr:rowOff>0</xdr:rowOff>
    </xdr:from>
    <xdr:to>
      <xdr:col>3</xdr:col>
      <xdr:colOff>95250</xdr:colOff>
      <xdr:row>10</xdr:row>
      <xdr:rowOff>95250</xdr:rowOff>
    </xdr:to>
    <xdr:pic>
      <xdr:nvPicPr>
        <xdr:cNvPr id="65" name="Picture 65" descr="Up"/>
        <xdr:cNvPicPr preferRelativeResize="1">
          <a:picLocks noChangeAspect="1"/>
        </xdr:cNvPicPr>
      </xdr:nvPicPr>
      <xdr:blipFill>
        <a:blip r:embed="rId1"/>
        <a:stretch>
          <a:fillRect/>
        </a:stretch>
      </xdr:blipFill>
      <xdr:spPr>
        <a:xfrm>
          <a:off x="2286000" y="4076700"/>
          <a:ext cx="95250" cy="95250"/>
        </a:xfrm>
        <a:prstGeom prst="rect">
          <a:avLst/>
        </a:prstGeom>
        <a:noFill/>
        <a:ln w="9525" cmpd="sng">
          <a:noFill/>
        </a:ln>
      </xdr:spPr>
    </xdr:pic>
    <xdr:clientData/>
  </xdr:twoCellAnchor>
  <xdr:twoCellAnchor editAs="oneCell">
    <xdr:from>
      <xdr:col>3</xdr:col>
      <xdr:colOff>0</xdr:colOff>
      <xdr:row>11</xdr:row>
      <xdr:rowOff>0</xdr:rowOff>
    </xdr:from>
    <xdr:to>
      <xdr:col>3</xdr:col>
      <xdr:colOff>95250</xdr:colOff>
      <xdr:row>11</xdr:row>
      <xdr:rowOff>95250</xdr:rowOff>
    </xdr:to>
    <xdr:pic>
      <xdr:nvPicPr>
        <xdr:cNvPr id="66" name="Picture 66" descr="Up"/>
        <xdr:cNvPicPr preferRelativeResize="1">
          <a:picLocks noChangeAspect="1"/>
        </xdr:cNvPicPr>
      </xdr:nvPicPr>
      <xdr:blipFill>
        <a:blip r:embed="rId1"/>
        <a:stretch>
          <a:fillRect/>
        </a:stretch>
      </xdr:blipFill>
      <xdr:spPr>
        <a:xfrm>
          <a:off x="2286000" y="4505325"/>
          <a:ext cx="95250" cy="95250"/>
        </a:xfrm>
        <a:prstGeom prst="rect">
          <a:avLst/>
        </a:prstGeom>
        <a:noFill/>
        <a:ln w="9525" cmpd="sng">
          <a:noFill/>
        </a:ln>
      </xdr:spPr>
    </xdr:pic>
    <xdr:clientData/>
  </xdr:twoCellAnchor>
  <xdr:twoCellAnchor editAs="oneCell">
    <xdr:from>
      <xdr:col>3</xdr:col>
      <xdr:colOff>0</xdr:colOff>
      <xdr:row>13</xdr:row>
      <xdr:rowOff>0</xdr:rowOff>
    </xdr:from>
    <xdr:to>
      <xdr:col>3</xdr:col>
      <xdr:colOff>95250</xdr:colOff>
      <xdr:row>13</xdr:row>
      <xdr:rowOff>95250</xdr:rowOff>
    </xdr:to>
    <xdr:pic>
      <xdr:nvPicPr>
        <xdr:cNvPr id="67" name="Picture 67" descr="Up"/>
        <xdr:cNvPicPr preferRelativeResize="1">
          <a:picLocks noChangeAspect="1"/>
        </xdr:cNvPicPr>
      </xdr:nvPicPr>
      <xdr:blipFill>
        <a:blip r:embed="rId1"/>
        <a:stretch>
          <a:fillRect/>
        </a:stretch>
      </xdr:blipFill>
      <xdr:spPr>
        <a:xfrm>
          <a:off x="2286000" y="5362575"/>
          <a:ext cx="95250" cy="95250"/>
        </a:xfrm>
        <a:prstGeom prst="rect">
          <a:avLst/>
        </a:prstGeom>
        <a:noFill/>
        <a:ln w="9525" cmpd="sng">
          <a:noFill/>
        </a:ln>
      </xdr:spPr>
    </xdr:pic>
    <xdr:clientData/>
  </xdr:twoCellAnchor>
  <xdr:twoCellAnchor editAs="oneCell">
    <xdr:from>
      <xdr:col>3</xdr:col>
      <xdr:colOff>0</xdr:colOff>
      <xdr:row>14</xdr:row>
      <xdr:rowOff>0</xdr:rowOff>
    </xdr:from>
    <xdr:to>
      <xdr:col>3</xdr:col>
      <xdr:colOff>95250</xdr:colOff>
      <xdr:row>14</xdr:row>
      <xdr:rowOff>95250</xdr:rowOff>
    </xdr:to>
    <xdr:pic>
      <xdr:nvPicPr>
        <xdr:cNvPr id="68" name="Picture 68" descr="Down"/>
        <xdr:cNvPicPr preferRelativeResize="1">
          <a:picLocks noChangeAspect="1"/>
        </xdr:cNvPicPr>
      </xdr:nvPicPr>
      <xdr:blipFill>
        <a:blip r:embed="rId2"/>
        <a:stretch>
          <a:fillRect/>
        </a:stretch>
      </xdr:blipFill>
      <xdr:spPr>
        <a:xfrm>
          <a:off x="2286000" y="5791200"/>
          <a:ext cx="95250" cy="95250"/>
        </a:xfrm>
        <a:prstGeom prst="rect">
          <a:avLst/>
        </a:prstGeom>
        <a:noFill/>
        <a:ln w="9525" cmpd="sng">
          <a:noFill/>
        </a:ln>
      </xdr:spPr>
    </xdr:pic>
    <xdr:clientData/>
  </xdr:twoCellAnchor>
  <xdr:twoCellAnchor editAs="oneCell">
    <xdr:from>
      <xdr:col>3</xdr:col>
      <xdr:colOff>0</xdr:colOff>
      <xdr:row>15</xdr:row>
      <xdr:rowOff>0</xdr:rowOff>
    </xdr:from>
    <xdr:to>
      <xdr:col>3</xdr:col>
      <xdr:colOff>95250</xdr:colOff>
      <xdr:row>15</xdr:row>
      <xdr:rowOff>95250</xdr:rowOff>
    </xdr:to>
    <xdr:pic>
      <xdr:nvPicPr>
        <xdr:cNvPr id="69" name="Picture 69" descr="Down"/>
        <xdr:cNvPicPr preferRelativeResize="1">
          <a:picLocks noChangeAspect="1"/>
        </xdr:cNvPicPr>
      </xdr:nvPicPr>
      <xdr:blipFill>
        <a:blip r:embed="rId2"/>
        <a:stretch>
          <a:fillRect/>
        </a:stretch>
      </xdr:blipFill>
      <xdr:spPr>
        <a:xfrm>
          <a:off x="2286000" y="6219825"/>
          <a:ext cx="95250" cy="95250"/>
        </a:xfrm>
        <a:prstGeom prst="rect">
          <a:avLst/>
        </a:prstGeom>
        <a:noFill/>
        <a:ln w="9525" cmpd="sng">
          <a:noFill/>
        </a:ln>
      </xdr:spPr>
    </xdr:pic>
    <xdr:clientData/>
  </xdr:twoCellAnchor>
  <xdr:twoCellAnchor editAs="oneCell">
    <xdr:from>
      <xdr:col>3</xdr:col>
      <xdr:colOff>0</xdr:colOff>
      <xdr:row>16</xdr:row>
      <xdr:rowOff>0</xdr:rowOff>
    </xdr:from>
    <xdr:to>
      <xdr:col>3</xdr:col>
      <xdr:colOff>95250</xdr:colOff>
      <xdr:row>16</xdr:row>
      <xdr:rowOff>95250</xdr:rowOff>
    </xdr:to>
    <xdr:pic>
      <xdr:nvPicPr>
        <xdr:cNvPr id="70" name="Picture 70" descr="Up"/>
        <xdr:cNvPicPr preferRelativeResize="1">
          <a:picLocks noChangeAspect="1"/>
        </xdr:cNvPicPr>
      </xdr:nvPicPr>
      <xdr:blipFill>
        <a:blip r:embed="rId1"/>
        <a:stretch>
          <a:fillRect/>
        </a:stretch>
      </xdr:blipFill>
      <xdr:spPr>
        <a:xfrm>
          <a:off x="2286000" y="6648450"/>
          <a:ext cx="95250" cy="95250"/>
        </a:xfrm>
        <a:prstGeom prst="rect">
          <a:avLst/>
        </a:prstGeom>
        <a:noFill/>
        <a:ln w="9525" cmpd="sng">
          <a:noFill/>
        </a:ln>
      </xdr:spPr>
    </xdr:pic>
    <xdr:clientData/>
  </xdr:twoCellAnchor>
  <xdr:twoCellAnchor editAs="oneCell">
    <xdr:from>
      <xdr:col>3</xdr:col>
      <xdr:colOff>0</xdr:colOff>
      <xdr:row>17</xdr:row>
      <xdr:rowOff>0</xdr:rowOff>
    </xdr:from>
    <xdr:to>
      <xdr:col>3</xdr:col>
      <xdr:colOff>95250</xdr:colOff>
      <xdr:row>17</xdr:row>
      <xdr:rowOff>95250</xdr:rowOff>
    </xdr:to>
    <xdr:pic>
      <xdr:nvPicPr>
        <xdr:cNvPr id="71" name="Picture 71" descr="Up"/>
        <xdr:cNvPicPr preferRelativeResize="1">
          <a:picLocks noChangeAspect="1"/>
        </xdr:cNvPicPr>
      </xdr:nvPicPr>
      <xdr:blipFill>
        <a:blip r:embed="rId1"/>
        <a:stretch>
          <a:fillRect/>
        </a:stretch>
      </xdr:blipFill>
      <xdr:spPr>
        <a:xfrm>
          <a:off x="2286000" y="7077075"/>
          <a:ext cx="95250" cy="95250"/>
        </a:xfrm>
        <a:prstGeom prst="rect">
          <a:avLst/>
        </a:prstGeom>
        <a:noFill/>
        <a:ln w="9525" cmpd="sng">
          <a:noFill/>
        </a:ln>
      </xdr:spPr>
    </xdr:pic>
    <xdr:clientData/>
  </xdr:twoCellAnchor>
  <xdr:twoCellAnchor editAs="oneCell">
    <xdr:from>
      <xdr:col>3</xdr:col>
      <xdr:colOff>0</xdr:colOff>
      <xdr:row>18</xdr:row>
      <xdr:rowOff>0</xdr:rowOff>
    </xdr:from>
    <xdr:to>
      <xdr:col>3</xdr:col>
      <xdr:colOff>95250</xdr:colOff>
      <xdr:row>18</xdr:row>
      <xdr:rowOff>95250</xdr:rowOff>
    </xdr:to>
    <xdr:pic>
      <xdr:nvPicPr>
        <xdr:cNvPr id="72" name="Picture 72" descr="Down"/>
        <xdr:cNvPicPr preferRelativeResize="1">
          <a:picLocks noChangeAspect="1"/>
        </xdr:cNvPicPr>
      </xdr:nvPicPr>
      <xdr:blipFill>
        <a:blip r:embed="rId2"/>
        <a:stretch>
          <a:fillRect/>
        </a:stretch>
      </xdr:blipFill>
      <xdr:spPr>
        <a:xfrm>
          <a:off x="2286000" y="7505700"/>
          <a:ext cx="95250" cy="95250"/>
        </a:xfrm>
        <a:prstGeom prst="rect">
          <a:avLst/>
        </a:prstGeom>
        <a:noFill/>
        <a:ln w="9525" cmpd="sng">
          <a:noFill/>
        </a:ln>
      </xdr:spPr>
    </xdr:pic>
    <xdr:clientData/>
  </xdr:twoCellAnchor>
  <xdr:twoCellAnchor editAs="oneCell">
    <xdr:from>
      <xdr:col>3</xdr:col>
      <xdr:colOff>0</xdr:colOff>
      <xdr:row>19</xdr:row>
      <xdr:rowOff>0</xdr:rowOff>
    </xdr:from>
    <xdr:to>
      <xdr:col>3</xdr:col>
      <xdr:colOff>95250</xdr:colOff>
      <xdr:row>19</xdr:row>
      <xdr:rowOff>95250</xdr:rowOff>
    </xdr:to>
    <xdr:pic>
      <xdr:nvPicPr>
        <xdr:cNvPr id="73" name="Picture 73" descr="Up"/>
        <xdr:cNvPicPr preferRelativeResize="1">
          <a:picLocks noChangeAspect="1"/>
        </xdr:cNvPicPr>
      </xdr:nvPicPr>
      <xdr:blipFill>
        <a:blip r:embed="rId1"/>
        <a:stretch>
          <a:fillRect/>
        </a:stretch>
      </xdr:blipFill>
      <xdr:spPr>
        <a:xfrm>
          <a:off x="2286000" y="7934325"/>
          <a:ext cx="95250" cy="95250"/>
        </a:xfrm>
        <a:prstGeom prst="rect">
          <a:avLst/>
        </a:prstGeom>
        <a:noFill/>
        <a:ln w="9525" cmpd="sng">
          <a:noFill/>
        </a:ln>
      </xdr:spPr>
    </xdr:pic>
    <xdr:clientData/>
  </xdr:twoCellAnchor>
  <xdr:twoCellAnchor editAs="oneCell">
    <xdr:from>
      <xdr:col>3</xdr:col>
      <xdr:colOff>0</xdr:colOff>
      <xdr:row>20</xdr:row>
      <xdr:rowOff>0</xdr:rowOff>
    </xdr:from>
    <xdr:to>
      <xdr:col>3</xdr:col>
      <xdr:colOff>95250</xdr:colOff>
      <xdr:row>20</xdr:row>
      <xdr:rowOff>95250</xdr:rowOff>
    </xdr:to>
    <xdr:pic>
      <xdr:nvPicPr>
        <xdr:cNvPr id="74" name="Picture 74" descr="Down"/>
        <xdr:cNvPicPr preferRelativeResize="1">
          <a:picLocks noChangeAspect="1"/>
        </xdr:cNvPicPr>
      </xdr:nvPicPr>
      <xdr:blipFill>
        <a:blip r:embed="rId2"/>
        <a:stretch>
          <a:fillRect/>
        </a:stretch>
      </xdr:blipFill>
      <xdr:spPr>
        <a:xfrm>
          <a:off x="2286000" y="8362950"/>
          <a:ext cx="95250" cy="95250"/>
        </a:xfrm>
        <a:prstGeom prst="rect">
          <a:avLst/>
        </a:prstGeom>
        <a:noFill/>
        <a:ln w="9525" cmpd="sng">
          <a:noFill/>
        </a:ln>
      </xdr:spPr>
    </xdr:pic>
    <xdr:clientData/>
  </xdr:twoCellAnchor>
  <xdr:twoCellAnchor editAs="oneCell">
    <xdr:from>
      <xdr:col>3</xdr:col>
      <xdr:colOff>0</xdr:colOff>
      <xdr:row>21</xdr:row>
      <xdr:rowOff>0</xdr:rowOff>
    </xdr:from>
    <xdr:to>
      <xdr:col>3</xdr:col>
      <xdr:colOff>95250</xdr:colOff>
      <xdr:row>21</xdr:row>
      <xdr:rowOff>95250</xdr:rowOff>
    </xdr:to>
    <xdr:pic>
      <xdr:nvPicPr>
        <xdr:cNvPr id="75" name="Picture 75" descr="Up"/>
        <xdr:cNvPicPr preferRelativeResize="1">
          <a:picLocks noChangeAspect="1"/>
        </xdr:cNvPicPr>
      </xdr:nvPicPr>
      <xdr:blipFill>
        <a:blip r:embed="rId1"/>
        <a:stretch>
          <a:fillRect/>
        </a:stretch>
      </xdr:blipFill>
      <xdr:spPr>
        <a:xfrm>
          <a:off x="2286000" y="8791575"/>
          <a:ext cx="95250" cy="95250"/>
        </a:xfrm>
        <a:prstGeom prst="rect">
          <a:avLst/>
        </a:prstGeom>
        <a:noFill/>
        <a:ln w="9525" cmpd="sng">
          <a:noFill/>
        </a:ln>
      </xdr:spPr>
    </xdr:pic>
    <xdr:clientData/>
  </xdr:twoCellAnchor>
  <xdr:twoCellAnchor editAs="oneCell">
    <xdr:from>
      <xdr:col>3</xdr:col>
      <xdr:colOff>0</xdr:colOff>
      <xdr:row>23</xdr:row>
      <xdr:rowOff>0</xdr:rowOff>
    </xdr:from>
    <xdr:to>
      <xdr:col>3</xdr:col>
      <xdr:colOff>95250</xdr:colOff>
      <xdr:row>23</xdr:row>
      <xdr:rowOff>95250</xdr:rowOff>
    </xdr:to>
    <xdr:pic>
      <xdr:nvPicPr>
        <xdr:cNvPr id="76" name="Picture 76" descr="Up"/>
        <xdr:cNvPicPr preferRelativeResize="1">
          <a:picLocks noChangeAspect="1"/>
        </xdr:cNvPicPr>
      </xdr:nvPicPr>
      <xdr:blipFill>
        <a:blip r:embed="rId1"/>
        <a:stretch>
          <a:fillRect/>
        </a:stretch>
      </xdr:blipFill>
      <xdr:spPr>
        <a:xfrm>
          <a:off x="2286000" y="9648825"/>
          <a:ext cx="95250" cy="95250"/>
        </a:xfrm>
        <a:prstGeom prst="rect">
          <a:avLst/>
        </a:prstGeom>
        <a:noFill/>
        <a:ln w="9525" cmpd="sng">
          <a:noFill/>
        </a:ln>
      </xdr:spPr>
    </xdr:pic>
    <xdr:clientData/>
  </xdr:twoCellAnchor>
  <xdr:twoCellAnchor editAs="oneCell">
    <xdr:from>
      <xdr:col>3</xdr:col>
      <xdr:colOff>0</xdr:colOff>
      <xdr:row>24</xdr:row>
      <xdr:rowOff>0</xdr:rowOff>
    </xdr:from>
    <xdr:to>
      <xdr:col>3</xdr:col>
      <xdr:colOff>95250</xdr:colOff>
      <xdr:row>24</xdr:row>
      <xdr:rowOff>95250</xdr:rowOff>
    </xdr:to>
    <xdr:pic>
      <xdr:nvPicPr>
        <xdr:cNvPr id="77" name="Picture 77" descr="Up"/>
        <xdr:cNvPicPr preferRelativeResize="1">
          <a:picLocks noChangeAspect="1"/>
        </xdr:cNvPicPr>
      </xdr:nvPicPr>
      <xdr:blipFill>
        <a:blip r:embed="rId1"/>
        <a:stretch>
          <a:fillRect/>
        </a:stretch>
      </xdr:blipFill>
      <xdr:spPr>
        <a:xfrm>
          <a:off x="2286000" y="10077450"/>
          <a:ext cx="95250" cy="95250"/>
        </a:xfrm>
        <a:prstGeom prst="rect">
          <a:avLst/>
        </a:prstGeom>
        <a:noFill/>
        <a:ln w="9525" cmpd="sng">
          <a:noFill/>
        </a:ln>
      </xdr:spPr>
    </xdr:pic>
    <xdr:clientData/>
  </xdr:twoCellAnchor>
  <xdr:twoCellAnchor editAs="oneCell">
    <xdr:from>
      <xdr:col>3</xdr:col>
      <xdr:colOff>0</xdr:colOff>
      <xdr:row>25</xdr:row>
      <xdr:rowOff>0</xdr:rowOff>
    </xdr:from>
    <xdr:to>
      <xdr:col>3</xdr:col>
      <xdr:colOff>95250</xdr:colOff>
      <xdr:row>25</xdr:row>
      <xdr:rowOff>95250</xdr:rowOff>
    </xdr:to>
    <xdr:pic>
      <xdr:nvPicPr>
        <xdr:cNvPr id="78" name="Picture 78" descr="Up"/>
        <xdr:cNvPicPr preferRelativeResize="1">
          <a:picLocks noChangeAspect="1"/>
        </xdr:cNvPicPr>
      </xdr:nvPicPr>
      <xdr:blipFill>
        <a:blip r:embed="rId1"/>
        <a:stretch>
          <a:fillRect/>
        </a:stretch>
      </xdr:blipFill>
      <xdr:spPr>
        <a:xfrm>
          <a:off x="2286000" y="10506075"/>
          <a:ext cx="95250" cy="95250"/>
        </a:xfrm>
        <a:prstGeom prst="rect">
          <a:avLst/>
        </a:prstGeom>
        <a:noFill/>
        <a:ln w="9525" cmpd="sng">
          <a:noFill/>
        </a:ln>
      </xdr:spPr>
    </xdr:pic>
    <xdr:clientData/>
  </xdr:twoCellAnchor>
  <xdr:twoCellAnchor editAs="oneCell">
    <xdr:from>
      <xdr:col>3</xdr:col>
      <xdr:colOff>0</xdr:colOff>
      <xdr:row>26</xdr:row>
      <xdr:rowOff>0</xdr:rowOff>
    </xdr:from>
    <xdr:to>
      <xdr:col>3</xdr:col>
      <xdr:colOff>95250</xdr:colOff>
      <xdr:row>26</xdr:row>
      <xdr:rowOff>95250</xdr:rowOff>
    </xdr:to>
    <xdr:pic>
      <xdr:nvPicPr>
        <xdr:cNvPr id="79" name="Picture 79" descr="Up"/>
        <xdr:cNvPicPr preferRelativeResize="1">
          <a:picLocks noChangeAspect="1"/>
        </xdr:cNvPicPr>
      </xdr:nvPicPr>
      <xdr:blipFill>
        <a:blip r:embed="rId1"/>
        <a:stretch>
          <a:fillRect/>
        </a:stretch>
      </xdr:blipFill>
      <xdr:spPr>
        <a:xfrm>
          <a:off x="2286000" y="10934700"/>
          <a:ext cx="95250" cy="95250"/>
        </a:xfrm>
        <a:prstGeom prst="rect">
          <a:avLst/>
        </a:prstGeom>
        <a:noFill/>
        <a:ln w="9525" cmpd="sng">
          <a:noFill/>
        </a:ln>
      </xdr:spPr>
    </xdr:pic>
    <xdr:clientData/>
  </xdr:twoCellAnchor>
  <xdr:twoCellAnchor editAs="oneCell">
    <xdr:from>
      <xdr:col>3</xdr:col>
      <xdr:colOff>0</xdr:colOff>
      <xdr:row>27</xdr:row>
      <xdr:rowOff>0</xdr:rowOff>
    </xdr:from>
    <xdr:to>
      <xdr:col>3</xdr:col>
      <xdr:colOff>95250</xdr:colOff>
      <xdr:row>27</xdr:row>
      <xdr:rowOff>95250</xdr:rowOff>
    </xdr:to>
    <xdr:pic>
      <xdr:nvPicPr>
        <xdr:cNvPr id="80" name="Picture 80" descr="Up"/>
        <xdr:cNvPicPr preferRelativeResize="1">
          <a:picLocks noChangeAspect="1"/>
        </xdr:cNvPicPr>
      </xdr:nvPicPr>
      <xdr:blipFill>
        <a:blip r:embed="rId1"/>
        <a:stretch>
          <a:fillRect/>
        </a:stretch>
      </xdr:blipFill>
      <xdr:spPr>
        <a:xfrm>
          <a:off x="2286000" y="11363325"/>
          <a:ext cx="95250" cy="95250"/>
        </a:xfrm>
        <a:prstGeom prst="rect">
          <a:avLst/>
        </a:prstGeom>
        <a:noFill/>
        <a:ln w="9525" cmpd="sng">
          <a:noFill/>
        </a:ln>
      </xdr:spPr>
    </xdr:pic>
    <xdr:clientData/>
  </xdr:twoCellAnchor>
  <xdr:twoCellAnchor editAs="oneCell">
    <xdr:from>
      <xdr:col>3</xdr:col>
      <xdr:colOff>0</xdr:colOff>
      <xdr:row>28</xdr:row>
      <xdr:rowOff>0</xdr:rowOff>
    </xdr:from>
    <xdr:to>
      <xdr:col>3</xdr:col>
      <xdr:colOff>95250</xdr:colOff>
      <xdr:row>28</xdr:row>
      <xdr:rowOff>95250</xdr:rowOff>
    </xdr:to>
    <xdr:pic>
      <xdr:nvPicPr>
        <xdr:cNvPr id="81" name="Picture 81" descr="Up"/>
        <xdr:cNvPicPr preferRelativeResize="1">
          <a:picLocks noChangeAspect="1"/>
        </xdr:cNvPicPr>
      </xdr:nvPicPr>
      <xdr:blipFill>
        <a:blip r:embed="rId1"/>
        <a:stretch>
          <a:fillRect/>
        </a:stretch>
      </xdr:blipFill>
      <xdr:spPr>
        <a:xfrm>
          <a:off x="2286000" y="11791950"/>
          <a:ext cx="95250" cy="95250"/>
        </a:xfrm>
        <a:prstGeom prst="rect">
          <a:avLst/>
        </a:prstGeom>
        <a:noFill/>
        <a:ln w="9525" cmpd="sng">
          <a:noFill/>
        </a:ln>
      </xdr:spPr>
    </xdr:pic>
    <xdr:clientData/>
  </xdr:twoCellAnchor>
  <xdr:twoCellAnchor editAs="oneCell">
    <xdr:from>
      <xdr:col>3</xdr:col>
      <xdr:colOff>0</xdr:colOff>
      <xdr:row>29</xdr:row>
      <xdr:rowOff>0</xdr:rowOff>
    </xdr:from>
    <xdr:to>
      <xdr:col>3</xdr:col>
      <xdr:colOff>95250</xdr:colOff>
      <xdr:row>29</xdr:row>
      <xdr:rowOff>95250</xdr:rowOff>
    </xdr:to>
    <xdr:pic>
      <xdr:nvPicPr>
        <xdr:cNvPr id="82" name="Picture 82" descr="Down"/>
        <xdr:cNvPicPr preferRelativeResize="1">
          <a:picLocks noChangeAspect="1"/>
        </xdr:cNvPicPr>
      </xdr:nvPicPr>
      <xdr:blipFill>
        <a:blip r:embed="rId2"/>
        <a:stretch>
          <a:fillRect/>
        </a:stretch>
      </xdr:blipFill>
      <xdr:spPr>
        <a:xfrm>
          <a:off x="2286000" y="12220575"/>
          <a:ext cx="95250" cy="95250"/>
        </a:xfrm>
        <a:prstGeom prst="rect">
          <a:avLst/>
        </a:prstGeom>
        <a:noFill/>
        <a:ln w="9525" cmpd="sng">
          <a:noFill/>
        </a:ln>
      </xdr:spPr>
    </xdr:pic>
    <xdr:clientData/>
  </xdr:twoCellAnchor>
  <xdr:twoCellAnchor editAs="oneCell">
    <xdr:from>
      <xdr:col>3</xdr:col>
      <xdr:colOff>0</xdr:colOff>
      <xdr:row>30</xdr:row>
      <xdr:rowOff>0</xdr:rowOff>
    </xdr:from>
    <xdr:to>
      <xdr:col>3</xdr:col>
      <xdr:colOff>95250</xdr:colOff>
      <xdr:row>30</xdr:row>
      <xdr:rowOff>95250</xdr:rowOff>
    </xdr:to>
    <xdr:pic>
      <xdr:nvPicPr>
        <xdr:cNvPr id="83" name="Picture 83" descr="Up"/>
        <xdr:cNvPicPr preferRelativeResize="1">
          <a:picLocks noChangeAspect="1"/>
        </xdr:cNvPicPr>
      </xdr:nvPicPr>
      <xdr:blipFill>
        <a:blip r:embed="rId1"/>
        <a:stretch>
          <a:fillRect/>
        </a:stretch>
      </xdr:blipFill>
      <xdr:spPr>
        <a:xfrm>
          <a:off x="2286000" y="12649200"/>
          <a:ext cx="95250" cy="95250"/>
        </a:xfrm>
        <a:prstGeom prst="rect">
          <a:avLst/>
        </a:prstGeom>
        <a:noFill/>
        <a:ln w="9525" cmpd="sng">
          <a:noFill/>
        </a:ln>
      </xdr:spPr>
    </xdr:pic>
    <xdr:clientData/>
  </xdr:twoCellAnchor>
  <xdr:twoCellAnchor editAs="oneCell">
    <xdr:from>
      <xdr:col>3</xdr:col>
      <xdr:colOff>0</xdr:colOff>
      <xdr:row>31</xdr:row>
      <xdr:rowOff>0</xdr:rowOff>
    </xdr:from>
    <xdr:to>
      <xdr:col>3</xdr:col>
      <xdr:colOff>95250</xdr:colOff>
      <xdr:row>31</xdr:row>
      <xdr:rowOff>95250</xdr:rowOff>
    </xdr:to>
    <xdr:pic>
      <xdr:nvPicPr>
        <xdr:cNvPr id="84" name="Picture 84" descr="Up"/>
        <xdr:cNvPicPr preferRelativeResize="1">
          <a:picLocks noChangeAspect="1"/>
        </xdr:cNvPicPr>
      </xdr:nvPicPr>
      <xdr:blipFill>
        <a:blip r:embed="rId1"/>
        <a:stretch>
          <a:fillRect/>
        </a:stretch>
      </xdr:blipFill>
      <xdr:spPr>
        <a:xfrm>
          <a:off x="2286000" y="13077825"/>
          <a:ext cx="95250" cy="95250"/>
        </a:xfrm>
        <a:prstGeom prst="rect">
          <a:avLst/>
        </a:prstGeom>
        <a:noFill/>
        <a:ln w="9525" cmpd="sng">
          <a:noFill/>
        </a:ln>
      </xdr:spPr>
    </xdr:pic>
    <xdr:clientData/>
  </xdr:twoCellAnchor>
  <xdr:twoCellAnchor editAs="oneCell">
    <xdr:from>
      <xdr:col>3</xdr:col>
      <xdr:colOff>0</xdr:colOff>
      <xdr:row>32</xdr:row>
      <xdr:rowOff>0</xdr:rowOff>
    </xdr:from>
    <xdr:to>
      <xdr:col>3</xdr:col>
      <xdr:colOff>95250</xdr:colOff>
      <xdr:row>32</xdr:row>
      <xdr:rowOff>95250</xdr:rowOff>
    </xdr:to>
    <xdr:pic>
      <xdr:nvPicPr>
        <xdr:cNvPr id="85" name="Picture 85" descr="Down"/>
        <xdr:cNvPicPr preferRelativeResize="1">
          <a:picLocks noChangeAspect="1"/>
        </xdr:cNvPicPr>
      </xdr:nvPicPr>
      <xdr:blipFill>
        <a:blip r:embed="rId2"/>
        <a:stretch>
          <a:fillRect/>
        </a:stretch>
      </xdr:blipFill>
      <xdr:spPr>
        <a:xfrm>
          <a:off x="2286000" y="13506450"/>
          <a:ext cx="95250" cy="95250"/>
        </a:xfrm>
        <a:prstGeom prst="rect">
          <a:avLst/>
        </a:prstGeom>
        <a:noFill/>
        <a:ln w="9525" cmpd="sng">
          <a:noFill/>
        </a:ln>
      </xdr:spPr>
    </xdr:pic>
    <xdr:clientData/>
  </xdr:twoCellAnchor>
  <xdr:twoCellAnchor editAs="oneCell">
    <xdr:from>
      <xdr:col>3</xdr:col>
      <xdr:colOff>0</xdr:colOff>
      <xdr:row>33</xdr:row>
      <xdr:rowOff>0</xdr:rowOff>
    </xdr:from>
    <xdr:to>
      <xdr:col>3</xdr:col>
      <xdr:colOff>95250</xdr:colOff>
      <xdr:row>33</xdr:row>
      <xdr:rowOff>95250</xdr:rowOff>
    </xdr:to>
    <xdr:pic>
      <xdr:nvPicPr>
        <xdr:cNvPr id="86" name="Picture 86" descr="Down"/>
        <xdr:cNvPicPr preferRelativeResize="1">
          <a:picLocks noChangeAspect="1"/>
        </xdr:cNvPicPr>
      </xdr:nvPicPr>
      <xdr:blipFill>
        <a:blip r:embed="rId2"/>
        <a:stretch>
          <a:fillRect/>
        </a:stretch>
      </xdr:blipFill>
      <xdr:spPr>
        <a:xfrm>
          <a:off x="2286000" y="13935075"/>
          <a:ext cx="95250" cy="95250"/>
        </a:xfrm>
        <a:prstGeom prst="rect">
          <a:avLst/>
        </a:prstGeom>
        <a:noFill/>
        <a:ln w="9525" cmpd="sng">
          <a:noFill/>
        </a:ln>
      </xdr:spPr>
    </xdr:pic>
    <xdr:clientData/>
  </xdr:twoCellAnchor>
  <xdr:twoCellAnchor editAs="oneCell">
    <xdr:from>
      <xdr:col>3</xdr:col>
      <xdr:colOff>0</xdr:colOff>
      <xdr:row>35</xdr:row>
      <xdr:rowOff>0</xdr:rowOff>
    </xdr:from>
    <xdr:to>
      <xdr:col>3</xdr:col>
      <xdr:colOff>95250</xdr:colOff>
      <xdr:row>35</xdr:row>
      <xdr:rowOff>95250</xdr:rowOff>
    </xdr:to>
    <xdr:pic>
      <xdr:nvPicPr>
        <xdr:cNvPr id="87" name="Picture 87" descr="Down"/>
        <xdr:cNvPicPr preferRelativeResize="1">
          <a:picLocks noChangeAspect="1"/>
        </xdr:cNvPicPr>
      </xdr:nvPicPr>
      <xdr:blipFill>
        <a:blip r:embed="rId2"/>
        <a:stretch>
          <a:fillRect/>
        </a:stretch>
      </xdr:blipFill>
      <xdr:spPr>
        <a:xfrm>
          <a:off x="2286000" y="14792325"/>
          <a:ext cx="95250" cy="95250"/>
        </a:xfrm>
        <a:prstGeom prst="rect">
          <a:avLst/>
        </a:prstGeom>
        <a:noFill/>
        <a:ln w="9525" cmpd="sng">
          <a:noFill/>
        </a:ln>
      </xdr:spPr>
    </xdr:pic>
    <xdr:clientData/>
  </xdr:twoCellAnchor>
  <xdr:twoCellAnchor editAs="oneCell">
    <xdr:from>
      <xdr:col>3</xdr:col>
      <xdr:colOff>0</xdr:colOff>
      <xdr:row>22</xdr:row>
      <xdr:rowOff>0</xdr:rowOff>
    </xdr:from>
    <xdr:to>
      <xdr:col>3</xdr:col>
      <xdr:colOff>95250</xdr:colOff>
      <xdr:row>22</xdr:row>
      <xdr:rowOff>95250</xdr:rowOff>
    </xdr:to>
    <xdr:pic>
      <xdr:nvPicPr>
        <xdr:cNvPr id="88" name="Picture 88" descr="Down"/>
        <xdr:cNvPicPr preferRelativeResize="1">
          <a:picLocks noChangeAspect="1"/>
        </xdr:cNvPicPr>
      </xdr:nvPicPr>
      <xdr:blipFill>
        <a:blip r:embed="rId2"/>
        <a:stretch>
          <a:fillRect/>
        </a:stretch>
      </xdr:blipFill>
      <xdr:spPr>
        <a:xfrm>
          <a:off x="2286000" y="9220200"/>
          <a:ext cx="95250" cy="95250"/>
        </a:xfrm>
        <a:prstGeom prst="rect">
          <a:avLst/>
        </a:prstGeom>
        <a:noFill/>
        <a:ln w="9525" cmpd="sng">
          <a:noFill/>
        </a:ln>
      </xdr:spPr>
    </xdr:pic>
    <xdr:clientData/>
  </xdr:twoCellAnchor>
  <xdr:twoCellAnchor editAs="oneCell">
    <xdr:from>
      <xdr:col>3</xdr:col>
      <xdr:colOff>0</xdr:colOff>
      <xdr:row>23</xdr:row>
      <xdr:rowOff>0</xdr:rowOff>
    </xdr:from>
    <xdr:to>
      <xdr:col>3</xdr:col>
      <xdr:colOff>95250</xdr:colOff>
      <xdr:row>23</xdr:row>
      <xdr:rowOff>95250</xdr:rowOff>
    </xdr:to>
    <xdr:pic>
      <xdr:nvPicPr>
        <xdr:cNvPr id="89" name="Picture 89" descr="Up"/>
        <xdr:cNvPicPr preferRelativeResize="1">
          <a:picLocks noChangeAspect="1"/>
        </xdr:cNvPicPr>
      </xdr:nvPicPr>
      <xdr:blipFill>
        <a:blip r:embed="rId1"/>
        <a:stretch>
          <a:fillRect/>
        </a:stretch>
      </xdr:blipFill>
      <xdr:spPr>
        <a:xfrm>
          <a:off x="2286000" y="9648825"/>
          <a:ext cx="95250" cy="95250"/>
        </a:xfrm>
        <a:prstGeom prst="rect">
          <a:avLst/>
        </a:prstGeom>
        <a:noFill/>
        <a:ln w="9525" cmpd="sng">
          <a:noFill/>
        </a:ln>
      </xdr:spPr>
    </xdr:pic>
    <xdr:clientData/>
  </xdr:twoCellAnchor>
  <xdr:twoCellAnchor editAs="oneCell">
    <xdr:from>
      <xdr:col>3</xdr:col>
      <xdr:colOff>0</xdr:colOff>
      <xdr:row>24</xdr:row>
      <xdr:rowOff>0</xdr:rowOff>
    </xdr:from>
    <xdr:to>
      <xdr:col>3</xdr:col>
      <xdr:colOff>95250</xdr:colOff>
      <xdr:row>24</xdr:row>
      <xdr:rowOff>95250</xdr:rowOff>
    </xdr:to>
    <xdr:pic>
      <xdr:nvPicPr>
        <xdr:cNvPr id="90" name="Picture 90" descr="Up"/>
        <xdr:cNvPicPr preferRelativeResize="1">
          <a:picLocks noChangeAspect="1"/>
        </xdr:cNvPicPr>
      </xdr:nvPicPr>
      <xdr:blipFill>
        <a:blip r:embed="rId1"/>
        <a:stretch>
          <a:fillRect/>
        </a:stretch>
      </xdr:blipFill>
      <xdr:spPr>
        <a:xfrm>
          <a:off x="2286000" y="10077450"/>
          <a:ext cx="95250" cy="95250"/>
        </a:xfrm>
        <a:prstGeom prst="rect">
          <a:avLst/>
        </a:prstGeom>
        <a:noFill/>
        <a:ln w="9525" cmpd="sng">
          <a:noFill/>
        </a:ln>
      </xdr:spPr>
    </xdr:pic>
    <xdr:clientData/>
  </xdr:twoCellAnchor>
  <xdr:twoCellAnchor editAs="oneCell">
    <xdr:from>
      <xdr:col>3</xdr:col>
      <xdr:colOff>0</xdr:colOff>
      <xdr:row>25</xdr:row>
      <xdr:rowOff>0</xdr:rowOff>
    </xdr:from>
    <xdr:to>
      <xdr:col>3</xdr:col>
      <xdr:colOff>95250</xdr:colOff>
      <xdr:row>25</xdr:row>
      <xdr:rowOff>95250</xdr:rowOff>
    </xdr:to>
    <xdr:pic>
      <xdr:nvPicPr>
        <xdr:cNvPr id="91" name="Picture 91" descr="Down"/>
        <xdr:cNvPicPr preferRelativeResize="1">
          <a:picLocks noChangeAspect="1"/>
        </xdr:cNvPicPr>
      </xdr:nvPicPr>
      <xdr:blipFill>
        <a:blip r:embed="rId2"/>
        <a:stretch>
          <a:fillRect/>
        </a:stretch>
      </xdr:blipFill>
      <xdr:spPr>
        <a:xfrm>
          <a:off x="2286000" y="10506075"/>
          <a:ext cx="95250" cy="95250"/>
        </a:xfrm>
        <a:prstGeom prst="rect">
          <a:avLst/>
        </a:prstGeom>
        <a:noFill/>
        <a:ln w="9525" cmpd="sng">
          <a:noFill/>
        </a:ln>
      </xdr:spPr>
    </xdr:pic>
    <xdr:clientData/>
  </xdr:twoCellAnchor>
  <xdr:twoCellAnchor editAs="oneCell">
    <xdr:from>
      <xdr:col>3</xdr:col>
      <xdr:colOff>0</xdr:colOff>
      <xdr:row>26</xdr:row>
      <xdr:rowOff>0</xdr:rowOff>
    </xdr:from>
    <xdr:to>
      <xdr:col>3</xdr:col>
      <xdr:colOff>95250</xdr:colOff>
      <xdr:row>26</xdr:row>
      <xdr:rowOff>95250</xdr:rowOff>
    </xdr:to>
    <xdr:pic>
      <xdr:nvPicPr>
        <xdr:cNvPr id="92" name="Picture 92" descr="Up"/>
        <xdr:cNvPicPr preferRelativeResize="1">
          <a:picLocks noChangeAspect="1"/>
        </xdr:cNvPicPr>
      </xdr:nvPicPr>
      <xdr:blipFill>
        <a:blip r:embed="rId1"/>
        <a:stretch>
          <a:fillRect/>
        </a:stretch>
      </xdr:blipFill>
      <xdr:spPr>
        <a:xfrm>
          <a:off x="2286000" y="10934700"/>
          <a:ext cx="95250" cy="95250"/>
        </a:xfrm>
        <a:prstGeom prst="rect">
          <a:avLst/>
        </a:prstGeom>
        <a:noFill/>
        <a:ln w="9525" cmpd="sng">
          <a:noFill/>
        </a:ln>
      </xdr:spPr>
    </xdr:pic>
    <xdr:clientData/>
  </xdr:twoCellAnchor>
  <xdr:twoCellAnchor editAs="oneCell">
    <xdr:from>
      <xdr:col>3</xdr:col>
      <xdr:colOff>0</xdr:colOff>
      <xdr:row>27</xdr:row>
      <xdr:rowOff>0</xdr:rowOff>
    </xdr:from>
    <xdr:to>
      <xdr:col>3</xdr:col>
      <xdr:colOff>95250</xdr:colOff>
      <xdr:row>27</xdr:row>
      <xdr:rowOff>95250</xdr:rowOff>
    </xdr:to>
    <xdr:pic>
      <xdr:nvPicPr>
        <xdr:cNvPr id="93" name="Picture 93" descr="Up"/>
        <xdr:cNvPicPr preferRelativeResize="1">
          <a:picLocks noChangeAspect="1"/>
        </xdr:cNvPicPr>
      </xdr:nvPicPr>
      <xdr:blipFill>
        <a:blip r:embed="rId1"/>
        <a:stretch>
          <a:fillRect/>
        </a:stretch>
      </xdr:blipFill>
      <xdr:spPr>
        <a:xfrm>
          <a:off x="2286000" y="11363325"/>
          <a:ext cx="95250" cy="95250"/>
        </a:xfrm>
        <a:prstGeom prst="rect">
          <a:avLst/>
        </a:prstGeom>
        <a:noFill/>
        <a:ln w="9525" cmpd="sng">
          <a:noFill/>
        </a:ln>
      </xdr:spPr>
    </xdr:pic>
    <xdr:clientData/>
  </xdr:twoCellAnchor>
  <xdr:twoCellAnchor editAs="oneCell">
    <xdr:from>
      <xdr:col>3</xdr:col>
      <xdr:colOff>0</xdr:colOff>
      <xdr:row>28</xdr:row>
      <xdr:rowOff>0</xdr:rowOff>
    </xdr:from>
    <xdr:to>
      <xdr:col>3</xdr:col>
      <xdr:colOff>95250</xdr:colOff>
      <xdr:row>28</xdr:row>
      <xdr:rowOff>95250</xdr:rowOff>
    </xdr:to>
    <xdr:pic>
      <xdr:nvPicPr>
        <xdr:cNvPr id="94" name="Picture 94" descr="Up"/>
        <xdr:cNvPicPr preferRelativeResize="1">
          <a:picLocks noChangeAspect="1"/>
        </xdr:cNvPicPr>
      </xdr:nvPicPr>
      <xdr:blipFill>
        <a:blip r:embed="rId1"/>
        <a:stretch>
          <a:fillRect/>
        </a:stretch>
      </xdr:blipFill>
      <xdr:spPr>
        <a:xfrm>
          <a:off x="2286000" y="11791950"/>
          <a:ext cx="95250" cy="95250"/>
        </a:xfrm>
        <a:prstGeom prst="rect">
          <a:avLst/>
        </a:prstGeom>
        <a:noFill/>
        <a:ln w="9525" cmpd="sng">
          <a:noFill/>
        </a:ln>
      </xdr:spPr>
    </xdr:pic>
    <xdr:clientData/>
  </xdr:twoCellAnchor>
  <xdr:twoCellAnchor editAs="oneCell">
    <xdr:from>
      <xdr:col>3</xdr:col>
      <xdr:colOff>0</xdr:colOff>
      <xdr:row>29</xdr:row>
      <xdr:rowOff>0</xdr:rowOff>
    </xdr:from>
    <xdr:to>
      <xdr:col>3</xdr:col>
      <xdr:colOff>95250</xdr:colOff>
      <xdr:row>29</xdr:row>
      <xdr:rowOff>95250</xdr:rowOff>
    </xdr:to>
    <xdr:pic>
      <xdr:nvPicPr>
        <xdr:cNvPr id="95" name="Picture 95" descr="Down"/>
        <xdr:cNvPicPr preferRelativeResize="1">
          <a:picLocks noChangeAspect="1"/>
        </xdr:cNvPicPr>
      </xdr:nvPicPr>
      <xdr:blipFill>
        <a:blip r:embed="rId2"/>
        <a:stretch>
          <a:fillRect/>
        </a:stretch>
      </xdr:blipFill>
      <xdr:spPr>
        <a:xfrm>
          <a:off x="2286000" y="12220575"/>
          <a:ext cx="95250" cy="95250"/>
        </a:xfrm>
        <a:prstGeom prst="rect">
          <a:avLst/>
        </a:prstGeom>
        <a:noFill/>
        <a:ln w="9525" cmpd="sng">
          <a:noFill/>
        </a:ln>
      </xdr:spPr>
    </xdr:pic>
    <xdr:clientData/>
  </xdr:twoCellAnchor>
  <xdr:twoCellAnchor editAs="oneCell">
    <xdr:from>
      <xdr:col>3</xdr:col>
      <xdr:colOff>0</xdr:colOff>
      <xdr:row>30</xdr:row>
      <xdr:rowOff>0</xdr:rowOff>
    </xdr:from>
    <xdr:to>
      <xdr:col>3</xdr:col>
      <xdr:colOff>95250</xdr:colOff>
      <xdr:row>30</xdr:row>
      <xdr:rowOff>95250</xdr:rowOff>
    </xdr:to>
    <xdr:pic>
      <xdr:nvPicPr>
        <xdr:cNvPr id="96" name="Picture 96" descr="Up"/>
        <xdr:cNvPicPr preferRelativeResize="1">
          <a:picLocks noChangeAspect="1"/>
        </xdr:cNvPicPr>
      </xdr:nvPicPr>
      <xdr:blipFill>
        <a:blip r:embed="rId1"/>
        <a:stretch>
          <a:fillRect/>
        </a:stretch>
      </xdr:blipFill>
      <xdr:spPr>
        <a:xfrm>
          <a:off x="2286000" y="12649200"/>
          <a:ext cx="95250" cy="95250"/>
        </a:xfrm>
        <a:prstGeom prst="rect">
          <a:avLst/>
        </a:prstGeom>
        <a:noFill/>
        <a:ln w="9525" cmpd="sng">
          <a:noFill/>
        </a:ln>
      </xdr:spPr>
    </xdr:pic>
    <xdr:clientData/>
  </xdr:twoCellAnchor>
  <xdr:twoCellAnchor editAs="oneCell">
    <xdr:from>
      <xdr:col>3</xdr:col>
      <xdr:colOff>0</xdr:colOff>
      <xdr:row>31</xdr:row>
      <xdr:rowOff>0</xdr:rowOff>
    </xdr:from>
    <xdr:to>
      <xdr:col>3</xdr:col>
      <xdr:colOff>95250</xdr:colOff>
      <xdr:row>31</xdr:row>
      <xdr:rowOff>95250</xdr:rowOff>
    </xdr:to>
    <xdr:pic>
      <xdr:nvPicPr>
        <xdr:cNvPr id="97" name="Picture 97" descr="Up"/>
        <xdr:cNvPicPr preferRelativeResize="1">
          <a:picLocks noChangeAspect="1"/>
        </xdr:cNvPicPr>
      </xdr:nvPicPr>
      <xdr:blipFill>
        <a:blip r:embed="rId1"/>
        <a:stretch>
          <a:fillRect/>
        </a:stretch>
      </xdr:blipFill>
      <xdr:spPr>
        <a:xfrm>
          <a:off x="2286000" y="13077825"/>
          <a:ext cx="95250" cy="95250"/>
        </a:xfrm>
        <a:prstGeom prst="rect">
          <a:avLst/>
        </a:prstGeom>
        <a:noFill/>
        <a:ln w="9525" cmpd="sng">
          <a:noFill/>
        </a:ln>
      </xdr:spPr>
    </xdr:pic>
    <xdr:clientData/>
  </xdr:twoCellAnchor>
  <xdr:twoCellAnchor editAs="oneCell">
    <xdr:from>
      <xdr:col>3</xdr:col>
      <xdr:colOff>0</xdr:colOff>
      <xdr:row>32</xdr:row>
      <xdr:rowOff>0</xdr:rowOff>
    </xdr:from>
    <xdr:to>
      <xdr:col>3</xdr:col>
      <xdr:colOff>95250</xdr:colOff>
      <xdr:row>32</xdr:row>
      <xdr:rowOff>95250</xdr:rowOff>
    </xdr:to>
    <xdr:pic>
      <xdr:nvPicPr>
        <xdr:cNvPr id="98" name="Picture 98" descr="Down"/>
        <xdr:cNvPicPr preferRelativeResize="1">
          <a:picLocks noChangeAspect="1"/>
        </xdr:cNvPicPr>
      </xdr:nvPicPr>
      <xdr:blipFill>
        <a:blip r:embed="rId2"/>
        <a:stretch>
          <a:fillRect/>
        </a:stretch>
      </xdr:blipFill>
      <xdr:spPr>
        <a:xfrm>
          <a:off x="2286000" y="13506450"/>
          <a:ext cx="95250" cy="95250"/>
        </a:xfrm>
        <a:prstGeom prst="rect">
          <a:avLst/>
        </a:prstGeom>
        <a:noFill/>
        <a:ln w="9525" cmpd="sng">
          <a:noFill/>
        </a:ln>
      </xdr:spPr>
    </xdr:pic>
    <xdr:clientData/>
  </xdr:twoCellAnchor>
  <xdr:twoCellAnchor editAs="oneCell">
    <xdr:from>
      <xdr:col>3</xdr:col>
      <xdr:colOff>0</xdr:colOff>
      <xdr:row>33</xdr:row>
      <xdr:rowOff>0</xdr:rowOff>
    </xdr:from>
    <xdr:to>
      <xdr:col>3</xdr:col>
      <xdr:colOff>95250</xdr:colOff>
      <xdr:row>33</xdr:row>
      <xdr:rowOff>95250</xdr:rowOff>
    </xdr:to>
    <xdr:pic>
      <xdr:nvPicPr>
        <xdr:cNvPr id="99" name="Picture 99" descr="Up"/>
        <xdr:cNvPicPr preferRelativeResize="1">
          <a:picLocks noChangeAspect="1"/>
        </xdr:cNvPicPr>
      </xdr:nvPicPr>
      <xdr:blipFill>
        <a:blip r:embed="rId1"/>
        <a:stretch>
          <a:fillRect/>
        </a:stretch>
      </xdr:blipFill>
      <xdr:spPr>
        <a:xfrm>
          <a:off x="2286000" y="13935075"/>
          <a:ext cx="95250" cy="95250"/>
        </a:xfrm>
        <a:prstGeom prst="rect">
          <a:avLst/>
        </a:prstGeom>
        <a:noFill/>
        <a:ln w="9525" cmpd="sng">
          <a:noFill/>
        </a:ln>
      </xdr:spPr>
    </xdr:pic>
    <xdr:clientData/>
  </xdr:twoCellAnchor>
  <xdr:twoCellAnchor editAs="oneCell">
    <xdr:from>
      <xdr:col>3</xdr:col>
      <xdr:colOff>0</xdr:colOff>
      <xdr:row>34</xdr:row>
      <xdr:rowOff>0</xdr:rowOff>
    </xdr:from>
    <xdr:to>
      <xdr:col>3</xdr:col>
      <xdr:colOff>95250</xdr:colOff>
      <xdr:row>34</xdr:row>
      <xdr:rowOff>95250</xdr:rowOff>
    </xdr:to>
    <xdr:pic>
      <xdr:nvPicPr>
        <xdr:cNvPr id="100" name="Picture 100" descr="Up"/>
        <xdr:cNvPicPr preferRelativeResize="1">
          <a:picLocks noChangeAspect="1"/>
        </xdr:cNvPicPr>
      </xdr:nvPicPr>
      <xdr:blipFill>
        <a:blip r:embed="rId1"/>
        <a:stretch>
          <a:fillRect/>
        </a:stretch>
      </xdr:blipFill>
      <xdr:spPr>
        <a:xfrm>
          <a:off x="2286000" y="14363700"/>
          <a:ext cx="95250" cy="95250"/>
        </a:xfrm>
        <a:prstGeom prst="rect">
          <a:avLst/>
        </a:prstGeom>
        <a:noFill/>
        <a:ln w="9525" cmpd="sng">
          <a:noFill/>
        </a:ln>
      </xdr:spPr>
    </xdr:pic>
    <xdr:clientData/>
  </xdr:twoCellAnchor>
  <xdr:twoCellAnchor editAs="oneCell">
    <xdr:from>
      <xdr:col>3</xdr:col>
      <xdr:colOff>0</xdr:colOff>
      <xdr:row>35</xdr:row>
      <xdr:rowOff>0</xdr:rowOff>
    </xdr:from>
    <xdr:to>
      <xdr:col>3</xdr:col>
      <xdr:colOff>95250</xdr:colOff>
      <xdr:row>35</xdr:row>
      <xdr:rowOff>95250</xdr:rowOff>
    </xdr:to>
    <xdr:pic>
      <xdr:nvPicPr>
        <xdr:cNvPr id="101" name="Picture 101" descr="Down"/>
        <xdr:cNvPicPr preferRelativeResize="1">
          <a:picLocks noChangeAspect="1"/>
        </xdr:cNvPicPr>
      </xdr:nvPicPr>
      <xdr:blipFill>
        <a:blip r:embed="rId2"/>
        <a:stretch>
          <a:fillRect/>
        </a:stretch>
      </xdr:blipFill>
      <xdr:spPr>
        <a:xfrm>
          <a:off x="2286000" y="14792325"/>
          <a:ext cx="95250" cy="95250"/>
        </a:xfrm>
        <a:prstGeom prst="rect">
          <a:avLst/>
        </a:prstGeom>
        <a:noFill/>
        <a:ln w="9525" cmpd="sng">
          <a:noFill/>
        </a:ln>
      </xdr:spPr>
    </xdr:pic>
    <xdr:clientData/>
  </xdr:twoCellAnchor>
  <xdr:twoCellAnchor editAs="oneCell">
    <xdr:from>
      <xdr:col>3</xdr:col>
      <xdr:colOff>0</xdr:colOff>
      <xdr:row>37</xdr:row>
      <xdr:rowOff>0</xdr:rowOff>
    </xdr:from>
    <xdr:to>
      <xdr:col>3</xdr:col>
      <xdr:colOff>95250</xdr:colOff>
      <xdr:row>37</xdr:row>
      <xdr:rowOff>95250</xdr:rowOff>
    </xdr:to>
    <xdr:pic>
      <xdr:nvPicPr>
        <xdr:cNvPr id="102" name="Picture 102" descr="Up"/>
        <xdr:cNvPicPr preferRelativeResize="1">
          <a:picLocks noChangeAspect="1"/>
        </xdr:cNvPicPr>
      </xdr:nvPicPr>
      <xdr:blipFill>
        <a:blip r:embed="rId1"/>
        <a:stretch>
          <a:fillRect/>
        </a:stretch>
      </xdr:blipFill>
      <xdr:spPr>
        <a:xfrm>
          <a:off x="2286000" y="15649575"/>
          <a:ext cx="95250" cy="95250"/>
        </a:xfrm>
        <a:prstGeom prst="rect">
          <a:avLst/>
        </a:prstGeom>
        <a:noFill/>
        <a:ln w="9525" cmpd="sng">
          <a:noFill/>
        </a:ln>
      </xdr:spPr>
    </xdr:pic>
    <xdr:clientData/>
  </xdr:twoCellAnchor>
  <xdr:twoCellAnchor editAs="oneCell">
    <xdr:from>
      <xdr:col>3</xdr:col>
      <xdr:colOff>0</xdr:colOff>
      <xdr:row>38</xdr:row>
      <xdr:rowOff>0</xdr:rowOff>
    </xdr:from>
    <xdr:to>
      <xdr:col>3</xdr:col>
      <xdr:colOff>95250</xdr:colOff>
      <xdr:row>38</xdr:row>
      <xdr:rowOff>95250</xdr:rowOff>
    </xdr:to>
    <xdr:pic>
      <xdr:nvPicPr>
        <xdr:cNvPr id="103" name="Picture 103" descr="Up"/>
        <xdr:cNvPicPr preferRelativeResize="1">
          <a:picLocks noChangeAspect="1"/>
        </xdr:cNvPicPr>
      </xdr:nvPicPr>
      <xdr:blipFill>
        <a:blip r:embed="rId1"/>
        <a:stretch>
          <a:fillRect/>
        </a:stretch>
      </xdr:blipFill>
      <xdr:spPr>
        <a:xfrm>
          <a:off x="2286000" y="16078200"/>
          <a:ext cx="95250" cy="95250"/>
        </a:xfrm>
        <a:prstGeom prst="rect">
          <a:avLst/>
        </a:prstGeom>
        <a:noFill/>
        <a:ln w="9525" cmpd="sng">
          <a:noFill/>
        </a:ln>
      </xdr:spPr>
    </xdr:pic>
    <xdr:clientData/>
  </xdr:twoCellAnchor>
  <xdr:twoCellAnchor editAs="oneCell">
    <xdr:from>
      <xdr:col>3</xdr:col>
      <xdr:colOff>0</xdr:colOff>
      <xdr:row>39</xdr:row>
      <xdr:rowOff>0</xdr:rowOff>
    </xdr:from>
    <xdr:to>
      <xdr:col>3</xdr:col>
      <xdr:colOff>95250</xdr:colOff>
      <xdr:row>39</xdr:row>
      <xdr:rowOff>95250</xdr:rowOff>
    </xdr:to>
    <xdr:pic>
      <xdr:nvPicPr>
        <xdr:cNvPr id="104" name="Picture 104" descr="Up"/>
        <xdr:cNvPicPr preferRelativeResize="1">
          <a:picLocks noChangeAspect="1"/>
        </xdr:cNvPicPr>
      </xdr:nvPicPr>
      <xdr:blipFill>
        <a:blip r:embed="rId1"/>
        <a:stretch>
          <a:fillRect/>
        </a:stretch>
      </xdr:blipFill>
      <xdr:spPr>
        <a:xfrm>
          <a:off x="2286000" y="16506825"/>
          <a:ext cx="95250" cy="95250"/>
        </a:xfrm>
        <a:prstGeom prst="rect">
          <a:avLst/>
        </a:prstGeom>
        <a:noFill/>
        <a:ln w="9525" cmpd="sng">
          <a:noFill/>
        </a:ln>
      </xdr:spPr>
    </xdr:pic>
    <xdr:clientData/>
  </xdr:twoCellAnchor>
  <xdr:twoCellAnchor editAs="oneCell">
    <xdr:from>
      <xdr:col>3</xdr:col>
      <xdr:colOff>0</xdr:colOff>
      <xdr:row>36</xdr:row>
      <xdr:rowOff>0</xdr:rowOff>
    </xdr:from>
    <xdr:to>
      <xdr:col>3</xdr:col>
      <xdr:colOff>95250</xdr:colOff>
      <xdr:row>36</xdr:row>
      <xdr:rowOff>95250</xdr:rowOff>
    </xdr:to>
    <xdr:pic>
      <xdr:nvPicPr>
        <xdr:cNvPr id="105" name="Picture 105" descr="Up"/>
        <xdr:cNvPicPr preferRelativeResize="1">
          <a:picLocks noChangeAspect="1"/>
        </xdr:cNvPicPr>
      </xdr:nvPicPr>
      <xdr:blipFill>
        <a:blip r:embed="rId1"/>
        <a:stretch>
          <a:fillRect/>
        </a:stretch>
      </xdr:blipFill>
      <xdr:spPr>
        <a:xfrm>
          <a:off x="2286000" y="15220950"/>
          <a:ext cx="95250" cy="95250"/>
        </a:xfrm>
        <a:prstGeom prst="rect">
          <a:avLst/>
        </a:prstGeom>
        <a:noFill/>
        <a:ln w="9525" cmpd="sng">
          <a:noFill/>
        </a:ln>
      </xdr:spPr>
    </xdr:pic>
    <xdr:clientData/>
  </xdr:twoCellAnchor>
  <xdr:twoCellAnchor editAs="oneCell">
    <xdr:from>
      <xdr:col>3</xdr:col>
      <xdr:colOff>0</xdr:colOff>
      <xdr:row>37</xdr:row>
      <xdr:rowOff>0</xdr:rowOff>
    </xdr:from>
    <xdr:to>
      <xdr:col>3</xdr:col>
      <xdr:colOff>95250</xdr:colOff>
      <xdr:row>37</xdr:row>
      <xdr:rowOff>95250</xdr:rowOff>
    </xdr:to>
    <xdr:pic>
      <xdr:nvPicPr>
        <xdr:cNvPr id="106" name="Picture 106" descr="Down"/>
        <xdr:cNvPicPr preferRelativeResize="1">
          <a:picLocks noChangeAspect="1"/>
        </xdr:cNvPicPr>
      </xdr:nvPicPr>
      <xdr:blipFill>
        <a:blip r:embed="rId2"/>
        <a:stretch>
          <a:fillRect/>
        </a:stretch>
      </xdr:blipFill>
      <xdr:spPr>
        <a:xfrm>
          <a:off x="2286000" y="15649575"/>
          <a:ext cx="95250" cy="95250"/>
        </a:xfrm>
        <a:prstGeom prst="rect">
          <a:avLst/>
        </a:prstGeom>
        <a:noFill/>
        <a:ln w="9525" cmpd="sng">
          <a:noFill/>
        </a:ln>
      </xdr:spPr>
    </xdr:pic>
    <xdr:clientData/>
  </xdr:twoCellAnchor>
  <xdr:twoCellAnchor editAs="oneCell">
    <xdr:from>
      <xdr:col>3</xdr:col>
      <xdr:colOff>0</xdr:colOff>
      <xdr:row>38</xdr:row>
      <xdr:rowOff>0</xdr:rowOff>
    </xdr:from>
    <xdr:to>
      <xdr:col>3</xdr:col>
      <xdr:colOff>95250</xdr:colOff>
      <xdr:row>38</xdr:row>
      <xdr:rowOff>95250</xdr:rowOff>
    </xdr:to>
    <xdr:pic>
      <xdr:nvPicPr>
        <xdr:cNvPr id="107" name="Picture 107" descr="Up"/>
        <xdr:cNvPicPr preferRelativeResize="1">
          <a:picLocks noChangeAspect="1"/>
        </xdr:cNvPicPr>
      </xdr:nvPicPr>
      <xdr:blipFill>
        <a:blip r:embed="rId1"/>
        <a:stretch>
          <a:fillRect/>
        </a:stretch>
      </xdr:blipFill>
      <xdr:spPr>
        <a:xfrm>
          <a:off x="2286000" y="16078200"/>
          <a:ext cx="95250" cy="95250"/>
        </a:xfrm>
        <a:prstGeom prst="rect">
          <a:avLst/>
        </a:prstGeom>
        <a:noFill/>
        <a:ln w="9525" cmpd="sng">
          <a:noFill/>
        </a:ln>
      </xdr:spPr>
    </xdr:pic>
    <xdr:clientData/>
  </xdr:twoCellAnchor>
  <xdr:twoCellAnchor editAs="oneCell">
    <xdr:from>
      <xdr:col>3</xdr:col>
      <xdr:colOff>0</xdr:colOff>
      <xdr:row>39</xdr:row>
      <xdr:rowOff>0</xdr:rowOff>
    </xdr:from>
    <xdr:to>
      <xdr:col>3</xdr:col>
      <xdr:colOff>95250</xdr:colOff>
      <xdr:row>39</xdr:row>
      <xdr:rowOff>95250</xdr:rowOff>
    </xdr:to>
    <xdr:pic>
      <xdr:nvPicPr>
        <xdr:cNvPr id="108" name="Picture 108" descr="Down"/>
        <xdr:cNvPicPr preferRelativeResize="1">
          <a:picLocks noChangeAspect="1"/>
        </xdr:cNvPicPr>
      </xdr:nvPicPr>
      <xdr:blipFill>
        <a:blip r:embed="rId2"/>
        <a:stretch>
          <a:fillRect/>
        </a:stretch>
      </xdr:blipFill>
      <xdr:spPr>
        <a:xfrm>
          <a:off x="2286000" y="16506825"/>
          <a:ext cx="952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95250</xdr:colOff>
      <xdr:row>1</xdr:row>
      <xdr:rowOff>95250</xdr:rowOff>
    </xdr:to>
    <xdr:pic>
      <xdr:nvPicPr>
        <xdr:cNvPr id="1" name="Picture 1" descr="Up"/>
        <xdr:cNvPicPr preferRelativeResize="1">
          <a:picLocks noChangeAspect="1"/>
        </xdr:cNvPicPr>
      </xdr:nvPicPr>
      <xdr:blipFill>
        <a:blip r:embed="rId1"/>
        <a:stretch>
          <a:fillRect/>
        </a:stretch>
      </xdr:blipFill>
      <xdr:spPr>
        <a:xfrm>
          <a:off x="2286000" y="219075"/>
          <a:ext cx="95250" cy="95250"/>
        </a:xfrm>
        <a:prstGeom prst="rect">
          <a:avLst/>
        </a:prstGeom>
        <a:noFill/>
        <a:ln w="9525" cmpd="sng">
          <a:noFill/>
        </a:ln>
      </xdr:spPr>
    </xdr:pic>
    <xdr:clientData/>
  </xdr:twoCellAnchor>
  <xdr:twoCellAnchor editAs="oneCell">
    <xdr:from>
      <xdr:col>3</xdr:col>
      <xdr:colOff>0</xdr:colOff>
      <xdr:row>2</xdr:row>
      <xdr:rowOff>0</xdr:rowOff>
    </xdr:from>
    <xdr:to>
      <xdr:col>3</xdr:col>
      <xdr:colOff>95250</xdr:colOff>
      <xdr:row>2</xdr:row>
      <xdr:rowOff>95250</xdr:rowOff>
    </xdr:to>
    <xdr:pic>
      <xdr:nvPicPr>
        <xdr:cNvPr id="2" name="Picture 2" descr="Up"/>
        <xdr:cNvPicPr preferRelativeResize="1">
          <a:picLocks noChangeAspect="1"/>
        </xdr:cNvPicPr>
      </xdr:nvPicPr>
      <xdr:blipFill>
        <a:blip r:embed="rId1"/>
        <a:stretch>
          <a:fillRect/>
        </a:stretch>
      </xdr:blipFill>
      <xdr:spPr>
        <a:xfrm>
          <a:off x="2286000" y="647700"/>
          <a:ext cx="95250" cy="95250"/>
        </a:xfrm>
        <a:prstGeom prst="rect">
          <a:avLst/>
        </a:prstGeom>
        <a:noFill/>
        <a:ln w="9525" cmpd="sng">
          <a:noFill/>
        </a:ln>
      </xdr:spPr>
    </xdr:pic>
    <xdr:clientData/>
  </xdr:twoCellAnchor>
  <xdr:twoCellAnchor editAs="oneCell">
    <xdr:from>
      <xdr:col>3</xdr:col>
      <xdr:colOff>0</xdr:colOff>
      <xdr:row>3</xdr:row>
      <xdr:rowOff>0</xdr:rowOff>
    </xdr:from>
    <xdr:to>
      <xdr:col>3</xdr:col>
      <xdr:colOff>95250</xdr:colOff>
      <xdr:row>3</xdr:row>
      <xdr:rowOff>95250</xdr:rowOff>
    </xdr:to>
    <xdr:pic>
      <xdr:nvPicPr>
        <xdr:cNvPr id="3" name="Picture 3" descr="Up"/>
        <xdr:cNvPicPr preferRelativeResize="1">
          <a:picLocks noChangeAspect="1"/>
        </xdr:cNvPicPr>
      </xdr:nvPicPr>
      <xdr:blipFill>
        <a:blip r:embed="rId1"/>
        <a:stretch>
          <a:fillRect/>
        </a:stretch>
      </xdr:blipFill>
      <xdr:spPr>
        <a:xfrm>
          <a:off x="2286000" y="1076325"/>
          <a:ext cx="95250" cy="95250"/>
        </a:xfrm>
        <a:prstGeom prst="rect">
          <a:avLst/>
        </a:prstGeom>
        <a:noFill/>
        <a:ln w="9525" cmpd="sng">
          <a:noFill/>
        </a:ln>
      </xdr:spPr>
    </xdr:pic>
    <xdr:clientData/>
  </xdr:twoCellAnchor>
  <xdr:twoCellAnchor editAs="oneCell">
    <xdr:from>
      <xdr:col>3</xdr:col>
      <xdr:colOff>0</xdr:colOff>
      <xdr:row>4</xdr:row>
      <xdr:rowOff>0</xdr:rowOff>
    </xdr:from>
    <xdr:to>
      <xdr:col>3</xdr:col>
      <xdr:colOff>95250</xdr:colOff>
      <xdr:row>4</xdr:row>
      <xdr:rowOff>95250</xdr:rowOff>
    </xdr:to>
    <xdr:pic>
      <xdr:nvPicPr>
        <xdr:cNvPr id="4" name="Picture 4" descr="Up"/>
        <xdr:cNvPicPr preferRelativeResize="1">
          <a:picLocks noChangeAspect="1"/>
        </xdr:cNvPicPr>
      </xdr:nvPicPr>
      <xdr:blipFill>
        <a:blip r:embed="rId1"/>
        <a:stretch>
          <a:fillRect/>
        </a:stretch>
      </xdr:blipFill>
      <xdr:spPr>
        <a:xfrm>
          <a:off x="2286000" y="1504950"/>
          <a:ext cx="95250" cy="95250"/>
        </a:xfrm>
        <a:prstGeom prst="rect">
          <a:avLst/>
        </a:prstGeom>
        <a:noFill/>
        <a:ln w="9525" cmpd="sng">
          <a:noFill/>
        </a:ln>
      </xdr:spPr>
    </xdr:pic>
    <xdr:clientData/>
  </xdr:twoCellAnchor>
  <xdr:twoCellAnchor editAs="oneCell">
    <xdr:from>
      <xdr:col>3</xdr:col>
      <xdr:colOff>0</xdr:colOff>
      <xdr:row>5</xdr:row>
      <xdr:rowOff>0</xdr:rowOff>
    </xdr:from>
    <xdr:to>
      <xdr:col>3</xdr:col>
      <xdr:colOff>95250</xdr:colOff>
      <xdr:row>5</xdr:row>
      <xdr:rowOff>95250</xdr:rowOff>
    </xdr:to>
    <xdr:pic>
      <xdr:nvPicPr>
        <xdr:cNvPr id="5" name="Picture 5" descr="Up"/>
        <xdr:cNvPicPr preferRelativeResize="1">
          <a:picLocks noChangeAspect="1"/>
        </xdr:cNvPicPr>
      </xdr:nvPicPr>
      <xdr:blipFill>
        <a:blip r:embed="rId1"/>
        <a:stretch>
          <a:fillRect/>
        </a:stretch>
      </xdr:blipFill>
      <xdr:spPr>
        <a:xfrm>
          <a:off x="2286000" y="1933575"/>
          <a:ext cx="95250" cy="95250"/>
        </a:xfrm>
        <a:prstGeom prst="rect">
          <a:avLst/>
        </a:prstGeom>
        <a:noFill/>
        <a:ln w="9525" cmpd="sng">
          <a:noFill/>
        </a:ln>
      </xdr:spPr>
    </xdr:pic>
    <xdr:clientData/>
  </xdr:twoCellAnchor>
  <xdr:twoCellAnchor editAs="oneCell">
    <xdr:from>
      <xdr:col>3</xdr:col>
      <xdr:colOff>0</xdr:colOff>
      <xdr:row>6</xdr:row>
      <xdr:rowOff>0</xdr:rowOff>
    </xdr:from>
    <xdr:to>
      <xdr:col>3</xdr:col>
      <xdr:colOff>95250</xdr:colOff>
      <xdr:row>6</xdr:row>
      <xdr:rowOff>95250</xdr:rowOff>
    </xdr:to>
    <xdr:pic>
      <xdr:nvPicPr>
        <xdr:cNvPr id="6" name="Picture 6" descr="Up"/>
        <xdr:cNvPicPr preferRelativeResize="1">
          <a:picLocks noChangeAspect="1"/>
        </xdr:cNvPicPr>
      </xdr:nvPicPr>
      <xdr:blipFill>
        <a:blip r:embed="rId1"/>
        <a:stretch>
          <a:fillRect/>
        </a:stretch>
      </xdr:blipFill>
      <xdr:spPr>
        <a:xfrm>
          <a:off x="2286000" y="2362200"/>
          <a:ext cx="95250" cy="95250"/>
        </a:xfrm>
        <a:prstGeom prst="rect">
          <a:avLst/>
        </a:prstGeom>
        <a:noFill/>
        <a:ln w="9525" cmpd="sng">
          <a:noFill/>
        </a:ln>
      </xdr:spPr>
    </xdr:pic>
    <xdr:clientData/>
  </xdr:twoCellAnchor>
  <xdr:twoCellAnchor editAs="oneCell">
    <xdr:from>
      <xdr:col>3</xdr:col>
      <xdr:colOff>0</xdr:colOff>
      <xdr:row>8</xdr:row>
      <xdr:rowOff>0</xdr:rowOff>
    </xdr:from>
    <xdr:to>
      <xdr:col>3</xdr:col>
      <xdr:colOff>95250</xdr:colOff>
      <xdr:row>8</xdr:row>
      <xdr:rowOff>95250</xdr:rowOff>
    </xdr:to>
    <xdr:pic>
      <xdr:nvPicPr>
        <xdr:cNvPr id="7" name="Picture 7" descr="Up"/>
        <xdr:cNvPicPr preferRelativeResize="1">
          <a:picLocks noChangeAspect="1"/>
        </xdr:cNvPicPr>
      </xdr:nvPicPr>
      <xdr:blipFill>
        <a:blip r:embed="rId1"/>
        <a:stretch>
          <a:fillRect/>
        </a:stretch>
      </xdr:blipFill>
      <xdr:spPr>
        <a:xfrm>
          <a:off x="2286000" y="3219450"/>
          <a:ext cx="95250" cy="95250"/>
        </a:xfrm>
        <a:prstGeom prst="rect">
          <a:avLst/>
        </a:prstGeom>
        <a:noFill/>
        <a:ln w="9525" cmpd="sng">
          <a:noFill/>
        </a:ln>
      </xdr:spPr>
    </xdr:pic>
    <xdr:clientData/>
  </xdr:twoCellAnchor>
  <xdr:twoCellAnchor editAs="oneCell">
    <xdr:from>
      <xdr:col>3</xdr:col>
      <xdr:colOff>0</xdr:colOff>
      <xdr:row>9</xdr:row>
      <xdr:rowOff>0</xdr:rowOff>
    </xdr:from>
    <xdr:to>
      <xdr:col>3</xdr:col>
      <xdr:colOff>95250</xdr:colOff>
      <xdr:row>9</xdr:row>
      <xdr:rowOff>95250</xdr:rowOff>
    </xdr:to>
    <xdr:pic>
      <xdr:nvPicPr>
        <xdr:cNvPr id="8" name="Picture 8" descr="Up"/>
        <xdr:cNvPicPr preferRelativeResize="1">
          <a:picLocks noChangeAspect="1"/>
        </xdr:cNvPicPr>
      </xdr:nvPicPr>
      <xdr:blipFill>
        <a:blip r:embed="rId1"/>
        <a:stretch>
          <a:fillRect/>
        </a:stretch>
      </xdr:blipFill>
      <xdr:spPr>
        <a:xfrm>
          <a:off x="2286000" y="3648075"/>
          <a:ext cx="95250" cy="95250"/>
        </a:xfrm>
        <a:prstGeom prst="rect">
          <a:avLst/>
        </a:prstGeom>
        <a:noFill/>
        <a:ln w="9525" cmpd="sng">
          <a:noFill/>
        </a:ln>
      </xdr:spPr>
    </xdr:pic>
    <xdr:clientData/>
  </xdr:twoCellAnchor>
  <xdr:twoCellAnchor editAs="oneCell">
    <xdr:from>
      <xdr:col>3</xdr:col>
      <xdr:colOff>0</xdr:colOff>
      <xdr:row>10</xdr:row>
      <xdr:rowOff>0</xdr:rowOff>
    </xdr:from>
    <xdr:to>
      <xdr:col>3</xdr:col>
      <xdr:colOff>95250</xdr:colOff>
      <xdr:row>10</xdr:row>
      <xdr:rowOff>95250</xdr:rowOff>
    </xdr:to>
    <xdr:pic>
      <xdr:nvPicPr>
        <xdr:cNvPr id="9" name="Picture 9" descr="Up"/>
        <xdr:cNvPicPr preferRelativeResize="1">
          <a:picLocks noChangeAspect="1"/>
        </xdr:cNvPicPr>
      </xdr:nvPicPr>
      <xdr:blipFill>
        <a:blip r:embed="rId1"/>
        <a:stretch>
          <a:fillRect/>
        </a:stretch>
      </xdr:blipFill>
      <xdr:spPr>
        <a:xfrm>
          <a:off x="2286000" y="4076700"/>
          <a:ext cx="95250" cy="95250"/>
        </a:xfrm>
        <a:prstGeom prst="rect">
          <a:avLst/>
        </a:prstGeom>
        <a:noFill/>
        <a:ln w="9525" cmpd="sng">
          <a:noFill/>
        </a:ln>
      </xdr:spPr>
    </xdr:pic>
    <xdr:clientData/>
  </xdr:twoCellAnchor>
  <xdr:twoCellAnchor editAs="oneCell">
    <xdr:from>
      <xdr:col>3</xdr:col>
      <xdr:colOff>0</xdr:colOff>
      <xdr:row>11</xdr:row>
      <xdr:rowOff>0</xdr:rowOff>
    </xdr:from>
    <xdr:to>
      <xdr:col>3</xdr:col>
      <xdr:colOff>95250</xdr:colOff>
      <xdr:row>11</xdr:row>
      <xdr:rowOff>95250</xdr:rowOff>
    </xdr:to>
    <xdr:pic>
      <xdr:nvPicPr>
        <xdr:cNvPr id="10" name="Picture 10" descr="Up"/>
        <xdr:cNvPicPr preferRelativeResize="1">
          <a:picLocks noChangeAspect="1"/>
        </xdr:cNvPicPr>
      </xdr:nvPicPr>
      <xdr:blipFill>
        <a:blip r:embed="rId1"/>
        <a:stretch>
          <a:fillRect/>
        </a:stretch>
      </xdr:blipFill>
      <xdr:spPr>
        <a:xfrm>
          <a:off x="2286000" y="4505325"/>
          <a:ext cx="95250" cy="95250"/>
        </a:xfrm>
        <a:prstGeom prst="rect">
          <a:avLst/>
        </a:prstGeom>
        <a:noFill/>
        <a:ln w="9525" cmpd="sng">
          <a:noFill/>
        </a:ln>
      </xdr:spPr>
    </xdr:pic>
    <xdr:clientData/>
  </xdr:twoCellAnchor>
  <xdr:twoCellAnchor editAs="oneCell">
    <xdr:from>
      <xdr:col>3</xdr:col>
      <xdr:colOff>0</xdr:colOff>
      <xdr:row>12</xdr:row>
      <xdr:rowOff>0</xdr:rowOff>
    </xdr:from>
    <xdr:to>
      <xdr:col>3</xdr:col>
      <xdr:colOff>95250</xdr:colOff>
      <xdr:row>12</xdr:row>
      <xdr:rowOff>95250</xdr:rowOff>
    </xdr:to>
    <xdr:pic>
      <xdr:nvPicPr>
        <xdr:cNvPr id="11" name="Picture 11" descr="Down"/>
        <xdr:cNvPicPr preferRelativeResize="1">
          <a:picLocks noChangeAspect="1"/>
        </xdr:cNvPicPr>
      </xdr:nvPicPr>
      <xdr:blipFill>
        <a:blip r:embed="rId2"/>
        <a:stretch>
          <a:fillRect/>
        </a:stretch>
      </xdr:blipFill>
      <xdr:spPr>
        <a:xfrm>
          <a:off x="2286000" y="4933950"/>
          <a:ext cx="95250" cy="95250"/>
        </a:xfrm>
        <a:prstGeom prst="rect">
          <a:avLst/>
        </a:prstGeom>
        <a:noFill/>
        <a:ln w="9525" cmpd="sng">
          <a:noFill/>
        </a:ln>
      </xdr:spPr>
    </xdr:pic>
    <xdr:clientData/>
  </xdr:twoCellAnchor>
  <xdr:twoCellAnchor editAs="oneCell">
    <xdr:from>
      <xdr:col>3</xdr:col>
      <xdr:colOff>0</xdr:colOff>
      <xdr:row>13</xdr:row>
      <xdr:rowOff>0</xdr:rowOff>
    </xdr:from>
    <xdr:to>
      <xdr:col>3</xdr:col>
      <xdr:colOff>95250</xdr:colOff>
      <xdr:row>13</xdr:row>
      <xdr:rowOff>95250</xdr:rowOff>
    </xdr:to>
    <xdr:pic>
      <xdr:nvPicPr>
        <xdr:cNvPr id="12" name="Picture 12" descr="Up"/>
        <xdr:cNvPicPr preferRelativeResize="1">
          <a:picLocks noChangeAspect="1"/>
        </xdr:cNvPicPr>
      </xdr:nvPicPr>
      <xdr:blipFill>
        <a:blip r:embed="rId1"/>
        <a:stretch>
          <a:fillRect/>
        </a:stretch>
      </xdr:blipFill>
      <xdr:spPr>
        <a:xfrm>
          <a:off x="2286000" y="5362575"/>
          <a:ext cx="95250" cy="95250"/>
        </a:xfrm>
        <a:prstGeom prst="rect">
          <a:avLst/>
        </a:prstGeom>
        <a:noFill/>
        <a:ln w="9525" cmpd="sng">
          <a:noFill/>
        </a:ln>
      </xdr:spPr>
    </xdr:pic>
    <xdr:clientData/>
  </xdr:twoCellAnchor>
  <xdr:twoCellAnchor editAs="oneCell">
    <xdr:from>
      <xdr:col>3</xdr:col>
      <xdr:colOff>0</xdr:colOff>
      <xdr:row>14</xdr:row>
      <xdr:rowOff>0</xdr:rowOff>
    </xdr:from>
    <xdr:to>
      <xdr:col>3</xdr:col>
      <xdr:colOff>95250</xdr:colOff>
      <xdr:row>14</xdr:row>
      <xdr:rowOff>95250</xdr:rowOff>
    </xdr:to>
    <xdr:pic>
      <xdr:nvPicPr>
        <xdr:cNvPr id="13" name="Picture 13" descr="Up"/>
        <xdr:cNvPicPr preferRelativeResize="1">
          <a:picLocks noChangeAspect="1"/>
        </xdr:cNvPicPr>
      </xdr:nvPicPr>
      <xdr:blipFill>
        <a:blip r:embed="rId1"/>
        <a:stretch>
          <a:fillRect/>
        </a:stretch>
      </xdr:blipFill>
      <xdr:spPr>
        <a:xfrm>
          <a:off x="2286000" y="5791200"/>
          <a:ext cx="95250" cy="95250"/>
        </a:xfrm>
        <a:prstGeom prst="rect">
          <a:avLst/>
        </a:prstGeom>
        <a:noFill/>
        <a:ln w="9525" cmpd="sng">
          <a:noFill/>
        </a:ln>
      </xdr:spPr>
    </xdr:pic>
    <xdr:clientData/>
  </xdr:twoCellAnchor>
  <xdr:twoCellAnchor editAs="oneCell">
    <xdr:from>
      <xdr:col>3</xdr:col>
      <xdr:colOff>0</xdr:colOff>
      <xdr:row>15</xdr:row>
      <xdr:rowOff>0</xdr:rowOff>
    </xdr:from>
    <xdr:to>
      <xdr:col>3</xdr:col>
      <xdr:colOff>95250</xdr:colOff>
      <xdr:row>15</xdr:row>
      <xdr:rowOff>95250</xdr:rowOff>
    </xdr:to>
    <xdr:pic>
      <xdr:nvPicPr>
        <xdr:cNvPr id="14" name="Picture 14" descr="Up"/>
        <xdr:cNvPicPr preferRelativeResize="1">
          <a:picLocks noChangeAspect="1"/>
        </xdr:cNvPicPr>
      </xdr:nvPicPr>
      <xdr:blipFill>
        <a:blip r:embed="rId1"/>
        <a:stretch>
          <a:fillRect/>
        </a:stretch>
      </xdr:blipFill>
      <xdr:spPr>
        <a:xfrm>
          <a:off x="2286000" y="6219825"/>
          <a:ext cx="95250" cy="95250"/>
        </a:xfrm>
        <a:prstGeom prst="rect">
          <a:avLst/>
        </a:prstGeom>
        <a:noFill/>
        <a:ln w="9525" cmpd="sng">
          <a:noFill/>
        </a:ln>
      </xdr:spPr>
    </xdr:pic>
    <xdr:clientData/>
  </xdr:twoCellAnchor>
  <xdr:twoCellAnchor editAs="oneCell">
    <xdr:from>
      <xdr:col>3</xdr:col>
      <xdr:colOff>0</xdr:colOff>
      <xdr:row>16</xdr:row>
      <xdr:rowOff>0</xdr:rowOff>
    </xdr:from>
    <xdr:to>
      <xdr:col>3</xdr:col>
      <xdr:colOff>95250</xdr:colOff>
      <xdr:row>16</xdr:row>
      <xdr:rowOff>95250</xdr:rowOff>
    </xdr:to>
    <xdr:pic>
      <xdr:nvPicPr>
        <xdr:cNvPr id="15" name="Picture 15" descr="Up"/>
        <xdr:cNvPicPr preferRelativeResize="1">
          <a:picLocks noChangeAspect="1"/>
        </xdr:cNvPicPr>
      </xdr:nvPicPr>
      <xdr:blipFill>
        <a:blip r:embed="rId1"/>
        <a:stretch>
          <a:fillRect/>
        </a:stretch>
      </xdr:blipFill>
      <xdr:spPr>
        <a:xfrm>
          <a:off x="2286000" y="6648450"/>
          <a:ext cx="95250" cy="95250"/>
        </a:xfrm>
        <a:prstGeom prst="rect">
          <a:avLst/>
        </a:prstGeom>
        <a:noFill/>
        <a:ln w="9525" cmpd="sng">
          <a:noFill/>
        </a:ln>
      </xdr:spPr>
    </xdr:pic>
    <xdr:clientData/>
  </xdr:twoCellAnchor>
  <xdr:twoCellAnchor editAs="oneCell">
    <xdr:from>
      <xdr:col>3</xdr:col>
      <xdr:colOff>0</xdr:colOff>
      <xdr:row>17</xdr:row>
      <xdr:rowOff>0</xdr:rowOff>
    </xdr:from>
    <xdr:to>
      <xdr:col>3</xdr:col>
      <xdr:colOff>95250</xdr:colOff>
      <xdr:row>17</xdr:row>
      <xdr:rowOff>95250</xdr:rowOff>
    </xdr:to>
    <xdr:pic>
      <xdr:nvPicPr>
        <xdr:cNvPr id="16" name="Picture 16" descr="Up"/>
        <xdr:cNvPicPr preferRelativeResize="1">
          <a:picLocks noChangeAspect="1"/>
        </xdr:cNvPicPr>
      </xdr:nvPicPr>
      <xdr:blipFill>
        <a:blip r:embed="rId1"/>
        <a:stretch>
          <a:fillRect/>
        </a:stretch>
      </xdr:blipFill>
      <xdr:spPr>
        <a:xfrm>
          <a:off x="2286000" y="7077075"/>
          <a:ext cx="95250" cy="95250"/>
        </a:xfrm>
        <a:prstGeom prst="rect">
          <a:avLst/>
        </a:prstGeom>
        <a:noFill/>
        <a:ln w="9525" cmpd="sng">
          <a:noFill/>
        </a:ln>
      </xdr:spPr>
    </xdr:pic>
    <xdr:clientData/>
  </xdr:twoCellAnchor>
  <xdr:twoCellAnchor editAs="oneCell">
    <xdr:from>
      <xdr:col>3</xdr:col>
      <xdr:colOff>0</xdr:colOff>
      <xdr:row>18</xdr:row>
      <xdr:rowOff>0</xdr:rowOff>
    </xdr:from>
    <xdr:to>
      <xdr:col>3</xdr:col>
      <xdr:colOff>95250</xdr:colOff>
      <xdr:row>18</xdr:row>
      <xdr:rowOff>95250</xdr:rowOff>
    </xdr:to>
    <xdr:pic>
      <xdr:nvPicPr>
        <xdr:cNvPr id="17" name="Picture 17" descr="Down"/>
        <xdr:cNvPicPr preferRelativeResize="1">
          <a:picLocks noChangeAspect="1"/>
        </xdr:cNvPicPr>
      </xdr:nvPicPr>
      <xdr:blipFill>
        <a:blip r:embed="rId2"/>
        <a:stretch>
          <a:fillRect/>
        </a:stretch>
      </xdr:blipFill>
      <xdr:spPr>
        <a:xfrm>
          <a:off x="2286000" y="7505700"/>
          <a:ext cx="95250" cy="95250"/>
        </a:xfrm>
        <a:prstGeom prst="rect">
          <a:avLst/>
        </a:prstGeom>
        <a:noFill/>
        <a:ln w="9525" cmpd="sng">
          <a:noFill/>
        </a:ln>
      </xdr:spPr>
    </xdr:pic>
    <xdr:clientData/>
  </xdr:twoCellAnchor>
  <xdr:twoCellAnchor editAs="oneCell">
    <xdr:from>
      <xdr:col>3</xdr:col>
      <xdr:colOff>0</xdr:colOff>
      <xdr:row>19</xdr:row>
      <xdr:rowOff>0</xdr:rowOff>
    </xdr:from>
    <xdr:to>
      <xdr:col>3</xdr:col>
      <xdr:colOff>95250</xdr:colOff>
      <xdr:row>19</xdr:row>
      <xdr:rowOff>95250</xdr:rowOff>
    </xdr:to>
    <xdr:pic>
      <xdr:nvPicPr>
        <xdr:cNvPr id="18" name="Picture 18" descr="Down"/>
        <xdr:cNvPicPr preferRelativeResize="1">
          <a:picLocks noChangeAspect="1"/>
        </xdr:cNvPicPr>
      </xdr:nvPicPr>
      <xdr:blipFill>
        <a:blip r:embed="rId2"/>
        <a:stretch>
          <a:fillRect/>
        </a:stretch>
      </xdr:blipFill>
      <xdr:spPr>
        <a:xfrm>
          <a:off x="2286000" y="7934325"/>
          <a:ext cx="95250" cy="95250"/>
        </a:xfrm>
        <a:prstGeom prst="rect">
          <a:avLst/>
        </a:prstGeom>
        <a:noFill/>
        <a:ln w="9525" cmpd="sng">
          <a:noFill/>
        </a:ln>
      </xdr:spPr>
    </xdr:pic>
    <xdr:clientData/>
  </xdr:twoCellAnchor>
  <xdr:twoCellAnchor editAs="oneCell">
    <xdr:from>
      <xdr:col>3</xdr:col>
      <xdr:colOff>0</xdr:colOff>
      <xdr:row>20</xdr:row>
      <xdr:rowOff>0</xdr:rowOff>
    </xdr:from>
    <xdr:to>
      <xdr:col>3</xdr:col>
      <xdr:colOff>95250</xdr:colOff>
      <xdr:row>20</xdr:row>
      <xdr:rowOff>95250</xdr:rowOff>
    </xdr:to>
    <xdr:pic>
      <xdr:nvPicPr>
        <xdr:cNvPr id="19" name="Picture 19" descr="Down"/>
        <xdr:cNvPicPr preferRelativeResize="1">
          <a:picLocks noChangeAspect="1"/>
        </xdr:cNvPicPr>
      </xdr:nvPicPr>
      <xdr:blipFill>
        <a:blip r:embed="rId2"/>
        <a:stretch>
          <a:fillRect/>
        </a:stretch>
      </xdr:blipFill>
      <xdr:spPr>
        <a:xfrm>
          <a:off x="2286000" y="8362950"/>
          <a:ext cx="95250" cy="95250"/>
        </a:xfrm>
        <a:prstGeom prst="rect">
          <a:avLst/>
        </a:prstGeom>
        <a:noFill/>
        <a:ln w="9525" cmpd="sng">
          <a:noFill/>
        </a:ln>
      </xdr:spPr>
    </xdr:pic>
    <xdr:clientData/>
  </xdr:twoCellAnchor>
  <xdr:twoCellAnchor editAs="oneCell">
    <xdr:from>
      <xdr:col>3</xdr:col>
      <xdr:colOff>0</xdr:colOff>
      <xdr:row>21</xdr:row>
      <xdr:rowOff>0</xdr:rowOff>
    </xdr:from>
    <xdr:to>
      <xdr:col>3</xdr:col>
      <xdr:colOff>95250</xdr:colOff>
      <xdr:row>21</xdr:row>
      <xdr:rowOff>95250</xdr:rowOff>
    </xdr:to>
    <xdr:pic>
      <xdr:nvPicPr>
        <xdr:cNvPr id="20" name="Picture 20" descr="Up"/>
        <xdr:cNvPicPr preferRelativeResize="1">
          <a:picLocks noChangeAspect="1"/>
        </xdr:cNvPicPr>
      </xdr:nvPicPr>
      <xdr:blipFill>
        <a:blip r:embed="rId1"/>
        <a:stretch>
          <a:fillRect/>
        </a:stretch>
      </xdr:blipFill>
      <xdr:spPr>
        <a:xfrm>
          <a:off x="2286000" y="8791575"/>
          <a:ext cx="95250" cy="95250"/>
        </a:xfrm>
        <a:prstGeom prst="rect">
          <a:avLst/>
        </a:prstGeom>
        <a:noFill/>
        <a:ln w="9525" cmpd="sng">
          <a:noFill/>
        </a:ln>
      </xdr:spPr>
    </xdr:pic>
    <xdr:clientData/>
  </xdr:twoCellAnchor>
  <xdr:twoCellAnchor editAs="oneCell">
    <xdr:from>
      <xdr:col>3</xdr:col>
      <xdr:colOff>0</xdr:colOff>
      <xdr:row>23</xdr:row>
      <xdr:rowOff>0</xdr:rowOff>
    </xdr:from>
    <xdr:to>
      <xdr:col>3</xdr:col>
      <xdr:colOff>95250</xdr:colOff>
      <xdr:row>23</xdr:row>
      <xdr:rowOff>95250</xdr:rowOff>
    </xdr:to>
    <xdr:pic>
      <xdr:nvPicPr>
        <xdr:cNvPr id="21" name="Picture 21" descr="Up"/>
        <xdr:cNvPicPr preferRelativeResize="1">
          <a:picLocks noChangeAspect="1"/>
        </xdr:cNvPicPr>
      </xdr:nvPicPr>
      <xdr:blipFill>
        <a:blip r:embed="rId1"/>
        <a:stretch>
          <a:fillRect/>
        </a:stretch>
      </xdr:blipFill>
      <xdr:spPr>
        <a:xfrm>
          <a:off x="2286000" y="9648825"/>
          <a:ext cx="95250" cy="95250"/>
        </a:xfrm>
        <a:prstGeom prst="rect">
          <a:avLst/>
        </a:prstGeom>
        <a:noFill/>
        <a:ln w="9525" cmpd="sng">
          <a:noFill/>
        </a:ln>
      </xdr:spPr>
    </xdr:pic>
    <xdr:clientData/>
  </xdr:twoCellAnchor>
  <xdr:twoCellAnchor editAs="oneCell">
    <xdr:from>
      <xdr:col>3</xdr:col>
      <xdr:colOff>0</xdr:colOff>
      <xdr:row>24</xdr:row>
      <xdr:rowOff>0</xdr:rowOff>
    </xdr:from>
    <xdr:to>
      <xdr:col>3</xdr:col>
      <xdr:colOff>95250</xdr:colOff>
      <xdr:row>24</xdr:row>
      <xdr:rowOff>95250</xdr:rowOff>
    </xdr:to>
    <xdr:pic>
      <xdr:nvPicPr>
        <xdr:cNvPr id="22" name="Picture 22" descr="Up"/>
        <xdr:cNvPicPr preferRelativeResize="1">
          <a:picLocks noChangeAspect="1"/>
        </xdr:cNvPicPr>
      </xdr:nvPicPr>
      <xdr:blipFill>
        <a:blip r:embed="rId1"/>
        <a:stretch>
          <a:fillRect/>
        </a:stretch>
      </xdr:blipFill>
      <xdr:spPr>
        <a:xfrm>
          <a:off x="2286000" y="10077450"/>
          <a:ext cx="95250" cy="95250"/>
        </a:xfrm>
        <a:prstGeom prst="rect">
          <a:avLst/>
        </a:prstGeom>
        <a:noFill/>
        <a:ln w="9525" cmpd="sng">
          <a:noFill/>
        </a:ln>
      </xdr:spPr>
    </xdr:pic>
    <xdr:clientData/>
  </xdr:twoCellAnchor>
  <xdr:twoCellAnchor editAs="oneCell">
    <xdr:from>
      <xdr:col>3</xdr:col>
      <xdr:colOff>0</xdr:colOff>
      <xdr:row>25</xdr:row>
      <xdr:rowOff>0</xdr:rowOff>
    </xdr:from>
    <xdr:to>
      <xdr:col>3</xdr:col>
      <xdr:colOff>95250</xdr:colOff>
      <xdr:row>25</xdr:row>
      <xdr:rowOff>95250</xdr:rowOff>
    </xdr:to>
    <xdr:pic>
      <xdr:nvPicPr>
        <xdr:cNvPr id="23" name="Picture 23" descr="Up"/>
        <xdr:cNvPicPr preferRelativeResize="1">
          <a:picLocks noChangeAspect="1"/>
        </xdr:cNvPicPr>
      </xdr:nvPicPr>
      <xdr:blipFill>
        <a:blip r:embed="rId1"/>
        <a:stretch>
          <a:fillRect/>
        </a:stretch>
      </xdr:blipFill>
      <xdr:spPr>
        <a:xfrm>
          <a:off x="2286000" y="10506075"/>
          <a:ext cx="95250" cy="95250"/>
        </a:xfrm>
        <a:prstGeom prst="rect">
          <a:avLst/>
        </a:prstGeom>
        <a:noFill/>
        <a:ln w="9525" cmpd="sng">
          <a:noFill/>
        </a:ln>
      </xdr:spPr>
    </xdr:pic>
    <xdr:clientData/>
  </xdr:twoCellAnchor>
  <xdr:twoCellAnchor editAs="oneCell">
    <xdr:from>
      <xdr:col>3</xdr:col>
      <xdr:colOff>0</xdr:colOff>
      <xdr:row>26</xdr:row>
      <xdr:rowOff>0</xdr:rowOff>
    </xdr:from>
    <xdr:to>
      <xdr:col>3</xdr:col>
      <xdr:colOff>95250</xdr:colOff>
      <xdr:row>26</xdr:row>
      <xdr:rowOff>95250</xdr:rowOff>
    </xdr:to>
    <xdr:pic>
      <xdr:nvPicPr>
        <xdr:cNvPr id="24" name="Picture 24" descr="Up"/>
        <xdr:cNvPicPr preferRelativeResize="1">
          <a:picLocks noChangeAspect="1"/>
        </xdr:cNvPicPr>
      </xdr:nvPicPr>
      <xdr:blipFill>
        <a:blip r:embed="rId1"/>
        <a:stretch>
          <a:fillRect/>
        </a:stretch>
      </xdr:blipFill>
      <xdr:spPr>
        <a:xfrm>
          <a:off x="2286000" y="10934700"/>
          <a:ext cx="95250" cy="95250"/>
        </a:xfrm>
        <a:prstGeom prst="rect">
          <a:avLst/>
        </a:prstGeom>
        <a:noFill/>
        <a:ln w="9525" cmpd="sng">
          <a:noFill/>
        </a:ln>
      </xdr:spPr>
    </xdr:pic>
    <xdr:clientData/>
  </xdr:twoCellAnchor>
  <xdr:twoCellAnchor editAs="oneCell">
    <xdr:from>
      <xdr:col>3</xdr:col>
      <xdr:colOff>0</xdr:colOff>
      <xdr:row>27</xdr:row>
      <xdr:rowOff>0</xdr:rowOff>
    </xdr:from>
    <xdr:to>
      <xdr:col>3</xdr:col>
      <xdr:colOff>95250</xdr:colOff>
      <xdr:row>27</xdr:row>
      <xdr:rowOff>95250</xdr:rowOff>
    </xdr:to>
    <xdr:pic>
      <xdr:nvPicPr>
        <xdr:cNvPr id="25" name="Picture 25" descr="Up"/>
        <xdr:cNvPicPr preferRelativeResize="1">
          <a:picLocks noChangeAspect="1"/>
        </xdr:cNvPicPr>
      </xdr:nvPicPr>
      <xdr:blipFill>
        <a:blip r:embed="rId1"/>
        <a:stretch>
          <a:fillRect/>
        </a:stretch>
      </xdr:blipFill>
      <xdr:spPr>
        <a:xfrm>
          <a:off x="2286000" y="11363325"/>
          <a:ext cx="95250" cy="95250"/>
        </a:xfrm>
        <a:prstGeom prst="rect">
          <a:avLst/>
        </a:prstGeom>
        <a:noFill/>
        <a:ln w="9525" cmpd="sng">
          <a:noFill/>
        </a:ln>
      </xdr:spPr>
    </xdr:pic>
    <xdr:clientData/>
  </xdr:twoCellAnchor>
  <xdr:twoCellAnchor editAs="oneCell">
    <xdr:from>
      <xdr:col>3</xdr:col>
      <xdr:colOff>0</xdr:colOff>
      <xdr:row>28</xdr:row>
      <xdr:rowOff>0</xdr:rowOff>
    </xdr:from>
    <xdr:to>
      <xdr:col>3</xdr:col>
      <xdr:colOff>95250</xdr:colOff>
      <xdr:row>28</xdr:row>
      <xdr:rowOff>95250</xdr:rowOff>
    </xdr:to>
    <xdr:pic>
      <xdr:nvPicPr>
        <xdr:cNvPr id="26" name="Picture 26" descr="Up"/>
        <xdr:cNvPicPr preferRelativeResize="1">
          <a:picLocks noChangeAspect="1"/>
        </xdr:cNvPicPr>
      </xdr:nvPicPr>
      <xdr:blipFill>
        <a:blip r:embed="rId1"/>
        <a:stretch>
          <a:fillRect/>
        </a:stretch>
      </xdr:blipFill>
      <xdr:spPr>
        <a:xfrm>
          <a:off x="2286000" y="11791950"/>
          <a:ext cx="95250" cy="95250"/>
        </a:xfrm>
        <a:prstGeom prst="rect">
          <a:avLst/>
        </a:prstGeom>
        <a:noFill/>
        <a:ln w="9525" cmpd="sng">
          <a:noFill/>
        </a:ln>
      </xdr:spPr>
    </xdr:pic>
    <xdr:clientData/>
  </xdr:twoCellAnchor>
  <xdr:twoCellAnchor editAs="oneCell">
    <xdr:from>
      <xdr:col>3</xdr:col>
      <xdr:colOff>0</xdr:colOff>
      <xdr:row>29</xdr:row>
      <xdr:rowOff>0</xdr:rowOff>
    </xdr:from>
    <xdr:to>
      <xdr:col>3</xdr:col>
      <xdr:colOff>95250</xdr:colOff>
      <xdr:row>29</xdr:row>
      <xdr:rowOff>95250</xdr:rowOff>
    </xdr:to>
    <xdr:pic>
      <xdr:nvPicPr>
        <xdr:cNvPr id="27" name="Picture 27" descr="Down"/>
        <xdr:cNvPicPr preferRelativeResize="1">
          <a:picLocks noChangeAspect="1"/>
        </xdr:cNvPicPr>
      </xdr:nvPicPr>
      <xdr:blipFill>
        <a:blip r:embed="rId2"/>
        <a:stretch>
          <a:fillRect/>
        </a:stretch>
      </xdr:blipFill>
      <xdr:spPr>
        <a:xfrm>
          <a:off x="2286000" y="12220575"/>
          <a:ext cx="95250" cy="95250"/>
        </a:xfrm>
        <a:prstGeom prst="rect">
          <a:avLst/>
        </a:prstGeom>
        <a:noFill/>
        <a:ln w="9525" cmpd="sng">
          <a:noFill/>
        </a:ln>
      </xdr:spPr>
    </xdr:pic>
    <xdr:clientData/>
  </xdr:twoCellAnchor>
  <xdr:twoCellAnchor editAs="oneCell">
    <xdr:from>
      <xdr:col>3</xdr:col>
      <xdr:colOff>0</xdr:colOff>
      <xdr:row>30</xdr:row>
      <xdr:rowOff>0</xdr:rowOff>
    </xdr:from>
    <xdr:to>
      <xdr:col>3</xdr:col>
      <xdr:colOff>95250</xdr:colOff>
      <xdr:row>30</xdr:row>
      <xdr:rowOff>95250</xdr:rowOff>
    </xdr:to>
    <xdr:pic>
      <xdr:nvPicPr>
        <xdr:cNvPr id="28" name="Picture 28" descr="Up"/>
        <xdr:cNvPicPr preferRelativeResize="1">
          <a:picLocks noChangeAspect="1"/>
        </xdr:cNvPicPr>
      </xdr:nvPicPr>
      <xdr:blipFill>
        <a:blip r:embed="rId1"/>
        <a:stretch>
          <a:fillRect/>
        </a:stretch>
      </xdr:blipFill>
      <xdr:spPr>
        <a:xfrm>
          <a:off x="2286000" y="12649200"/>
          <a:ext cx="95250" cy="95250"/>
        </a:xfrm>
        <a:prstGeom prst="rect">
          <a:avLst/>
        </a:prstGeom>
        <a:noFill/>
        <a:ln w="9525" cmpd="sng">
          <a:noFill/>
        </a:ln>
      </xdr:spPr>
    </xdr:pic>
    <xdr:clientData/>
  </xdr:twoCellAnchor>
  <xdr:twoCellAnchor editAs="oneCell">
    <xdr:from>
      <xdr:col>3</xdr:col>
      <xdr:colOff>0</xdr:colOff>
      <xdr:row>31</xdr:row>
      <xdr:rowOff>0</xdr:rowOff>
    </xdr:from>
    <xdr:to>
      <xdr:col>3</xdr:col>
      <xdr:colOff>95250</xdr:colOff>
      <xdr:row>31</xdr:row>
      <xdr:rowOff>95250</xdr:rowOff>
    </xdr:to>
    <xdr:pic>
      <xdr:nvPicPr>
        <xdr:cNvPr id="29" name="Picture 29" descr="Up"/>
        <xdr:cNvPicPr preferRelativeResize="1">
          <a:picLocks noChangeAspect="1"/>
        </xdr:cNvPicPr>
      </xdr:nvPicPr>
      <xdr:blipFill>
        <a:blip r:embed="rId1"/>
        <a:stretch>
          <a:fillRect/>
        </a:stretch>
      </xdr:blipFill>
      <xdr:spPr>
        <a:xfrm>
          <a:off x="2286000" y="13077825"/>
          <a:ext cx="95250" cy="95250"/>
        </a:xfrm>
        <a:prstGeom prst="rect">
          <a:avLst/>
        </a:prstGeom>
        <a:noFill/>
        <a:ln w="9525" cmpd="sng">
          <a:noFill/>
        </a:ln>
      </xdr:spPr>
    </xdr:pic>
    <xdr:clientData/>
  </xdr:twoCellAnchor>
  <xdr:twoCellAnchor editAs="oneCell">
    <xdr:from>
      <xdr:col>3</xdr:col>
      <xdr:colOff>0</xdr:colOff>
      <xdr:row>32</xdr:row>
      <xdr:rowOff>0</xdr:rowOff>
    </xdr:from>
    <xdr:to>
      <xdr:col>3</xdr:col>
      <xdr:colOff>95250</xdr:colOff>
      <xdr:row>32</xdr:row>
      <xdr:rowOff>95250</xdr:rowOff>
    </xdr:to>
    <xdr:pic>
      <xdr:nvPicPr>
        <xdr:cNvPr id="30" name="Picture 30" descr="Down"/>
        <xdr:cNvPicPr preferRelativeResize="1">
          <a:picLocks noChangeAspect="1"/>
        </xdr:cNvPicPr>
      </xdr:nvPicPr>
      <xdr:blipFill>
        <a:blip r:embed="rId2"/>
        <a:stretch>
          <a:fillRect/>
        </a:stretch>
      </xdr:blipFill>
      <xdr:spPr>
        <a:xfrm>
          <a:off x="2286000" y="13506450"/>
          <a:ext cx="95250" cy="95250"/>
        </a:xfrm>
        <a:prstGeom prst="rect">
          <a:avLst/>
        </a:prstGeom>
        <a:noFill/>
        <a:ln w="9525" cmpd="sng">
          <a:noFill/>
        </a:ln>
      </xdr:spPr>
    </xdr:pic>
    <xdr:clientData/>
  </xdr:twoCellAnchor>
  <xdr:twoCellAnchor editAs="oneCell">
    <xdr:from>
      <xdr:col>3</xdr:col>
      <xdr:colOff>0</xdr:colOff>
      <xdr:row>33</xdr:row>
      <xdr:rowOff>0</xdr:rowOff>
    </xdr:from>
    <xdr:to>
      <xdr:col>3</xdr:col>
      <xdr:colOff>95250</xdr:colOff>
      <xdr:row>33</xdr:row>
      <xdr:rowOff>95250</xdr:rowOff>
    </xdr:to>
    <xdr:pic>
      <xdr:nvPicPr>
        <xdr:cNvPr id="31" name="Picture 31" descr="Down"/>
        <xdr:cNvPicPr preferRelativeResize="1">
          <a:picLocks noChangeAspect="1"/>
        </xdr:cNvPicPr>
      </xdr:nvPicPr>
      <xdr:blipFill>
        <a:blip r:embed="rId2"/>
        <a:stretch>
          <a:fillRect/>
        </a:stretch>
      </xdr:blipFill>
      <xdr:spPr>
        <a:xfrm>
          <a:off x="2286000" y="13935075"/>
          <a:ext cx="95250" cy="95250"/>
        </a:xfrm>
        <a:prstGeom prst="rect">
          <a:avLst/>
        </a:prstGeom>
        <a:noFill/>
        <a:ln w="9525" cmpd="sng">
          <a:noFill/>
        </a:ln>
      </xdr:spPr>
    </xdr:pic>
    <xdr:clientData/>
  </xdr:twoCellAnchor>
  <xdr:twoCellAnchor editAs="oneCell">
    <xdr:from>
      <xdr:col>3</xdr:col>
      <xdr:colOff>0</xdr:colOff>
      <xdr:row>35</xdr:row>
      <xdr:rowOff>0</xdr:rowOff>
    </xdr:from>
    <xdr:to>
      <xdr:col>3</xdr:col>
      <xdr:colOff>95250</xdr:colOff>
      <xdr:row>35</xdr:row>
      <xdr:rowOff>95250</xdr:rowOff>
    </xdr:to>
    <xdr:pic>
      <xdr:nvPicPr>
        <xdr:cNvPr id="32" name="Picture 32" descr="Down"/>
        <xdr:cNvPicPr preferRelativeResize="1">
          <a:picLocks noChangeAspect="1"/>
        </xdr:cNvPicPr>
      </xdr:nvPicPr>
      <xdr:blipFill>
        <a:blip r:embed="rId2"/>
        <a:stretch>
          <a:fillRect/>
        </a:stretch>
      </xdr:blipFill>
      <xdr:spPr>
        <a:xfrm>
          <a:off x="2286000" y="14792325"/>
          <a:ext cx="95250" cy="95250"/>
        </a:xfrm>
        <a:prstGeom prst="rect">
          <a:avLst/>
        </a:prstGeom>
        <a:noFill/>
        <a:ln w="9525" cmpd="sng">
          <a:noFill/>
        </a:ln>
      </xdr:spPr>
    </xdr:pic>
    <xdr:clientData/>
  </xdr:twoCellAnchor>
  <xdr:twoCellAnchor editAs="oneCell">
    <xdr:from>
      <xdr:col>3</xdr:col>
      <xdr:colOff>0</xdr:colOff>
      <xdr:row>37</xdr:row>
      <xdr:rowOff>0</xdr:rowOff>
    </xdr:from>
    <xdr:to>
      <xdr:col>3</xdr:col>
      <xdr:colOff>95250</xdr:colOff>
      <xdr:row>37</xdr:row>
      <xdr:rowOff>95250</xdr:rowOff>
    </xdr:to>
    <xdr:pic>
      <xdr:nvPicPr>
        <xdr:cNvPr id="33" name="Picture 33" descr="Up"/>
        <xdr:cNvPicPr preferRelativeResize="1">
          <a:picLocks noChangeAspect="1"/>
        </xdr:cNvPicPr>
      </xdr:nvPicPr>
      <xdr:blipFill>
        <a:blip r:embed="rId1"/>
        <a:stretch>
          <a:fillRect/>
        </a:stretch>
      </xdr:blipFill>
      <xdr:spPr>
        <a:xfrm>
          <a:off x="2286000" y="15649575"/>
          <a:ext cx="95250" cy="95250"/>
        </a:xfrm>
        <a:prstGeom prst="rect">
          <a:avLst/>
        </a:prstGeom>
        <a:noFill/>
        <a:ln w="9525" cmpd="sng">
          <a:noFill/>
        </a:ln>
      </xdr:spPr>
    </xdr:pic>
    <xdr:clientData/>
  </xdr:twoCellAnchor>
  <xdr:twoCellAnchor editAs="oneCell">
    <xdr:from>
      <xdr:col>3</xdr:col>
      <xdr:colOff>0</xdr:colOff>
      <xdr:row>38</xdr:row>
      <xdr:rowOff>0</xdr:rowOff>
    </xdr:from>
    <xdr:to>
      <xdr:col>3</xdr:col>
      <xdr:colOff>95250</xdr:colOff>
      <xdr:row>38</xdr:row>
      <xdr:rowOff>95250</xdr:rowOff>
    </xdr:to>
    <xdr:pic>
      <xdr:nvPicPr>
        <xdr:cNvPr id="34" name="Picture 34" descr="Up"/>
        <xdr:cNvPicPr preferRelativeResize="1">
          <a:picLocks noChangeAspect="1"/>
        </xdr:cNvPicPr>
      </xdr:nvPicPr>
      <xdr:blipFill>
        <a:blip r:embed="rId1"/>
        <a:stretch>
          <a:fillRect/>
        </a:stretch>
      </xdr:blipFill>
      <xdr:spPr>
        <a:xfrm>
          <a:off x="2286000" y="16078200"/>
          <a:ext cx="95250" cy="95250"/>
        </a:xfrm>
        <a:prstGeom prst="rect">
          <a:avLst/>
        </a:prstGeom>
        <a:noFill/>
        <a:ln w="9525" cmpd="sng">
          <a:noFill/>
        </a:ln>
      </xdr:spPr>
    </xdr:pic>
    <xdr:clientData/>
  </xdr:twoCellAnchor>
  <xdr:twoCellAnchor editAs="oneCell">
    <xdr:from>
      <xdr:col>3</xdr:col>
      <xdr:colOff>0</xdr:colOff>
      <xdr:row>39</xdr:row>
      <xdr:rowOff>0</xdr:rowOff>
    </xdr:from>
    <xdr:to>
      <xdr:col>3</xdr:col>
      <xdr:colOff>95250</xdr:colOff>
      <xdr:row>39</xdr:row>
      <xdr:rowOff>95250</xdr:rowOff>
    </xdr:to>
    <xdr:pic>
      <xdr:nvPicPr>
        <xdr:cNvPr id="35" name="Picture 35" descr="Up"/>
        <xdr:cNvPicPr preferRelativeResize="1">
          <a:picLocks noChangeAspect="1"/>
        </xdr:cNvPicPr>
      </xdr:nvPicPr>
      <xdr:blipFill>
        <a:blip r:embed="rId1"/>
        <a:stretch>
          <a:fillRect/>
        </a:stretch>
      </xdr:blipFill>
      <xdr:spPr>
        <a:xfrm>
          <a:off x="2286000" y="16506825"/>
          <a:ext cx="95250" cy="95250"/>
        </a:xfrm>
        <a:prstGeom prst="rect">
          <a:avLst/>
        </a:prstGeom>
        <a:noFill/>
        <a:ln w="9525" cmpd="sng">
          <a:noFill/>
        </a:ln>
      </xdr:spPr>
    </xdr:pic>
    <xdr:clientData/>
  </xdr:twoCellAnchor>
  <xdr:twoCellAnchor editAs="oneCell">
    <xdr:from>
      <xdr:col>3</xdr:col>
      <xdr:colOff>0</xdr:colOff>
      <xdr:row>1</xdr:row>
      <xdr:rowOff>0</xdr:rowOff>
    </xdr:from>
    <xdr:to>
      <xdr:col>3</xdr:col>
      <xdr:colOff>95250</xdr:colOff>
      <xdr:row>1</xdr:row>
      <xdr:rowOff>95250</xdr:rowOff>
    </xdr:to>
    <xdr:pic>
      <xdr:nvPicPr>
        <xdr:cNvPr id="36" name="Picture 87" descr="Up"/>
        <xdr:cNvPicPr preferRelativeResize="1">
          <a:picLocks noChangeAspect="1"/>
        </xdr:cNvPicPr>
      </xdr:nvPicPr>
      <xdr:blipFill>
        <a:blip r:embed="rId1"/>
        <a:stretch>
          <a:fillRect/>
        </a:stretch>
      </xdr:blipFill>
      <xdr:spPr>
        <a:xfrm>
          <a:off x="2286000" y="219075"/>
          <a:ext cx="95250" cy="95250"/>
        </a:xfrm>
        <a:prstGeom prst="rect">
          <a:avLst/>
        </a:prstGeom>
        <a:noFill/>
        <a:ln w="9525" cmpd="sng">
          <a:noFill/>
        </a:ln>
      </xdr:spPr>
    </xdr:pic>
    <xdr:clientData/>
  </xdr:twoCellAnchor>
  <xdr:twoCellAnchor editAs="oneCell">
    <xdr:from>
      <xdr:col>3</xdr:col>
      <xdr:colOff>0</xdr:colOff>
      <xdr:row>2</xdr:row>
      <xdr:rowOff>0</xdr:rowOff>
    </xdr:from>
    <xdr:to>
      <xdr:col>3</xdr:col>
      <xdr:colOff>95250</xdr:colOff>
      <xdr:row>2</xdr:row>
      <xdr:rowOff>95250</xdr:rowOff>
    </xdr:to>
    <xdr:pic>
      <xdr:nvPicPr>
        <xdr:cNvPr id="37" name="Picture 88" descr="Down"/>
        <xdr:cNvPicPr preferRelativeResize="1">
          <a:picLocks noChangeAspect="1"/>
        </xdr:cNvPicPr>
      </xdr:nvPicPr>
      <xdr:blipFill>
        <a:blip r:embed="rId2"/>
        <a:stretch>
          <a:fillRect/>
        </a:stretch>
      </xdr:blipFill>
      <xdr:spPr>
        <a:xfrm>
          <a:off x="2286000" y="647700"/>
          <a:ext cx="95250" cy="95250"/>
        </a:xfrm>
        <a:prstGeom prst="rect">
          <a:avLst/>
        </a:prstGeom>
        <a:noFill/>
        <a:ln w="9525" cmpd="sng">
          <a:noFill/>
        </a:ln>
      </xdr:spPr>
    </xdr:pic>
    <xdr:clientData/>
  </xdr:twoCellAnchor>
  <xdr:twoCellAnchor editAs="oneCell">
    <xdr:from>
      <xdr:col>3</xdr:col>
      <xdr:colOff>0</xdr:colOff>
      <xdr:row>3</xdr:row>
      <xdr:rowOff>0</xdr:rowOff>
    </xdr:from>
    <xdr:to>
      <xdr:col>3</xdr:col>
      <xdr:colOff>95250</xdr:colOff>
      <xdr:row>3</xdr:row>
      <xdr:rowOff>95250</xdr:rowOff>
    </xdr:to>
    <xdr:pic>
      <xdr:nvPicPr>
        <xdr:cNvPr id="38" name="Picture 89" descr="Up"/>
        <xdr:cNvPicPr preferRelativeResize="1">
          <a:picLocks noChangeAspect="1"/>
        </xdr:cNvPicPr>
      </xdr:nvPicPr>
      <xdr:blipFill>
        <a:blip r:embed="rId1"/>
        <a:stretch>
          <a:fillRect/>
        </a:stretch>
      </xdr:blipFill>
      <xdr:spPr>
        <a:xfrm>
          <a:off x="2286000" y="1076325"/>
          <a:ext cx="95250" cy="95250"/>
        </a:xfrm>
        <a:prstGeom prst="rect">
          <a:avLst/>
        </a:prstGeom>
        <a:noFill/>
        <a:ln w="9525" cmpd="sng">
          <a:noFill/>
        </a:ln>
      </xdr:spPr>
    </xdr:pic>
    <xdr:clientData/>
  </xdr:twoCellAnchor>
  <xdr:twoCellAnchor editAs="oneCell">
    <xdr:from>
      <xdr:col>3</xdr:col>
      <xdr:colOff>0</xdr:colOff>
      <xdr:row>4</xdr:row>
      <xdr:rowOff>0</xdr:rowOff>
    </xdr:from>
    <xdr:to>
      <xdr:col>3</xdr:col>
      <xdr:colOff>95250</xdr:colOff>
      <xdr:row>4</xdr:row>
      <xdr:rowOff>95250</xdr:rowOff>
    </xdr:to>
    <xdr:pic>
      <xdr:nvPicPr>
        <xdr:cNvPr id="39" name="Picture 90" descr="Up"/>
        <xdr:cNvPicPr preferRelativeResize="1">
          <a:picLocks noChangeAspect="1"/>
        </xdr:cNvPicPr>
      </xdr:nvPicPr>
      <xdr:blipFill>
        <a:blip r:embed="rId1"/>
        <a:stretch>
          <a:fillRect/>
        </a:stretch>
      </xdr:blipFill>
      <xdr:spPr>
        <a:xfrm>
          <a:off x="2286000" y="1504950"/>
          <a:ext cx="95250" cy="95250"/>
        </a:xfrm>
        <a:prstGeom prst="rect">
          <a:avLst/>
        </a:prstGeom>
        <a:noFill/>
        <a:ln w="9525" cmpd="sng">
          <a:noFill/>
        </a:ln>
      </xdr:spPr>
    </xdr:pic>
    <xdr:clientData/>
  </xdr:twoCellAnchor>
  <xdr:twoCellAnchor editAs="oneCell">
    <xdr:from>
      <xdr:col>3</xdr:col>
      <xdr:colOff>0</xdr:colOff>
      <xdr:row>5</xdr:row>
      <xdr:rowOff>0</xdr:rowOff>
    </xdr:from>
    <xdr:to>
      <xdr:col>3</xdr:col>
      <xdr:colOff>95250</xdr:colOff>
      <xdr:row>5</xdr:row>
      <xdr:rowOff>95250</xdr:rowOff>
    </xdr:to>
    <xdr:pic>
      <xdr:nvPicPr>
        <xdr:cNvPr id="40" name="Picture 91" descr="Down"/>
        <xdr:cNvPicPr preferRelativeResize="1">
          <a:picLocks noChangeAspect="1"/>
        </xdr:cNvPicPr>
      </xdr:nvPicPr>
      <xdr:blipFill>
        <a:blip r:embed="rId2"/>
        <a:stretch>
          <a:fillRect/>
        </a:stretch>
      </xdr:blipFill>
      <xdr:spPr>
        <a:xfrm>
          <a:off x="2286000" y="1933575"/>
          <a:ext cx="95250" cy="95250"/>
        </a:xfrm>
        <a:prstGeom prst="rect">
          <a:avLst/>
        </a:prstGeom>
        <a:noFill/>
        <a:ln w="9525" cmpd="sng">
          <a:noFill/>
        </a:ln>
      </xdr:spPr>
    </xdr:pic>
    <xdr:clientData/>
  </xdr:twoCellAnchor>
  <xdr:twoCellAnchor editAs="oneCell">
    <xdr:from>
      <xdr:col>3</xdr:col>
      <xdr:colOff>0</xdr:colOff>
      <xdr:row>6</xdr:row>
      <xdr:rowOff>0</xdr:rowOff>
    </xdr:from>
    <xdr:to>
      <xdr:col>3</xdr:col>
      <xdr:colOff>95250</xdr:colOff>
      <xdr:row>6</xdr:row>
      <xdr:rowOff>95250</xdr:rowOff>
    </xdr:to>
    <xdr:pic>
      <xdr:nvPicPr>
        <xdr:cNvPr id="41" name="Picture 92" descr="Up"/>
        <xdr:cNvPicPr preferRelativeResize="1">
          <a:picLocks noChangeAspect="1"/>
        </xdr:cNvPicPr>
      </xdr:nvPicPr>
      <xdr:blipFill>
        <a:blip r:embed="rId1"/>
        <a:stretch>
          <a:fillRect/>
        </a:stretch>
      </xdr:blipFill>
      <xdr:spPr>
        <a:xfrm>
          <a:off x="2286000" y="2362200"/>
          <a:ext cx="95250" cy="95250"/>
        </a:xfrm>
        <a:prstGeom prst="rect">
          <a:avLst/>
        </a:prstGeom>
        <a:noFill/>
        <a:ln w="9525" cmpd="sng">
          <a:noFill/>
        </a:ln>
      </xdr:spPr>
    </xdr:pic>
    <xdr:clientData/>
  </xdr:twoCellAnchor>
  <xdr:twoCellAnchor editAs="oneCell">
    <xdr:from>
      <xdr:col>3</xdr:col>
      <xdr:colOff>0</xdr:colOff>
      <xdr:row>7</xdr:row>
      <xdr:rowOff>0</xdr:rowOff>
    </xdr:from>
    <xdr:to>
      <xdr:col>3</xdr:col>
      <xdr:colOff>95250</xdr:colOff>
      <xdr:row>7</xdr:row>
      <xdr:rowOff>95250</xdr:rowOff>
    </xdr:to>
    <xdr:pic>
      <xdr:nvPicPr>
        <xdr:cNvPr id="42" name="Picture 93" descr="Up"/>
        <xdr:cNvPicPr preferRelativeResize="1">
          <a:picLocks noChangeAspect="1"/>
        </xdr:cNvPicPr>
      </xdr:nvPicPr>
      <xdr:blipFill>
        <a:blip r:embed="rId1"/>
        <a:stretch>
          <a:fillRect/>
        </a:stretch>
      </xdr:blipFill>
      <xdr:spPr>
        <a:xfrm>
          <a:off x="2286000" y="2790825"/>
          <a:ext cx="95250" cy="95250"/>
        </a:xfrm>
        <a:prstGeom prst="rect">
          <a:avLst/>
        </a:prstGeom>
        <a:noFill/>
        <a:ln w="9525" cmpd="sng">
          <a:noFill/>
        </a:ln>
      </xdr:spPr>
    </xdr:pic>
    <xdr:clientData/>
  </xdr:twoCellAnchor>
  <xdr:twoCellAnchor editAs="oneCell">
    <xdr:from>
      <xdr:col>3</xdr:col>
      <xdr:colOff>0</xdr:colOff>
      <xdr:row>8</xdr:row>
      <xdr:rowOff>0</xdr:rowOff>
    </xdr:from>
    <xdr:to>
      <xdr:col>3</xdr:col>
      <xdr:colOff>95250</xdr:colOff>
      <xdr:row>8</xdr:row>
      <xdr:rowOff>95250</xdr:rowOff>
    </xdr:to>
    <xdr:pic>
      <xdr:nvPicPr>
        <xdr:cNvPr id="43" name="Picture 94" descr="Up"/>
        <xdr:cNvPicPr preferRelativeResize="1">
          <a:picLocks noChangeAspect="1"/>
        </xdr:cNvPicPr>
      </xdr:nvPicPr>
      <xdr:blipFill>
        <a:blip r:embed="rId1"/>
        <a:stretch>
          <a:fillRect/>
        </a:stretch>
      </xdr:blipFill>
      <xdr:spPr>
        <a:xfrm>
          <a:off x="2286000" y="3219450"/>
          <a:ext cx="95250" cy="95250"/>
        </a:xfrm>
        <a:prstGeom prst="rect">
          <a:avLst/>
        </a:prstGeom>
        <a:noFill/>
        <a:ln w="9525" cmpd="sng">
          <a:noFill/>
        </a:ln>
      </xdr:spPr>
    </xdr:pic>
    <xdr:clientData/>
  </xdr:twoCellAnchor>
  <xdr:twoCellAnchor editAs="oneCell">
    <xdr:from>
      <xdr:col>3</xdr:col>
      <xdr:colOff>0</xdr:colOff>
      <xdr:row>9</xdr:row>
      <xdr:rowOff>0</xdr:rowOff>
    </xdr:from>
    <xdr:to>
      <xdr:col>3</xdr:col>
      <xdr:colOff>95250</xdr:colOff>
      <xdr:row>9</xdr:row>
      <xdr:rowOff>95250</xdr:rowOff>
    </xdr:to>
    <xdr:pic>
      <xdr:nvPicPr>
        <xdr:cNvPr id="44" name="Picture 95" descr="Up"/>
        <xdr:cNvPicPr preferRelativeResize="1">
          <a:picLocks noChangeAspect="1"/>
        </xdr:cNvPicPr>
      </xdr:nvPicPr>
      <xdr:blipFill>
        <a:blip r:embed="rId1"/>
        <a:stretch>
          <a:fillRect/>
        </a:stretch>
      </xdr:blipFill>
      <xdr:spPr>
        <a:xfrm>
          <a:off x="2286000" y="3648075"/>
          <a:ext cx="95250" cy="95250"/>
        </a:xfrm>
        <a:prstGeom prst="rect">
          <a:avLst/>
        </a:prstGeom>
        <a:noFill/>
        <a:ln w="9525" cmpd="sng">
          <a:noFill/>
        </a:ln>
      </xdr:spPr>
    </xdr:pic>
    <xdr:clientData/>
  </xdr:twoCellAnchor>
  <xdr:twoCellAnchor editAs="oneCell">
    <xdr:from>
      <xdr:col>3</xdr:col>
      <xdr:colOff>0</xdr:colOff>
      <xdr:row>10</xdr:row>
      <xdr:rowOff>0</xdr:rowOff>
    </xdr:from>
    <xdr:to>
      <xdr:col>3</xdr:col>
      <xdr:colOff>95250</xdr:colOff>
      <xdr:row>10</xdr:row>
      <xdr:rowOff>95250</xdr:rowOff>
    </xdr:to>
    <xdr:pic>
      <xdr:nvPicPr>
        <xdr:cNvPr id="45" name="Picture 96" descr="Up"/>
        <xdr:cNvPicPr preferRelativeResize="1">
          <a:picLocks noChangeAspect="1"/>
        </xdr:cNvPicPr>
      </xdr:nvPicPr>
      <xdr:blipFill>
        <a:blip r:embed="rId1"/>
        <a:stretch>
          <a:fillRect/>
        </a:stretch>
      </xdr:blipFill>
      <xdr:spPr>
        <a:xfrm>
          <a:off x="2286000" y="4076700"/>
          <a:ext cx="95250" cy="95250"/>
        </a:xfrm>
        <a:prstGeom prst="rect">
          <a:avLst/>
        </a:prstGeom>
        <a:noFill/>
        <a:ln w="9525" cmpd="sng">
          <a:noFill/>
        </a:ln>
      </xdr:spPr>
    </xdr:pic>
    <xdr:clientData/>
  </xdr:twoCellAnchor>
  <xdr:twoCellAnchor editAs="oneCell">
    <xdr:from>
      <xdr:col>3</xdr:col>
      <xdr:colOff>0</xdr:colOff>
      <xdr:row>11</xdr:row>
      <xdr:rowOff>0</xdr:rowOff>
    </xdr:from>
    <xdr:to>
      <xdr:col>3</xdr:col>
      <xdr:colOff>95250</xdr:colOff>
      <xdr:row>11</xdr:row>
      <xdr:rowOff>95250</xdr:rowOff>
    </xdr:to>
    <xdr:pic>
      <xdr:nvPicPr>
        <xdr:cNvPr id="46" name="Picture 97" descr="Up"/>
        <xdr:cNvPicPr preferRelativeResize="1">
          <a:picLocks noChangeAspect="1"/>
        </xdr:cNvPicPr>
      </xdr:nvPicPr>
      <xdr:blipFill>
        <a:blip r:embed="rId1"/>
        <a:stretch>
          <a:fillRect/>
        </a:stretch>
      </xdr:blipFill>
      <xdr:spPr>
        <a:xfrm>
          <a:off x="2286000" y="4505325"/>
          <a:ext cx="95250" cy="95250"/>
        </a:xfrm>
        <a:prstGeom prst="rect">
          <a:avLst/>
        </a:prstGeom>
        <a:noFill/>
        <a:ln w="9525" cmpd="sng">
          <a:noFill/>
        </a:ln>
      </xdr:spPr>
    </xdr:pic>
    <xdr:clientData/>
  </xdr:twoCellAnchor>
  <xdr:twoCellAnchor editAs="oneCell">
    <xdr:from>
      <xdr:col>3</xdr:col>
      <xdr:colOff>0</xdr:colOff>
      <xdr:row>13</xdr:row>
      <xdr:rowOff>0</xdr:rowOff>
    </xdr:from>
    <xdr:to>
      <xdr:col>3</xdr:col>
      <xdr:colOff>95250</xdr:colOff>
      <xdr:row>13</xdr:row>
      <xdr:rowOff>95250</xdr:rowOff>
    </xdr:to>
    <xdr:pic>
      <xdr:nvPicPr>
        <xdr:cNvPr id="47" name="Picture 98" descr="Up"/>
        <xdr:cNvPicPr preferRelativeResize="1">
          <a:picLocks noChangeAspect="1"/>
        </xdr:cNvPicPr>
      </xdr:nvPicPr>
      <xdr:blipFill>
        <a:blip r:embed="rId1"/>
        <a:stretch>
          <a:fillRect/>
        </a:stretch>
      </xdr:blipFill>
      <xdr:spPr>
        <a:xfrm>
          <a:off x="2286000" y="5362575"/>
          <a:ext cx="95250" cy="95250"/>
        </a:xfrm>
        <a:prstGeom prst="rect">
          <a:avLst/>
        </a:prstGeom>
        <a:noFill/>
        <a:ln w="9525" cmpd="sng">
          <a:noFill/>
        </a:ln>
      </xdr:spPr>
    </xdr:pic>
    <xdr:clientData/>
  </xdr:twoCellAnchor>
  <xdr:twoCellAnchor editAs="oneCell">
    <xdr:from>
      <xdr:col>3</xdr:col>
      <xdr:colOff>0</xdr:colOff>
      <xdr:row>14</xdr:row>
      <xdr:rowOff>0</xdr:rowOff>
    </xdr:from>
    <xdr:to>
      <xdr:col>3</xdr:col>
      <xdr:colOff>95250</xdr:colOff>
      <xdr:row>14</xdr:row>
      <xdr:rowOff>95250</xdr:rowOff>
    </xdr:to>
    <xdr:pic>
      <xdr:nvPicPr>
        <xdr:cNvPr id="48" name="Picture 99" descr="Down"/>
        <xdr:cNvPicPr preferRelativeResize="1">
          <a:picLocks noChangeAspect="1"/>
        </xdr:cNvPicPr>
      </xdr:nvPicPr>
      <xdr:blipFill>
        <a:blip r:embed="rId2"/>
        <a:stretch>
          <a:fillRect/>
        </a:stretch>
      </xdr:blipFill>
      <xdr:spPr>
        <a:xfrm>
          <a:off x="2286000" y="5791200"/>
          <a:ext cx="95250" cy="95250"/>
        </a:xfrm>
        <a:prstGeom prst="rect">
          <a:avLst/>
        </a:prstGeom>
        <a:noFill/>
        <a:ln w="9525" cmpd="sng">
          <a:noFill/>
        </a:ln>
      </xdr:spPr>
    </xdr:pic>
    <xdr:clientData/>
  </xdr:twoCellAnchor>
  <xdr:twoCellAnchor editAs="oneCell">
    <xdr:from>
      <xdr:col>3</xdr:col>
      <xdr:colOff>0</xdr:colOff>
      <xdr:row>15</xdr:row>
      <xdr:rowOff>0</xdr:rowOff>
    </xdr:from>
    <xdr:to>
      <xdr:col>3</xdr:col>
      <xdr:colOff>95250</xdr:colOff>
      <xdr:row>15</xdr:row>
      <xdr:rowOff>95250</xdr:rowOff>
    </xdr:to>
    <xdr:pic>
      <xdr:nvPicPr>
        <xdr:cNvPr id="49" name="Picture 100" descr="Down"/>
        <xdr:cNvPicPr preferRelativeResize="1">
          <a:picLocks noChangeAspect="1"/>
        </xdr:cNvPicPr>
      </xdr:nvPicPr>
      <xdr:blipFill>
        <a:blip r:embed="rId2"/>
        <a:stretch>
          <a:fillRect/>
        </a:stretch>
      </xdr:blipFill>
      <xdr:spPr>
        <a:xfrm>
          <a:off x="2286000" y="6219825"/>
          <a:ext cx="95250" cy="95250"/>
        </a:xfrm>
        <a:prstGeom prst="rect">
          <a:avLst/>
        </a:prstGeom>
        <a:noFill/>
        <a:ln w="9525" cmpd="sng">
          <a:noFill/>
        </a:ln>
      </xdr:spPr>
    </xdr:pic>
    <xdr:clientData/>
  </xdr:twoCellAnchor>
  <xdr:twoCellAnchor editAs="oneCell">
    <xdr:from>
      <xdr:col>3</xdr:col>
      <xdr:colOff>0</xdr:colOff>
      <xdr:row>16</xdr:row>
      <xdr:rowOff>0</xdr:rowOff>
    </xdr:from>
    <xdr:to>
      <xdr:col>3</xdr:col>
      <xdr:colOff>95250</xdr:colOff>
      <xdr:row>16</xdr:row>
      <xdr:rowOff>95250</xdr:rowOff>
    </xdr:to>
    <xdr:pic>
      <xdr:nvPicPr>
        <xdr:cNvPr id="50" name="Picture 101" descr="Up"/>
        <xdr:cNvPicPr preferRelativeResize="1">
          <a:picLocks noChangeAspect="1"/>
        </xdr:cNvPicPr>
      </xdr:nvPicPr>
      <xdr:blipFill>
        <a:blip r:embed="rId1"/>
        <a:stretch>
          <a:fillRect/>
        </a:stretch>
      </xdr:blipFill>
      <xdr:spPr>
        <a:xfrm>
          <a:off x="2286000" y="6648450"/>
          <a:ext cx="95250" cy="95250"/>
        </a:xfrm>
        <a:prstGeom prst="rect">
          <a:avLst/>
        </a:prstGeom>
        <a:noFill/>
        <a:ln w="9525" cmpd="sng">
          <a:noFill/>
        </a:ln>
      </xdr:spPr>
    </xdr:pic>
    <xdr:clientData/>
  </xdr:twoCellAnchor>
  <xdr:twoCellAnchor editAs="oneCell">
    <xdr:from>
      <xdr:col>3</xdr:col>
      <xdr:colOff>0</xdr:colOff>
      <xdr:row>17</xdr:row>
      <xdr:rowOff>0</xdr:rowOff>
    </xdr:from>
    <xdr:to>
      <xdr:col>3</xdr:col>
      <xdr:colOff>95250</xdr:colOff>
      <xdr:row>17</xdr:row>
      <xdr:rowOff>95250</xdr:rowOff>
    </xdr:to>
    <xdr:pic>
      <xdr:nvPicPr>
        <xdr:cNvPr id="51" name="Picture 102" descr="Up"/>
        <xdr:cNvPicPr preferRelativeResize="1">
          <a:picLocks noChangeAspect="1"/>
        </xdr:cNvPicPr>
      </xdr:nvPicPr>
      <xdr:blipFill>
        <a:blip r:embed="rId1"/>
        <a:stretch>
          <a:fillRect/>
        </a:stretch>
      </xdr:blipFill>
      <xdr:spPr>
        <a:xfrm>
          <a:off x="2286000" y="7077075"/>
          <a:ext cx="95250" cy="95250"/>
        </a:xfrm>
        <a:prstGeom prst="rect">
          <a:avLst/>
        </a:prstGeom>
        <a:noFill/>
        <a:ln w="9525" cmpd="sng">
          <a:noFill/>
        </a:ln>
      </xdr:spPr>
    </xdr:pic>
    <xdr:clientData/>
  </xdr:twoCellAnchor>
  <xdr:twoCellAnchor editAs="oneCell">
    <xdr:from>
      <xdr:col>3</xdr:col>
      <xdr:colOff>0</xdr:colOff>
      <xdr:row>18</xdr:row>
      <xdr:rowOff>0</xdr:rowOff>
    </xdr:from>
    <xdr:to>
      <xdr:col>3</xdr:col>
      <xdr:colOff>95250</xdr:colOff>
      <xdr:row>18</xdr:row>
      <xdr:rowOff>95250</xdr:rowOff>
    </xdr:to>
    <xdr:pic>
      <xdr:nvPicPr>
        <xdr:cNvPr id="52" name="Picture 103" descr="Down"/>
        <xdr:cNvPicPr preferRelativeResize="1">
          <a:picLocks noChangeAspect="1"/>
        </xdr:cNvPicPr>
      </xdr:nvPicPr>
      <xdr:blipFill>
        <a:blip r:embed="rId2"/>
        <a:stretch>
          <a:fillRect/>
        </a:stretch>
      </xdr:blipFill>
      <xdr:spPr>
        <a:xfrm>
          <a:off x="2286000" y="7505700"/>
          <a:ext cx="95250" cy="95250"/>
        </a:xfrm>
        <a:prstGeom prst="rect">
          <a:avLst/>
        </a:prstGeom>
        <a:noFill/>
        <a:ln w="9525" cmpd="sng">
          <a:noFill/>
        </a:ln>
      </xdr:spPr>
    </xdr:pic>
    <xdr:clientData/>
  </xdr:twoCellAnchor>
  <xdr:twoCellAnchor editAs="oneCell">
    <xdr:from>
      <xdr:col>3</xdr:col>
      <xdr:colOff>0</xdr:colOff>
      <xdr:row>19</xdr:row>
      <xdr:rowOff>0</xdr:rowOff>
    </xdr:from>
    <xdr:to>
      <xdr:col>3</xdr:col>
      <xdr:colOff>95250</xdr:colOff>
      <xdr:row>19</xdr:row>
      <xdr:rowOff>95250</xdr:rowOff>
    </xdr:to>
    <xdr:pic>
      <xdr:nvPicPr>
        <xdr:cNvPr id="53" name="Picture 121" descr="Up"/>
        <xdr:cNvPicPr preferRelativeResize="1">
          <a:picLocks noChangeAspect="1"/>
        </xdr:cNvPicPr>
      </xdr:nvPicPr>
      <xdr:blipFill>
        <a:blip r:embed="rId1"/>
        <a:stretch>
          <a:fillRect/>
        </a:stretch>
      </xdr:blipFill>
      <xdr:spPr>
        <a:xfrm>
          <a:off x="2286000" y="7934325"/>
          <a:ext cx="95250" cy="95250"/>
        </a:xfrm>
        <a:prstGeom prst="rect">
          <a:avLst/>
        </a:prstGeom>
        <a:noFill/>
        <a:ln w="9525" cmpd="sng">
          <a:noFill/>
        </a:ln>
      </xdr:spPr>
    </xdr:pic>
    <xdr:clientData/>
  </xdr:twoCellAnchor>
  <xdr:twoCellAnchor editAs="oneCell">
    <xdr:from>
      <xdr:col>3</xdr:col>
      <xdr:colOff>0</xdr:colOff>
      <xdr:row>20</xdr:row>
      <xdr:rowOff>0</xdr:rowOff>
    </xdr:from>
    <xdr:to>
      <xdr:col>3</xdr:col>
      <xdr:colOff>95250</xdr:colOff>
      <xdr:row>20</xdr:row>
      <xdr:rowOff>95250</xdr:rowOff>
    </xdr:to>
    <xdr:pic>
      <xdr:nvPicPr>
        <xdr:cNvPr id="54" name="Picture 122" descr="Down"/>
        <xdr:cNvPicPr preferRelativeResize="1">
          <a:picLocks noChangeAspect="1"/>
        </xdr:cNvPicPr>
      </xdr:nvPicPr>
      <xdr:blipFill>
        <a:blip r:embed="rId2"/>
        <a:stretch>
          <a:fillRect/>
        </a:stretch>
      </xdr:blipFill>
      <xdr:spPr>
        <a:xfrm>
          <a:off x="2286000" y="8362950"/>
          <a:ext cx="95250" cy="95250"/>
        </a:xfrm>
        <a:prstGeom prst="rect">
          <a:avLst/>
        </a:prstGeom>
        <a:noFill/>
        <a:ln w="9525" cmpd="sng">
          <a:noFill/>
        </a:ln>
      </xdr:spPr>
    </xdr:pic>
    <xdr:clientData/>
  </xdr:twoCellAnchor>
  <xdr:twoCellAnchor editAs="oneCell">
    <xdr:from>
      <xdr:col>3</xdr:col>
      <xdr:colOff>0</xdr:colOff>
      <xdr:row>21</xdr:row>
      <xdr:rowOff>0</xdr:rowOff>
    </xdr:from>
    <xdr:to>
      <xdr:col>3</xdr:col>
      <xdr:colOff>95250</xdr:colOff>
      <xdr:row>21</xdr:row>
      <xdr:rowOff>95250</xdr:rowOff>
    </xdr:to>
    <xdr:pic>
      <xdr:nvPicPr>
        <xdr:cNvPr id="55" name="Picture 123" descr="Up"/>
        <xdr:cNvPicPr preferRelativeResize="1">
          <a:picLocks noChangeAspect="1"/>
        </xdr:cNvPicPr>
      </xdr:nvPicPr>
      <xdr:blipFill>
        <a:blip r:embed="rId1"/>
        <a:stretch>
          <a:fillRect/>
        </a:stretch>
      </xdr:blipFill>
      <xdr:spPr>
        <a:xfrm>
          <a:off x="2286000" y="8791575"/>
          <a:ext cx="95250" cy="95250"/>
        </a:xfrm>
        <a:prstGeom prst="rect">
          <a:avLst/>
        </a:prstGeom>
        <a:noFill/>
        <a:ln w="9525" cmpd="sng">
          <a:noFill/>
        </a:ln>
      </xdr:spPr>
    </xdr:pic>
    <xdr:clientData/>
  </xdr:twoCellAnchor>
  <xdr:twoCellAnchor editAs="oneCell">
    <xdr:from>
      <xdr:col>3</xdr:col>
      <xdr:colOff>0</xdr:colOff>
      <xdr:row>22</xdr:row>
      <xdr:rowOff>0</xdr:rowOff>
    </xdr:from>
    <xdr:to>
      <xdr:col>3</xdr:col>
      <xdr:colOff>95250</xdr:colOff>
      <xdr:row>22</xdr:row>
      <xdr:rowOff>95250</xdr:rowOff>
    </xdr:to>
    <xdr:pic>
      <xdr:nvPicPr>
        <xdr:cNvPr id="56" name="Picture 124" descr="Down"/>
        <xdr:cNvPicPr preferRelativeResize="1">
          <a:picLocks noChangeAspect="1"/>
        </xdr:cNvPicPr>
      </xdr:nvPicPr>
      <xdr:blipFill>
        <a:blip r:embed="rId2"/>
        <a:stretch>
          <a:fillRect/>
        </a:stretch>
      </xdr:blipFill>
      <xdr:spPr>
        <a:xfrm>
          <a:off x="2286000" y="9220200"/>
          <a:ext cx="95250" cy="95250"/>
        </a:xfrm>
        <a:prstGeom prst="rect">
          <a:avLst/>
        </a:prstGeom>
        <a:noFill/>
        <a:ln w="9525" cmpd="sng">
          <a:noFill/>
        </a:ln>
      </xdr:spPr>
    </xdr:pic>
    <xdr:clientData/>
  </xdr:twoCellAnchor>
  <xdr:twoCellAnchor editAs="oneCell">
    <xdr:from>
      <xdr:col>3</xdr:col>
      <xdr:colOff>0</xdr:colOff>
      <xdr:row>23</xdr:row>
      <xdr:rowOff>0</xdr:rowOff>
    </xdr:from>
    <xdr:to>
      <xdr:col>3</xdr:col>
      <xdr:colOff>95250</xdr:colOff>
      <xdr:row>23</xdr:row>
      <xdr:rowOff>95250</xdr:rowOff>
    </xdr:to>
    <xdr:pic>
      <xdr:nvPicPr>
        <xdr:cNvPr id="57" name="Picture 125" descr="Up"/>
        <xdr:cNvPicPr preferRelativeResize="1">
          <a:picLocks noChangeAspect="1"/>
        </xdr:cNvPicPr>
      </xdr:nvPicPr>
      <xdr:blipFill>
        <a:blip r:embed="rId1"/>
        <a:stretch>
          <a:fillRect/>
        </a:stretch>
      </xdr:blipFill>
      <xdr:spPr>
        <a:xfrm>
          <a:off x="2286000" y="9648825"/>
          <a:ext cx="95250" cy="95250"/>
        </a:xfrm>
        <a:prstGeom prst="rect">
          <a:avLst/>
        </a:prstGeom>
        <a:noFill/>
        <a:ln w="9525" cmpd="sng">
          <a:noFill/>
        </a:ln>
      </xdr:spPr>
    </xdr:pic>
    <xdr:clientData/>
  </xdr:twoCellAnchor>
  <xdr:twoCellAnchor editAs="oneCell">
    <xdr:from>
      <xdr:col>3</xdr:col>
      <xdr:colOff>0</xdr:colOff>
      <xdr:row>24</xdr:row>
      <xdr:rowOff>0</xdr:rowOff>
    </xdr:from>
    <xdr:to>
      <xdr:col>3</xdr:col>
      <xdr:colOff>95250</xdr:colOff>
      <xdr:row>24</xdr:row>
      <xdr:rowOff>95250</xdr:rowOff>
    </xdr:to>
    <xdr:pic>
      <xdr:nvPicPr>
        <xdr:cNvPr id="58" name="Picture 126" descr="Up"/>
        <xdr:cNvPicPr preferRelativeResize="1">
          <a:picLocks noChangeAspect="1"/>
        </xdr:cNvPicPr>
      </xdr:nvPicPr>
      <xdr:blipFill>
        <a:blip r:embed="rId1"/>
        <a:stretch>
          <a:fillRect/>
        </a:stretch>
      </xdr:blipFill>
      <xdr:spPr>
        <a:xfrm>
          <a:off x="2286000" y="10077450"/>
          <a:ext cx="95250" cy="95250"/>
        </a:xfrm>
        <a:prstGeom prst="rect">
          <a:avLst/>
        </a:prstGeom>
        <a:noFill/>
        <a:ln w="9525" cmpd="sng">
          <a:noFill/>
        </a:ln>
      </xdr:spPr>
    </xdr:pic>
    <xdr:clientData/>
  </xdr:twoCellAnchor>
  <xdr:twoCellAnchor editAs="oneCell">
    <xdr:from>
      <xdr:col>3</xdr:col>
      <xdr:colOff>0</xdr:colOff>
      <xdr:row>25</xdr:row>
      <xdr:rowOff>0</xdr:rowOff>
    </xdr:from>
    <xdr:to>
      <xdr:col>3</xdr:col>
      <xdr:colOff>95250</xdr:colOff>
      <xdr:row>25</xdr:row>
      <xdr:rowOff>95250</xdr:rowOff>
    </xdr:to>
    <xdr:pic>
      <xdr:nvPicPr>
        <xdr:cNvPr id="59" name="Picture 127" descr="Down"/>
        <xdr:cNvPicPr preferRelativeResize="1">
          <a:picLocks noChangeAspect="1"/>
        </xdr:cNvPicPr>
      </xdr:nvPicPr>
      <xdr:blipFill>
        <a:blip r:embed="rId2"/>
        <a:stretch>
          <a:fillRect/>
        </a:stretch>
      </xdr:blipFill>
      <xdr:spPr>
        <a:xfrm>
          <a:off x="2286000" y="10506075"/>
          <a:ext cx="95250" cy="95250"/>
        </a:xfrm>
        <a:prstGeom prst="rect">
          <a:avLst/>
        </a:prstGeom>
        <a:noFill/>
        <a:ln w="9525" cmpd="sng">
          <a:noFill/>
        </a:ln>
      </xdr:spPr>
    </xdr:pic>
    <xdr:clientData/>
  </xdr:twoCellAnchor>
  <xdr:twoCellAnchor editAs="oneCell">
    <xdr:from>
      <xdr:col>3</xdr:col>
      <xdr:colOff>0</xdr:colOff>
      <xdr:row>26</xdr:row>
      <xdr:rowOff>0</xdr:rowOff>
    </xdr:from>
    <xdr:to>
      <xdr:col>3</xdr:col>
      <xdr:colOff>95250</xdr:colOff>
      <xdr:row>26</xdr:row>
      <xdr:rowOff>95250</xdr:rowOff>
    </xdr:to>
    <xdr:pic>
      <xdr:nvPicPr>
        <xdr:cNvPr id="60" name="Picture 128" descr="Up"/>
        <xdr:cNvPicPr preferRelativeResize="1">
          <a:picLocks noChangeAspect="1"/>
        </xdr:cNvPicPr>
      </xdr:nvPicPr>
      <xdr:blipFill>
        <a:blip r:embed="rId1"/>
        <a:stretch>
          <a:fillRect/>
        </a:stretch>
      </xdr:blipFill>
      <xdr:spPr>
        <a:xfrm>
          <a:off x="2286000" y="10934700"/>
          <a:ext cx="95250" cy="95250"/>
        </a:xfrm>
        <a:prstGeom prst="rect">
          <a:avLst/>
        </a:prstGeom>
        <a:noFill/>
        <a:ln w="9525" cmpd="sng">
          <a:noFill/>
        </a:ln>
      </xdr:spPr>
    </xdr:pic>
    <xdr:clientData/>
  </xdr:twoCellAnchor>
  <xdr:twoCellAnchor editAs="oneCell">
    <xdr:from>
      <xdr:col>3</xdr:col>
      <xdr:colOff>0</xdr:colOff>
      <xdr:row>27</xdr:row>
      <xdr:rowOff>0</xdr:rowOff>
    </xdr:from>
    <xdr:to>
      <xdr:col>3</xdr:col>
      <xdr:colOff>95250</xdr:colOff>
      <xdr:row>27</xdr:row>
      <xdr:rowOff>95250</xdr:rowOff>
    </xdr:to>
    <xdr:pic>
      <xdr:nvPicPr>
        <xdr:cNvPr id="61" name="Picture 129" descr="Up"/>
        <xdr:cNvPicPr preferRelativeResize="1">
          <a:picLocks noChangeAspect="1"/>
        </xdr:cNvPicPr>
      </xdr:nvPicPr>
      <xdr:blipFill>
        <a:blip r:embed="rId1"/>
        <a:stretch>
          <a:fillRect/>
        </a:stretch>
      </xdr:blipFill>
      <xdr:spPr>
        <a:xfrm>
          <a:off x="2286000" y="11363325"/>
          <a:ext cx="95250" cy="95250"/>
        </a:xfrm>
        <a:prstGeom prst="rect">
          <a:avLst/>
        </a:prstGeom>
        <a:noFill/>
        <a:ln w="9525" cmpd="sng">
          <a:noFill/>
        </a:ln>
      </xdr:spPr>
    </xdr:pic>
    <xdr:clientData/>
  </xdr:twoCellAnchor>
  <xdr:twoCellAnchor editAs="oneCell">
    <xdr:from>
      <xdr:col>3</xdr:col>
      <xdr:colOff>0</xdr:colOff>
      <xdr:row>28</xdr:row>
      <xdr:rowOff>0</xdr:rowOff>
    </xdr:from>
    <xdr:to>
      <xdr:col>3</xdr:col>
      <xdr:colOff>95250</xdr:colOff>
      <xdr:row>28</xdr:row>
      <xdr:rowOff>95250</xdr:rowOff>
    </xdr:to>
    <xdr:pic>
      <xdr:nvPicPr>
        <xdr:cNvPr id="62" name="Picture 130" descr="Up"/>
        <xdr:cNvPicPr preferRelativeResize="1">
          <a:picLocks noChangeAspect="1"/>
        </xdr:cNvPicPr>
      </xdr:nvPicPr>
      <xdr:blipFill>
        <a:blip r:embed="rId1"/>
        <a:stretch>
          <a:fillRect/>
        </a:stretch>
      </xdr:blipFill>
      <xdr:spPr>
        <a:xfrm>
          <a:off x="2286000" y="11791950"/>
          <a:ext cx="95250" cy="95250"/>
        </a:xfrm>
        <a:prstGeom prst="rect">
          <a:avLst/>
        </a:prstGeom>
        <a:noFill/>
        <a:ln w="9525" cmpd="sng">
          <a:noFill/>
        </a:ln>
      </xdr:spPr>
    </xdr:pic>
    <xdr:clientData/>
  </xdr:twoCellAnchor>
  <xdr:twoCellAnchor editAs="oneCell">
    <xdr:from>
      <xdr:col>3</xdr:col>
      <xdr:colOff>0</xdr:colOff>
      <xdr:row>29</xdr:row>
      <xdr:rowOff>0</xdr:rowOff>
    </xdr:from>
    <xdr:to>
      <xdr:col>3</xdr:col>
      <xdr:colOff>95250</xdr:colOff>
      <xdr:row>29</xdr:row>
      <xdr:rowOff>95250</xdr:rowOff>
    </xdr:to>
    <xdr:pic>
      <xdr:nvPicPr>
        <xdr:cNvPr id="63" name="Picture 131" descr="Down"/>
        <xdr:cNvPicPr preferRelativeResize="1">
          <a:picLocks noChangeAspect="1"/>
        </xdr:cNvPicPr>
      </xdr:nvPicPr>
      <xdr:blipFill>
        <a:blip r:embed="rId2"/>
        <a:stretch>
          <a:fillRect/>
        </a:stretch>
      </xdr:blipFill>
      <xdr:spPr>
        <a:xfrm>
          <a:off x="2286000" y="12220575"/>
          <a:ext cx="95250" cy="95250"/>
        </a:xfrm>
        <a:prstGeom prst="rect">
          <a:avLst/>
        </a:prstGeom>
        <a:noFill/>
        <a:ln w="9525" cmpd="sng">
          <a:noFill/>
        </a:ln>
      </xdr:spPr>
    </xdr:pic>
    <xdr:clientData/>
  </xdr:twoCellAnchor>
  <xdr:twoCellAnchor editAs="oneCell">
    <xdr:from>
      <xdr:col>3</xdr:col>
      <xdr:colOff>0</xdr:colOff>
      <xdr:row>30</xdr:row>
      <xdr:rowOff>0</xdr:rowOff>
    </xdr:from>
    <xdr:to>
      <xdr:col>3</xdr:col>
      <xdr:colOff>95250</xdr:colOff>
      <xdr:row>30</xdr:row>
      <xdr:rowOff>95250</xdr:rowOff>
    </xdr:to>
    <xdr:pic>
      <xdr:nvPicPr>
        <xdr:cNvPr id="64" name="Picture 132" descr="Up"/>
        <xdr:cNvPicPr preferRelativeResize="1">
          <a:picLocks noChangeAspect="1"/>
        </xdr:cNvPicPr>
      </xdr:nvPicPr>
      <xdr:blipFill>
        <a:blip r:embed="rId1"/>
        <a:stretch>
          <a:fillRect/>
        </a:stretch>
      </xdr:blipFill>
      <xdr:spPr>
        <a:xfrm>
          <a:off x="2286000" y="12649200"/>
          <a:ext cx="95250" cy="95250"/>
        </a:xfrm>
        <a:prstGeom prst="rect">
          <a:avLst/>
        </a:prstGeom>
        <a:noFill/>
        <a:ln w="9525" cmpd="sng">
          <a:noFill/>
        </a:ln>
      </xdr:spPr>
    </xdr:pic>
    <xdr:clientData/>
  </xdr:twoCellAnchor>
  <xdr:twoCellAnchor editAs="oneCell">
    <xdr:from>
      <xdr:col>3</xdr:col>
      <xdr:colOff>0</xdr:colOff>
      <xdr:row>31</xdr:row>
      <xdr:rowOff>0</xdr:rowOff>
    </xdr:from>
    <xdr:to>
      <xdr:col>3</xdr:col>
      <xdr:colOff>95250</xdr:colOff>
      <xdr:row>31</xdr:row>
      <xdr:rowOff>95250</xdr:rowOff>
    </xdr:to>
    <xdr:pic>
      <xdr:nvPicPr>
        <xdr:cNvPr id="65" name="Picture 133" descr="Up"/>
        <xdr:cNvPicPr preferRelativeResize="1">
          <a:picLocks noChangeAspect="1"/>
        </xdr:cNvPicPr>
      </xdr:nvPicPr>
      <xdr:blipFill>
        <a:blip r:embed="rId1"/>
        <a:stretch>
          <a:fillRect/>
        </a:stretch>
      </xdr:blipFill>
      <xdr:spPr>
        <a:xfrm>
          <a:off x="2286000" y="13077825"/>
          <a:ext cx="95250" cy="95250"/>
        </a:xfrm>
        <a:prstGeom prst="rect">
          <a:avLst/>
        </a:prstGeom>
        <a:noFill/>
        <a:ln w="9525" cmpd="sng">
          <a:noFill/>
        </a:ln>
      </xdr:spPr>
    </xdr:pic>
    <xdr:clientData/>
  </xdr:twoCellAnchor>
  <xdr:twoCellAnchor editAs="oneCell">
    <xdr:from>
      <xdr:col>3</xdr:col>
      <xdr:colOff>0</xdr:colOff>
      <xdr:row>32</xdr:row>
      <xdr:rowOff>0</xdr:rowOff>
    </xdr:from>
    <xdr:to>
      <xdr:col>3</xdr:col>
      <xdr:colOff>95250</xdr:colOff>
      <xdr:row>32</xdr:row>
      <xdr:rowOff>95250</xdr:rowOff>
    </xdr:to>
    <xdr:pic>
      <xdr:nvPicPr>
        <xdr:cNvPr id="66" name="Picture 134" descr="Down"/>
        <xdr:cNvPicPr preferRelativeResize="1">
          <a:picLocks noChangeAspect="1"/>
        </xdr:cNvPicPr>
      </xdr:nvPicPr>
      <xdr:blipFill>
        <a:blip r:embed="rId2"/>
        <a:stretch>
          <a:fillRect/>
        </a:stretch>
      </xdr:blipFill>
      <xdr:spPr>
        <a:xfrm>
          <a:off x="2286000" y="13506450"/>
          <a:ext cx="95250" cy="95250"/>
        </a:xfrm>
        <a:prstGeom prst="rect">
          <a:avLst/>
        </a:prstGeom>
        <a:noFill/>
        <a:ln w="9525" cmpd="sng">
          <a:noFill/>
        </a:ln>
      </xdr:spPr>
    </xdr:pic>
    <xdr:clientData/>
  </xdr:twoCellAnchor>
  <xdr:twoCellAnchor editAs="oneCell">
    <xdr:from>
      <xdr:col>3</xdr:col>
      <xdr:colOff>0</xdr:colOff>
      <xdr:row>33</xdr:row>
      <xdr:rowOff>0</xdr:rowOff>
    </xdr:from>
    <xdr:to>
      <xdr:col>3</xdr:col>
      <xdr:colOff>95250</xdr:colOff>
      <xdr:row>33</xdr:row>
      <xdr:rowOff>95250</xdr:rowOff>
    </xdr:to>
    <xdr:pic>
      <xdr:nvPicPr>
        <xdr:cNvPr id="67" name="Picture 135" descr="Up"/>
        <xdr:cNvPicPr preferRelativeResize="1">
          <a:picLocks noChangeAspect="1"/>
        </xdr:cNvPicPr>
      </xdr:nvPicPr>
      <xdr:blipFill>
        <a:blip r:embed="rId1"/>
        <a:stretch>
          <a:fillRect/>
        </a:stretch>
      </xdr:blipFill>
      <xdr:spPr>
        <a:xfrm>
          <a:off x="2286000" y="13935075"/>
          <a:ext cx="95250" cy="95250"/>
        </a:xfrm>
        <a:prstGeom prst="rect">
          <a:avLst/>
        </a:prstGeom>
        <a:noFill/>
        <a:ln w="9525" cmpd="sng">
          <a:noFill/>
        </a:ln>
      </xdr:spPr>
    </xdr:pic>
    <xdr:clientData/>
  </xdr:twoCellAnchor>
  <xdr:twoCellAnchor editAs="oneCell">
    <xdr:from>
      <xdr:col>3</xdr:col>
      <xdr:colOff>0</xdr:colOff>
      <xdr:row>34</xdr:row>
      <xdr:rowOff>0</xdr:rowOff>
    </xdr:from>
    <xdr:to>
      <xdr:col>3</xdr:col>
      <xdr:colOff>95250</xdr:colOff>
      <xdr:row>34</xdr:row>
      <xdr:rowOff>95250</xdr:rowOff>
    </xdr:to>
    <xdr:pic>
      <xdr:nvPicPr>
        <xdr:cNvPr id="68" name="Picture 136" descr="Up"/>
        <xdr:cNvPicPr preferRelativeResize="1">
          <a:picLocks noChangeAspect="1"/>
        </xdr:cNvPicPr>
      </xdr:nvPicPr>
      <xdr:blipFill>
        <a:blip r:embed="rId1"/>
        <a:stretch>
          <a:fillRect/>
        </a:stretch>
      </xdr:blipFill>
      <xdr:spPr>
        <a:xfrm>
          <a:off x="2286000" y="14363700"/>
          <a:ext cx="95250" cy="95250"/>
        </a:xfrm>
        <a:prstGeom prst="rect">
          <a:avLst/>
        </a:prstGeom>
        <a:noFill/>
        <a:ln w="9525" cmpd="sng">
          <a:noFill/>
        </a:ln>
      </xdr:spPr>
    </xdr:pic>
    <xdr:clientData/>
  </xdr:twoCellAnchor>
  <xdr:twoCellAnchor editAs="oneCell">
    <xdr:from>
      <xdr:col>3</xdr:col>
      <xdr:colOff>0</xdr:colOff>
      <xdr:row>35</xdr:row>
      <xdr:rowOff>0</xdr:rowOff>
    </xdr:from>
    <xdr:to>
      <xdr:col>3</xdr:col>
      <xdr:colOff>95250</xdr:colOff>
      <xdr:row>35</xdr:row>
      <xdr:rowOff>95250</xdr:rowOff>
    </xdr:to>
    <xdr:pic>
      <xdr:nvPicPr>
        <xdr:cNvPr id="69" name="Picture 137" descr="Down"/>
        <xdr:cNvPicPr preferRelativeResize="1">
          <a:picLocks noChangeAspect="1"/>
        </xdr:cNvPicPr>
      </xdr:nvPicPr>
      <xdr:blipFill>
        <a:blip r:embed="rId2"/>
        <a:stretch>
          <a:fillRect/>
        </a:stretch>
      </xdr:blipFill>
      <xdr:spPr>
        <a:xfrm>
          <a:off x="2286000" y="14792325"/>
          <a:ext cx="95250" cy="95250"/>
        </a:xfrm>
        <a:prstGeom prst="rect">
          <a:avLst/>
        </a:prstGeom>
        <a:noFill/>
        <a:ln w="9525" cmpd="sng">
          <a:noFill/>
        </a:ln>
      </xdr:spPr>
    </xdr:pic>
    <xdr:clientData/>
  </xdr:twoCellAnchor>
  <xdr:twoCellAnchor editAs="oneCell">
    <xdr:from>
      <xdr:col>3</xdr:col>
      <xdr:colOff>0</xdr:colOff>
      <xdr:row>36</xdr:row>
      <xdr:rowOff>0</xdr:rowOff>
    </xdr:from>
    <xdr:to>
      <xdr:col>3</xdr:col>
      <xdr:colOff>95250</xdr:colOff>
      <xdr:row>36</xdr:row>
      <xdr:rowOff>95250</xdr:rowOff>
    </xdr:to>
    <xdr:pic>
      <xdr:nvPicPr>
        <xdr:cNvPr id="70" name="Picture 138" descr="Up"/>
        <xdr:cNvPicPr preferRelativeResize="1">
          <a:picLocks noChangeAspect="1"/>
        </xdr:cNvPicPr>
      </xdr:nvPicPr>
      <xdr:blipFill>
        <a:blip r:embed="rId1"/>
        <a:stretch>
          <a:fillRect/>
        </a:stretch>
      </xdr:blipFill>
      <xdr:spPr>
        <a:xfrm>
          <a:off x="2286000" y="15220950"/>
          <a:ext cx="95250" cy="95250"/>
        </a:xfrm>
        <a:prstGeom prst="rect">
          <a:avLst/>
        </a:prstGeom>
        <a:noFill/>
        <a:ln w="9525" cmpd="sng">
          <a:noFill/>
        </a:ln>
      </xdr:spPr>
    </xdr:pic>
    <xdr:clientData/>
  </xdr:twoCellAnchor>
  <xdr:twoCellAnchor editAs="oneCell">
    <xdr:from>
      <xdr:col>3</xdr:col>
      <xdr:colOff>0</xdr:colOff>
      <xdr:row>37</xdr:row>
      <xdr:rowOff>0</xdr:rowOff>
    </xdr:from>
    <xdr:to>
      <xdr:col>3</xdr:col>
      <xdr:colOff>95250</xdr:colOff>
      <xdr:row>37</xdr:row>
      <xdr:rowOff>95250</xdr:rowOff>
    </xdr:to>
    <xdr:pic>
      <xdr:nvPicPr>
        <xdr:cNvPr id="71" name="Picture 139" descr="Down"/>
        <xdr:cNvPicPr preferRelativeResize="1">
          <a:picLocks noChangeAspect="1"/>
        </xdr:cNvPicPr>
      </xdr:nvPicPr>
      <xdr:blipFill>
        <a:blip r:embed="rId2"/>
        <a:stretch>
          <a:fillRect/>
        </a:stretch>
      </xdr:blipFill>
      <xdr:spPr>
        <a:xfrm>
          <a:off x="2286000" y="15649575"/>
          <a:ext cx="95250" cy="95250"/>
        </a:xfrm>
        <a:prstGeom prst="rect">
          <a:avLst/>
        </a:prstGeom>
        <a:noFill/>
        <a:ln w="9525" cmpd="sng">
          <a:noFill/>
        </a:ln>
      </xdr:spPr>
    </xdr:pic>
    <xdr:clientData/>
  </xdr:twoCellAnchor>
  <xdr:twoCellAnchor editAs="oneCell">
    <xdr:from>
      <xdr:col>3</xdr:col>
      <xdr:colOff>0</xdr:colOff>
      <xdr:row>38</xdr:row>
      <xdr:rowOff>0</xdr:rowOff>
    </xdr:from>
    <xdr:to>
      <xdr:col>3</xdr:col>
      <xdr:colOff>95250</xdr:colOff>
      <xdr:row>38</xdr:row>
      <xdr:rowOff>95250</xdr:rowOff>
    </xdr:to>
    <xdr:pic>
      <xdr:nvPicPr>
        <xdr:cNvPr id="72" name="Picture 140" descr="Up"/>
        <xdr:cNvPicPr preferRelativeResize="1">
          <a:picLocks noChangeAspect="1"/>
        </xdr:cNvPicPr>
      </xdr:nvPicPr>
      <xdr:blipFill>
        <a:blip r:embed="rId1"/>
        <a:stretch>
          <a:fillRect/>
        </a:stretch>
      </xdr:blipFill>
      <xdr:spPr>
        <a:xfrm>
          <a:off x="2286000" y="16078200"/>
          <a:ext cx="95250" cy="95250"/>
        </a:xfrm>
        <a:prstGeom prst="rect">
          <a:avLst/>
        </a:prstGeom>
        <a:noFill/>
        <a:ln w="9525" cmpd="sng">
          <a:noFill/>
        </a:ln>
      </xdr:spPr>
    </xdr:pic>
    <xdr:clientData/>
  </xdr:twoCellAnchor>
  <xdr:twoCellAnchor editAs="oneCell">
    <xdr:from>
      <xdr:col>3</xdr:col>
      <xdr:colOff>0</xdr:colOff>
      <xdr:row>39</xdr:row>
      <xdr:rowOff>0</xdr:rowOff>
    </xdr:from>
    <xdr:to>
      <xdr:col>3</xdr:col>
      <xdr:colOff>95250</xdr:colOff>
      <xdr:row>39</xdr:row>
      <xdr:rowOff>95250</xdr:rowOff>
    </xdr:to>
    <xdr:pic>
      <xdr:nvPicPr>
        <xdr:cNvPr id="73" name="Picture 141" descr="Down"/>
        <xdr:cNvPicPr preferRelativeResize="1">
          <a:picLocks noChangeAspect="1"/>
        </xdr:cNvPicPr>
      </xdr:nvPicPr>
      <xdr:blipFill>
        <a:blip r:embed="rId2"/>
        <a:stretch>
          <a:fillRect/>
        </a:stretch>
      </xdr:blipFill>
      <xdr:spPr>
        <a:xfrm>
          <a:off x="2286000" y="16506825"/>
          <a:ext cx="9525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astocks.com/chi/stockquote/default.asp?symbol=0001" TargetMode="External" /><Relationship Id="rId2" Type="http://schemas.openxmlformats.org/officeDocument/2006/relationships/hyperlink" Target="http://www.aastocks.com/chi/stockquote/default.asp?symbol=0002" TargetMode="External" /><Relationship Id="rId3" Type="http://schemas.openxmlformats.org/officeDocument/2006/relationships/hyperlink" Target="http://www.aastocks.com/chi/stockquote/default.asp?symbol=0003" TargetMode="External" /><Relationship Id="rId4" Type="http://schemas.openxmlformats.org/officeDocument/2006/relationships/hyperlink" Target="http://www.aastocks.com/chi/stockquote/default.asp?symbol=0004" TargetMode="External" /><Relationship Id="rId5" Type="http://schemas.openxmlformats.org/officeDocument/2006/relationships/hyperlink" Target="http://www.aastocks.com/chi/stockquote/default.asp?symbol=0005" TargetMode="External" /><Relationship Id="rId6" Type="http://schemas.openxmlformats.org/officeDocument/2006/relationships/hyperlink" Target="http://www.aastocks.com/chi/stockquote/default.asp?symbol=0006" TargetMode="External" /><Relationship Id="rId7" Type="http://schemas.openxmlformats.org/officeDocument/2006/relationships/hyperlink" Target="http://www.aastocks.com/chi/stockquote/default.asp?symbol=0008" TargetMode="External" /><Relationship Id="rId8" Type="http://schemas.openxmlformats.org/officeDocument/2006/relationships/hyperlink" Target="http://www.aastocks.com/chi/stockquote/default.asp?symbol=0011" TargetMode="External" /><Relationship Id="rId9" Type="http://schemas.openxmlformats.org/officeDocument/2006/relationships/hyperlink" Target="http://www.aastocks.com/chi/stockquote/default.asp?symbol=0012" TargetMode="External" /><Relationship Id="rId10" Type="http://schemas.openxmlformats.org/officeDocument/2006/relationships/hyperlink" Target="http://www.aastocks.com/chi/stockquote/default.asp?symbol=0013" TargetMode="External" /><Relationship Id="rId11" Type="http://schemas.openxmlformats.org/officeDocument/2006/relationships/hyperlink" Target="http://www.aastocks.com/chi/stockquote/default.asp?symbol=0016" TargetMode="External" /><Relationship Id="rId12" Type="http://schemas.openxmlformats.org/officeDocument/2006/relationships/hyperlink" Target="http://www.aastocks.com/chi/stockquote/default.asp?symbol=0017" TargetMode="External" /><Relationship Id="rId13" Type="http://schemas.openxmlformats.org/officeDocument/2006/relationships/hyperlink" Target="http://www.aastocks.com/chi/stockquote/default.asp?symbol=0019" TargetMode="External" /><Relationship Id="rId14" Type="http://schemas.openxmlformats.org/officeDocument/2006/relationships/hyperlink" Target="http://www.aastocks.com/chi/stockquote/default.asp?symbol=0023" TargetMode="External" /><Relationship Id="rId15" Type="http://schemas.openxmlformats.org/officeDocument/2006/relationships/hyperlink" Target="http://www.aastocks.com/chi/stockquote/default.asp?symbol=0066" TargetMode="External" /><Relationship Id="rId16" Type="http://schemas.openxmlformats.org/officeDocument/2006/relationships/hyperlink" Target="http://www.aastocks.com/chi/stockquote/default.asp?symbol=0083" TargetMode="External" /><Relationship Id="rId17" Type="http://schemas.openxmlformats.org/officeDocument/2006/relationships/hyperlink" Target="http://www.aastocks.com/chi/stockquote/default.asp?symbol=0101" TargetMode="External" /><Relationship Id="rId18" Type="http://schemas.openxmlformats.org/officeDocument/2006/relationships/hyperlink" Target="http://www.aastocks.com/chi/stockquote/default.asp?symbol=0144" TargetMode="External" /><Relationship Id="rId19" Type="http://schemas.openxmlformats.org/officeDocument/2006/relationships/hyperlink" Target="http://www.aastocks.com/chi/stockquote/default.asp?symbol=0267" TargetMode="External" /><Relationship Id="rId20" Type="http://schemas.openxmlformats.org/officeDocument/2006/relationships/hyperlink" Target="http://www.aastocks.com/chi/stockquote/default.asp?symbol=0291" TargetMode="External" /><Relationship Id="rId21" Type="http://schemas.openxmlformats.org/officeDocument/2006/relationships/hyperlink" Target="http://www.aastocks.com/chi/stockquote/default.asp?symbol=0293" TargetMode="External" /><Relationship Id="rId22" Type="http://schemas.openxmlformats.org/officeDocument/2006/relationships/hyperlink" Target="http://www.aastocks.com/chi/stockquote/default.asp?symbol=0330" TargetMode="External" /><Relationship Id="rId23" Type="http://schemas.openxmlformats.org/officeDocument/2006/relationships/hyperlink" Target="http://www.aastocks.com/chi/stockquote/default.asp?symbol=0386" TargetMode="External" /><Relationship Id="rId24" Type="http://schemas.openxmlformats.org/officeDocument/2006/relationships/hyperlink" Target="http://www.aastocks.com/chi/stockquote/default.asp?symbol=0388" TargetMode="External" /><Relationship Id="rId25" Type="http://schemas.openxmlformats.org/officeDocument/2006/relationships/hyperlink" Target="http://www.aastocks.com/chi/stockquote/default.asp?symbol=0494" TargetMode="External" /><Relationship Id="rId26" Type="http://schemas.openxmlformats.org/officeDocument/2006/relationships/hyperlink" Target="http://www.aastocks.com/chi/stockquote/default.asp?symbol=0551" TargetMode="External" /><Relationship Id="rId27" Type="http://schemas.openxmlformats.org/officeDocument/2006/relationships/hyperlink" Target="http://www.aastocks.com/chi/stockquote/default.asp?symbol=0762" TargetMode="External" /><Relationship Id="rId28" Type="http://schemas.openxmlformats.org/officeDocument/2006/relationships/hyperlink" Target="http://www.aastocks.com/chi/stockquote/default.asp?symbol=0883" TargetMode="External" /><Relationship Id="rId29" Type="http://schemas.openxmlformats.org/officeDocument/2006/relationships/hyperlink" Target="http://www.aastocks.com/chi/stockquote/default.asp?symbol=0906" TargetMode="External" /><Relationship Id="rId30" Type="http://schemas.openxmlformats.org/officeDocument/2006/relationships/hyperlink" Target="http://www.aastocks.com/chi/stockquote/default.asp?symbol=0939" TargetMode="External" /><Relationship Id="rId31" Type="http://schemas.openxmlformats.org/officeDocument/2006/relationships/hyperlink" Target="http://www.aastocks.com/chi/stockquote/default.asp?symbol=0941" TargetMode="External" /><Relationship Id="rId32" Type="http://schemas.openxmlformats.org/officeDocument/2006/relationships/hyperlink" Target="http://www.aastocks.com/chi/stockquote/default.asp?symbol=1038" TargetMode="External" /><Relationship Id="rId33" Type="http://schemas.openxmlformats.org/officeDocument/2006/relationships/hyperlink" Target="http://www.aastocks.com/chi/stockquote/default.asp?symbol=1199" TargetMode="External" /><Relationship Id="rId34" Type="http://schemas.openxmlformats.org/officeDocument/2006/relationships/hyperlink" Target="http://www.aastocks.com/chi/stockquote/default.asp?symbol=1398" TargetMode="External" /><Relationship Id="rId35" Type="http://schemas.openxmlformats.org/officeDocument/2006/relationships/hyperlink" Target="http://www.aastocks.com/chi/stockquote/default.asp?symbol=2038" TargetMode="External" /><Relationship Id="rId36" Type="http://schemas.openxmlformats.org/officeDocument/2006/relationships/hyperlink" Target="http://www.aastocks.com/chi/stockquote/default.asp?symbol=2318" TargetMode="External" /><Relationship Id="rId37" Type="http://schemas.openxmlformats.org/officeDocument/2006/relationships/hyperlink" Target="http://www.aastocks.com/chi/stockquote/default.asp?symbol=2388" TargetMode="External" /><Relationship Id="rId38" Type="http://schemas.openxmlformats.org/officeDocument/2006/relationships/hyperlink" Target="http://www.aastocks.com/chi/stockquote/default.asp?symbol=2628" TargetMode="External" /><Relationship Id="rId39" Type="http://schemas.openxmlformats.org/officeDocument/2006/relationships/hyperlink" Target="http://www.aastocks.com/chi/stockquote/default.asp?symbol=3988" TargetMode="Externa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hk.finance.yahoo.com/q?s=0001.HK" TargetMode="External" /><Relationship Id="rId2" Type="http://schemas.openxmlformats.org/officeDocument/2006/relationships/hyperlink" Target="http://hk.finance.yahoo.com/q?s=0002.HK" TargetMode="External" /><Relationship Id="rId3" Type="http://schemas.openxmlformats.org/officeDocument/2006/relationships/hyperlink" Target="http://hk.finance.yahoo.com/q?s=0003.HK" TargetMode="External" /><Relationship Id="rId4" Type="http://schemas.openxmlformats.org/officeDocument/2006/relationships/hyperlink" Target="http://hk.finance.yahoo.com/q?s=0004.HK" TargetMode="External" /><Relationship Id="rId5" Type="http://schemas.openxmlformats.org/officeDocument/2006/relationships/hyperlink" Target="http://hk.finance.yahoo.com/q?s=0005.HK" TargetMode="External" /><Relationship Id="rId6" Type="http://schemas.openxmlformats.org/officeDocument/2006/relationships/hyperlink" Target="http://hk.finance.yahoo.com/q?s=0006.HK" TargetMode="External" /><Relationship Id="rId7" Type="http://schemas.openxmlformats.org/officeDocument/2006/relationships/hyperlink" Target="http://hk.finance.yahoo.com/q?s=0008.HK" TargetMode="External" /><Relationship Id="rId8" Type="http://schemas.openxmlformats.org/officeDocument/2006/relationships/hyperlink" Target="http://hk.finance.yahoo.com/q?s=0011.HK" TargetMode="External" /><Relationship Id="rId9" Type="http://schemas.openxmlformats.org/officeDocument/2006/relationships/hyperlink" Target="http://hk.finance.yahoo.com/q?s=0012.HK" TargetMode="External" /><Relationship Id="rId10" Type="http://schemas.openxmlformats.org/officeDocument/2006/relationships/hyperlink" Target="http://hk.finance.yahoo.com/q?s=0013.HK" TargetMode="External" /><Relationship Id="rId11" Type="http://schemas.openxmlformats.org/officeDocument/2006/relationships/hyperlink" Target="http://hk.finance.yahoo.com/q?s=0016.HK" TargetMode="External" /><Relationship Id="rId12" Type="http://schemas.openxmlformats.org/officeDocument/2006/relationships/hyperlink" Target="http://hk.finance.yahoo.com/q?s=0017.HK" TargetMode="External" /><Relationship Id="rId13" Type="http://schemas.openxmlformats.org/officeDocument/2006/relationships/hyperlink" Target="http://hk.finance.yahoo.com/q?s=0019.HK" TargetMode="External" /><Relationship Id="rId14" Type="http://schemas.openxmlformats.org/officeDocument/2006/relationships/hyperlink" Target="http://hk.finance.yahoo.com/q?s=0023.HK" TargetMode="External" /><Relationship Id="rId15" Type="http://schemas.openxmlformats.org/officeDocument/2006/relationships/hyperlink" Target="http://hk.finance.yahoo.com/q?s=0066.HK" TargetMode="External" /><Relationship Id="rId16" Type="http://schemas.openxmlformats.org/officeDocument/2006/relationships/hyperlink" Target="http://hk.finance.yahoo.com/q?s=0083.HK" TargetMode="External" /><Relationship Id="rId17" Type="http://schemas.openxmlformats.org/officeDocument/2006/relationships/hyperlink" Target="http://hk.finance.yahoo.com/q?s=0101.HK" TargetMode="External" /><Relationship Id="rId18" Type="http://schemas.openxmlformats.org/officeDocument/2006/relationships/hyperlink" Target="http://hk.finance.yahoo.com/q?s=0144.HK" TargetMode="External" /><Relationship Id="rId19" Type="http://schemas.openxmlformats.org/officeDocument/2006/relationships/hyperlink" Target="http://hk.finance.yahoo.com/q?s=0267.HK" TargetMode="External" /><Relationship Id="rId20" Type="http://schemas.openxmlformats.org/officeDocument/2006/relationships/hyperlink" Target="http://hk.finance.yahoo.com/q?s=0291.HK" TargetMode="External" /><Relationship Id="rId21" Type="http://schemas.openxmlformats.org/officeDocument/2006/relationships/hyperlink" Target="http://hk.finance.yahoo.com/q?s=0293.HK" TargetMode="External" /><Relationship Id="rId22" Type="http://schemas.openxmlformats.org/officeDocument/2006/relationships/hyperlink" Target="http://hk.finance.yahoo.com/q?s=0330.HK" TargetMode="External" /><Relationship Id="rId23" Type="http://schemas.openxmlformats.org/officeDocument/2006/relationships/hyperlink" Target="http://hk.finance.yahoo.com/q?s=0386.HK" TargetMode="External" /><Relationship Id="rId24" Type="http://schemas.openxmlformats.org/officeDocument/2006/relationships/hyperlink" Target="http://hk.finance.yahoo.com/q?s=0388.HK" TargetMode="External" /><Relationship Id="rId25" Type="http://schemas.openxmlformats.org/officeDocument/2006/relationships/hyperlink" Target="http://hk.finance.yahoo.com/q?s=0494.HK" TargetMode="External" /><Relationship Id="rId26" Type="http://schemas.openxmlformats.org/officeDocument/2006/relationships/hyperlink" Target="http://hk.finance.yahoo.com/q?s=0551.HK" TargetMode="External" /><Relationship Id="rId27" Type="http://schemas.openxmlformats.org/officeDocument/2006/relationships/hyperlink" Target="http://hk.finance.yahoo.com/q?s=0762.HK" TargetMode="External" /><Relationship Id="rId28" Type="http://schemas.openxmlformats.org/officeDocument/2006/relationships/hyperlink" Target="http://hk.finance.yahoo.com/q?s=0883.HK" TargetMode="External" /><Relationship Id="rId29" Type="http://schemas.openxmlformats.org/officeDocument/2006/relationships/hyperlink" Target="http://hk.finance.yahoo.com/q?s=0906.HK" TargetMode="External" /><Relationship Id="rId30" Type="http://schemas.openxmlformats.org/officeDocument/2006/relationships/hyperlink" Target="http://hk.finance.yahoo.com/q?s=0939.HK" TargetMode="External" /><Relationship Id="rId31" Type="http://schemas.openxmlformats.org/officeDocument/2006/relationships/hyperlink" Target="http://hk.finance.yahoo.com/q?s=0941.HK" TargetMode="External" /><Relationship Id="rId32" Type="http://schemas.openxmlformats.org/officeDocument/2006/relationships/hyperlink" Target="http://hk.finance.yahoo.com/q?s=1038.HK" TargetMode="External" /><Relationship Id="rId33" Type="http://schemas.openxmlformats.org/officeDocument/2006/relationships/hyperlink" Target="http://hk.finance.yahoo.com/q?s=1199.HK" TargetMode="External" /><Relationship Id="rId34" Type="http://schemas.openxmlformats.org/officeDocument/2006/relationships/hyperlink" Target="http://hk.finance.yahoo.com/q?s=1398.HK" TargetMode="External" /><Relationship Id="rId35" Type="http://schemas.openxmlformats.org/officeDocument/2006/relationships/hyperlink" Target="http://hk.finance.yahoo.com/q?s=2038.HK" TargetMode="External" /><Relationship Id="rId36" Type="http://schemas.openxmlformats.org/officeDocument/2006/relationships/hyperlink" Target="http://hk.finance.yahoo.com/q?s=2318.HK" TargetMode="External" /><Relationship Id="rId37" Type="http://schemas.openxmlformats.org/officeDocument/2006/relationships/hyperlink" Target="http://hk.finance.yahoo.com/q?s=2388.HK" TargetMode="External" /><Relationship Id="rId38" Type="http://schemas.openxmlformats.org/officeDocument/2006/relationships/hyperlink" Target="http://hk.finance.yahoo.com/q?s=2628.HK" TargetMode="External" /><Relationship Id="rId39" Type="http://schemas.openxmlformats.org/officeDocument/2006/relationships/hyperlink" Target="http://hk.finance.yahoo.com/q?s=3988.HK" TargetMode="External" /><Relationship Id="rId40"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astocks.com/chi/stockquote/default.asp?symbol=0001" TargetMode="External" /><Relationship Id="rId2" Type="http://schemas.openxmlformats.org/officeDocument/2006/relationships/hyperlink" Target="http://www.aastocks.com/chi/stockquote/default.asp?symbol=0002" TargetMode="External" /><Relationship Id="rId3" Type="http://schemas.openxmlformats.org/officeDocument/2006/relationships/hyperlink" Target="http://www.aastocks.com/chi/stockquote/default.asp?symbol=0003" TargetMode="External" /><Relationship Id="rId4" Type="http://schemas.openxmlformats.org/officeDocument/2006/relationships/hyperlink" Target="http://www.aastocks.com/chi/stockquote/default.asp?symbol=0004" TargetMode="External" /><Relationship Id="rId5" Type="http://schemas.openxmlformats.org/officeDocument/2006/relationships/hyperlink" Target="http://www.aastocks.com/chi/stockquote/default.asp?symbol=0005" TargetMode="External" /><Relationship Id="rId6" Type="http://schemas.openxmlformats.org/officeDocument/2006/relationships/hyperlink" Target="http://www.aastocks.com/chi/stockquote/default.asp?symbol=0006" TargetMode="External" /><Relationship Id="rId7" Type="http://schemas.openxmlformats.org/officeDocument/2006/relationships/hyperlink" Target="http://www.aastocks.com/chi/stockquote/default.asp?symbol=0008" TargetMode="External" /><Relationship Id="rId8" Type="http://schemas.openxmlformats.org/officeDocument/2006/relationships/hyperlink" Target="http://www.aastocks.com/chi/stockquote/default.asp?symbol=0011" TargetMode="External" /><Relationship Id="rId9" Type="http://schemas.openxmlformats.org/officeDocument/2006/relationships/hyperlink" Target="http://www.aastocks.com/chi/stockquote/default.asp?symbol=0012" TargetMode="External" /><Relationship Id="rId10" Type="http://schemas.openxmlformats.org/officeDocument/2006/relationships/hyperlink" Target="http://www.aastocks.com/chi/stockquote/default.asp?symbol=0013" TargetMode="External" /><Relationship Id="rId11" Type="http://schemas.openxmlformats.org/officeDocument/2006/relationships/hyperlink" Target="http://www.aastocks.com/chi/stockquote/default.asp?symbol=0016" TargetMode="External" /><Relationship Id="rId12" Type="http://schemas.openxmlformats.org/officeDocument/2006/relationships/hyperlink" Target="http://www.aastocks.com/chi/stockquote/default.asp?symbol=0017" TargetMode="External" /><Relationship Id="rId13" Type="http://schemas.openxmlformats.org/officeDocument/2006/relationships/hyperlink" Target="http://www.aastocks.com/chi/stockquote/default.asp?symbol=0019" TargetMode="External" /><Relationship Id="rId14" Type="http://schemas.openxmlformats.org/officeDocument/2006/relationships/hyperlink" Target="http://www.aastocks.com/chi/stockquote/default.asp?symbol=0023" TargetMode="External" /><Relationship Id="rId15" Type="http://schemas.openxmlformats.org/officeDocument/2006/relationships/hyperlink" Target="http://www.aastocks.com/chi/stockquote/default.asp?symbol=0066" TargetMode="External" /><Relationship Id="rId16" Type="http://schemas.openxmlformats.org/officeDocument/2006/relationships/hyperlink" Target="http://www.aastocks.com/chi/stockquote/default.asp?symbol=0083" TargetMode="External" /><Relationship Id="rId17" Type="http://schemas.openxmlformats.org/officeDocument/2006/relationships/hyperlink" Target="http://www.aastocks.com/chi/stockquote/default.asp?symbol=0101" TargetMode="External" /><Relationship Id="rId18" Type="http://schemas.openxmlformats.org/officeDocument/2006/relationships/hyperlink" Target="http://www.aastocks.com/chi/stockquote/default.asp?symbol=0144" TargetMode="External" /><Relationship Id="rId19" Type="http://schemas.openxmlformats.org/officeDocument/2006/relationships/hyperlink" Target="http://www.aastocks.com/chi/stockquote/default.asp?symbol=0267" TargetMode="External" /><Relationship Id="rId20" Type="http://schemas.openxmlformats.org/officeDocument/2006/relationships/hyperlink" Target="http://www.aastocks.com/chi/stockquote/default.asp?symbol=0291" TargetMode="External" /><Relationship Id="rId21" Type="http://schemas.openxmlformats.org/officeDocument/2006/relationships/hyperlink" Target="http://www.aastocks.com/chi/stockquote/default.asp?symbol=0293" TargetMode="External" /><Relationship Id="rId22" Type="http://schemas.openxmlformats.org/officeDocument/2006/relationships/hyperlink" Target="http://www.aastocks.com/chi/stockquote/default.asp?symbol=0330" TargetMode="External" /><Relationship Id="rId23" Type="http://schemas.openxmlformats.org/officeDocument/2006/relationships/hyperlink" Target="http://www.aastocks.com/chi/stockquote/default.asp?symbol=0386" TargetMode="External" /><Relationship Id="rId24" Type="http://schemas.openxmlformats.org/officeDocument/2006/relationships/hyperlink" Target="http://www.aastocks.com/chi/stockquote/default.asp?symbol=0388" TargetMode="External" /><Relationship Id="rId25" Type="http://schemas.openxmlformats.org/officeDocument/2006/relationships/hyperlink" Target="http://www.aastocks.com/chi/stockquote/default.asp?symbol=0494" TargetMode="External" /><Relationship Id="rId26" Type="http://schemas.openxmlformats.org/officeDocument/2006/relationships/hyperlink" Target="http://www.aastocks.com/chi/stockquote/default.asp?symbol=0551" TargetMode="External" /><Relationship Id="rId27" Type="http://schemas.openxmlformats.org/officeDocument/2006/relationships/hyperlink" Target="http://www.aastocks.com/chi/stockquote/default.asp?symbol=0762" TargetMode="External" /><Relationship Id="rId28" Type="http://schemas.openxmlformats.org/officeDocument/2006/relationships/hyperlink" Target="http://www.aastocks.com/chi/stockquote/default.asp?symbol=0883" TargetMode="External" /><Relationship Id="rId29" Type="http://schemas.openxmlformats.org/officeDocument/2006/relationships/hyperlink" Target="http://www.aastocks.com/chi/stockquote/default.asp?symbol=0906" TargetMode="External" /><Relationship Id="rId30" Type="http://schemas.openxmlformats.org/officeDocument/2006/relationships/hyperlink" Target="http://www.aastocks.com/chi/stockquote/default.asp?symbol=0939" TargetMode="External" /><Relationship Id="rId31" Type="http://schemas.openxmlformats.org/officeDocument/2006/relationships/hyperlink" Target="http://www.aastocks.com/chi/stockquote/default.asp?symbol=0941" TargetMode="External" /><Relationship Id="rId32" Type="http://schemas.openxmlformats.org/officeDocument/2006/relationships/hyperlink" Target="http://www.aastocks.com/chi/stockquote/default.asp?symbol=1038" TargetMode="External" /><Relationship Id="rId33" Type="http://schemas.openxmlformats.org/officeDocument/2006/relationships/hyperlink" Target="http://www.aastocks.com/chi/stockquote/default.asp?symbol=1199" TargetMode="External" /><Relationship Id="rId34" Type="http://schemas.openxmlformats.org/officeDocument/2006/relationships/hyperlink" Target="http://www.aastocks.com/chi/stockquote/default.asp?symbol=1398" TargetMode="External" /><Relationship Id="rId35" Type="http://schemas.openxmlformats.org/officeDocument/2006/relationships/hyperlink" Target="http://www.aastocks.com/chi/stockquote/default.asp?symbol=2038" TargetMode="External" /><Relationship Id="rId36" Type="http://schemas.openxmlformats.org/officeDocument/2006/relationships/hyperlink" Target="http://www.aastocks.com/chi/stockquote/default.asp?symbol=2318" TargetMode="External" /><Relationship Id="rId37" Type="http://schemas.openxmlformats.org/officeDocument/2006/relationships/hyperlink" Target="http://www.aastocks.com/chi/stockquote/default.asp?symbol=2388" TargetMode="External" /><Relationship Id="rId38" Type="http://schemas.openxmlformats.org/officeDocument/2006/relationships/hyperlink" Target="http://www.aastocks.com/chi/stockquote/default.asp?symbol=2628" TargetMode="External" /><Relationship Id="rId39" Type="http://schemas.openxmlformats.org/officeDocument/2006/relationships/hyperlink" Target="http://www.aastocks.com/chi/stockquote/default.asp?symbol=3988" TargetMode="External" /><Relationship Id="rId40"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hk.finance.yahoo.com/q?s=0001.HK" TargetMode="External" /><Relationship Id="rId2" Type="http://schemas.openxmlformats.org/officeDocument/2006/relationships/hyperlink" Target="http://hk.finance.yahoo.com/q?s=0002.HK" TargetMode="External" /><Relationship Id="rId3" Type="http://schemas.openxmlformats.org/officeDocument/2006/relationships/hyperlink" Target="http://hk.finance.yahoo.com/q?s=0003.HK" TargetMode="External" /><Relationship Id="rId4" Type="http://schemas.openxmlformats.org/officeDocument/2006/relationships/hyperlink" Target="http://hk.finance.yahoo.com/q?s=0004.HK" TargetMode="External" /><Relationship Id="rId5" Type="http://schemas.openxmlformats.org/officeDocument/2006/relationships/hyperlink" Target="http://hk.finance.yahoo.com/q?s=0005.HK" TargetMode="External" /><Relationship Id="rId6" Type="http://schemas.openxmlformats.org/officeDocument/2006/relationships/hyperlink" Target="http://hk.finance.yahoo.com/q?s=0006.HK" TargetMode="External" /><Relationship Id="rId7" Type="http://schemas.openxmlformats.org/officeDocument/2006/relationships/hyperlink" Target="http://hk.finance.yahoo.com/q?s=0008.HK" TargetMode="External" /><Relationship Id="rId8" Type="http://schemas.openxmlformats.org/officeDocument/2006/relationships/hyperlink" Target="http://hk.finance.yahoo.com/q?s=0011.HK" TargetMode="External" /><Relationship Id="rId9" Type="http://schemas.openxmlformats.org/officeDocument/2006/relationships/hyperlink" Target="http://hk.finance.yahoo.com/q?s=0012.HK" TargetMode="External" /><Relationship Id="rId10" Type="http://schemas.openxmlformats.org/officeDocument/2006/relationships/hyperlink" Target="http://hk.finance.yahoo.com/q?s=0013.HK" TargetMode="External" /><Relationship Id="rId11" Type="http://schemas.openxmlformats.org/officeDocument/2006/relationships/hyperlink" Target="http://hk.finance.yahoo.com/q?s=0016.HK" TargetMode="External" /><Relationship Id="rId12" Type="http://schemas.openxmlformats.org/officeDocument/2006/relationships/hyperlink" Target="http://hk.finance.yahoo.com/q?s=0017.HK" TargetMode="External" /><Relationship Id="rId13" Type="http://schemas.openxmlformats.org/officeDocument/2006/relationships/hyperlink" Target="http://hk.finance.yahoo.com/q?s=0019.HK" TargetMode="External" /><Relationship Id="rId14" Type="http://schemas.openxmlformats.org/officeDocument/2006/relationships/hyperlink" Target="http://hk.finance.yahoo.com/q?s=0023.HK" TargetMode="External" /><Relationship Id="rId15" Type="http://schemas.openxmlformats.org/officeDocument/2006/relationships/hyperlink" Target="http://hk.finance.yahoo.com/q?s=0066.HK" TargetMode="External" /><Relationship Id="rId16" Type="http://schemas.openxmlformats.org/officeDocument/2006/relationships/hyperlink" Target="http://hk.finance.yahoo.com/q?s=0083.HK" TargetMode="External" /><Relationship Id="rId17" Type="http://schemas.openxmlformats.org/officeDocument/2006/relationships/hyperlink" Target="http://hk.finance.yahoo.com/q?s=0101.HK" TargetMode="External" /><Relationship Id="rId18" Type="http://schemas.openxmlformats.org/officeDocument/2006/relationships/hyperlink" Target="http://hk.finance.yahoo.com/q?s=0144.HK" TargetMode="External" /><Relationship Id="rId19" Type="http://schemas.openxmlformats.org/officeDocument/2006/relationships/hyperlink" Target="http://hk.finance.yahoo.com/q?s=0267.HK" TargetMode="External" /><Relationship Id="rId20" Type="http://schemas.openxmlformats.org/officeDocument/2006/relationships/hyperlink" Target="http://hk.finance.yahoo.com/q?s=0291.HK" TargetMode="External" /><Relationship Id="rId21" Type="http://schemas.openxmlformats.org/officeDocument/2006/relationships/hyperlink" Target="http://hk.finance.yahoo.com/q?s=0293.HK" TargetMode="External" /><Relationship Id="rId22" Type="http://schemas.openxmlformats.org/officeDocument/2006/relationships/hyperlink" Target="http://hk.finance.yahoo.com/q?s=0330.HK" TargetMode="External" /><Relationship Id="rId23" Type="http://schemas.openxmlformats.org/officeDocument/2006/relationships/hyperlink" Target="http://hk.finance.yahoo.com/q?s=0386.HK" TargetMode="External" /><Relationship Id="rId24" Type="http://schemas.openxmlformats.org/officeDocument/2006/relationships/hyperlink" Target="http://hk.finance.yahoo.com/q?s=0388.HK" TargetMode="External" /><Relationship Id="rId25" Type="http://schemas.openxmlformats.org/officeDocument/2006/relationships/hyperlink" Target="http://hk.finance.yahoo.com/q?s=0494.HK" TargetMode="External" /><Relationship Id="rId26" Type="http://schemas.openxmlformats.org/officeDocument/2006/relationships/hyperlink" Target="http://hk.finance.yahoo.com/q?s=0551.HK" TargetMode="External" /><Relationship Id="rId27" Type="http://schemas.openxmlformats.org/officeDocument/2006/relationships/hyperlink" Target="http://hk.finance.yahoo.com/q?s=0762.HK" TargetMode="External" /><Relationship Id="rId28" Type="http://schemas.openxmlformats.org/officeDocument/2006/relationships/hyperlink" Target="http://hk.finance.yahoo.com/q?s=0883.HK" TargetMode="External" /><Relationship Id="rId29" Type="http://schemas.openxmlformats.org/officeDocument/2006/relationships/hyperlink" Target="http://hk.finance.yahoo.com/q?s=0906.HK" TargetMode="External" /><Relationship Id="rId30" Type="http://schemas.openxmlformats.org/officeDocument/2006/relationships/hyperlink" Target="http://hk.finance.yahoo.com/q?s=0939.HK" TargetMode="External" /><Relationship Id="rId31" Type="http://schemas.openxmlformats.org/officeDocument/2006/relationships/hyperlink" Target="http://hk.finance.yahoo.com/q?s=0941.HK" TargetMode="External" /><Relationship Id="rId32" Type="http://schemas.openxmlformats.org/officeDocument/2006/relationships/hyperlink" Target="http://hk.finance.yahoo.com/q?s=1038.HK" TargetMode="External" /><Relationship Id="rId33" Type="http://schemas.openxmlformats.org/officeDocument/2006/relationships/hyperlink" Target="http://hk.finance.yahoo.com/q?s=1199.HK" TargetMode="External" /><Relationship Id="rId34" Type="http://schemas.openxmlformats.org/officeDocument/2006/relationships/hyperlink" Target="http://hk.finance.yahoo.com/q?s=1398.HK" TargetMode="External" /><Relationship Id="rId35" Type="http://schemas.openxmlformats.org/officeDocument/2006/relationships/hyperlink" Target="http://hk.finance.yahoo.com/q?s=2038.HK" TargetMode="External" /><Relationship Id="rId36" Type="http://schemas.openxmlformats.org/officeDocument/2006/relationships/hyperlink" Target="http://hk.finance.yahoo.com/q?s=2318.HK" TargetMode="External" /><Relationship Id="rId37" Type="http://schemas.openxmlformats.org/officeDocument/2006/relationships/hyperlink" Target="http://hk.finance.yahoo.com/q?s=2388.HK" TargetMode="External" /><Relationship Id="rId38" Type="http://schemas.openxmlformats.org/officeDocument/2006/relationships/hyperlink" Target="http://hk.finance.yahoo.com/q?s=2628.HK" TargetMode="External" /><Relationship Id="rId39" Type="http://schemas.openxmlformats.org/officeDocument/2006/relationships/hyperlink" Target="http://hk.finance.yahoo.com/q?s=3988.HK" TargetMode="External" /><Relationship Id="rId40"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44"/>
  <sheetViews>
    <sheetView workbookViewId="0" topLeftCell="C1">
      <selection activeCell="F23" sqref="F23"/>
    </sheetView>
  </sheetViews>
  <sheetFormatPr defaultColWidth="8.88671875" defaultRowHeight="15"/>
  <cols>
    <col min="7" max="7" width="27.10546875" style="0" customWidth="1"/>
  </cols>
  <sheetData>
    <row r="1" spans="1:6" ht="15">
      <c r="A1" s="150"/>
      <c r="B1" s="149" t="s">
        <v>64</v>
      </c>
      <c r="C1" s="149"/>
      <c r="D1" s="149"/>
      <c r="E1" s="149"/>
      <c r="F1" s="149"/>
    </row>
    <row r="2" spans="1:6" ht="15">
      <c r="A2" s="150"/>
      <c r="B2" s="149"/>
      <c r="C2" s="149"/>
      <c r="D2" s="149"/>
      <c r="E2" s="149"/>
      <c r="F2" s="149"/>
    </row>
    <row r="3" spans="1:6" ht="15">
      <c r="A3" s="150"/>
      <c r="B3" s="149"/>
      <c r="C3" s="149"/>
      <c r="D3" s="149"/>
      <c r="E3" s="149"/>
      <c r="F3" s="149"/>
    </row>
    <row r="4" spans="1:6" ht="15">
      <c r="A4" s="150"/>
      <c r="B4" s="149"/>
      <c r="C4" s="149"/>
      <c r="D4" s="149"/>
      <c r="E4" s="149"/>
      <c r="F4" s="149"/>
    </row>
    <row r="5" spans="1:6" ht="15">
      <c r="A5" s="150"/>
      <c r="B5" s="149"/>
      <c r="C5" s="149"/>
      <c r="D5" s="149"/>
      <c r="E5" s="149"/>
      <c r="F5" s="149"/>
    </row>
    <row r="6" spans="1:6" ht="15">
      <c r="A6" s="150"/>
      <c r="B6" s="149"/>
      <c r="C6" s="149"/>
      <c r="D6" s="149"/>
      <c r="E6" s="149"/>
      <c r="F6" s="149"/>
    </row>
    <row r="7" spans="1:6" ht="15">
      <c r="A7" s="150"/>
      <c r="B7" s="149"/>
      <c r="C7" s="149"/>
      <c r="D7" s="149"/>
      <c r="E7" s="149"/>
      <c r="F7" s="149"/>
    </row>
    <row r="8" spans="1:6" ht="15">
      <c r="A8" s="150"/>
      <c r="B8" s="149"/>
      <c r="C8" s="149"/>
      <c r="D8" s="149"/>
      <c r="E8" s="149"/>
      <c r="F8" s="149"/>
    </row>
    <row r="9" spans="1:6" ht="15">
      <c r="A9" s="150"/>
      <c r="B9" s="149"/>
      <c r="C9" s="149"/>
      <c r="D9" s="149"/>
      <c r="E9" s="149"/>
      <c r="F9" s="149"/>
    </row>
    <row r="10" spans="1:6" ht="15">
      <c r="A10" s="150"/>
      <c r="B10" s="149"/>
      <c r="C10" s="149"/>
      <c r="D10" s="149"/>
      <c r="E10" s="149"/>
      <c r="F10" s="149"/>
    </row>
    <row r="11" spans="1:6" ht="15">
      <c r="A11" s="150"/>
      <c r="B11" s="149"/>
      <c r="C11" s="149"/>
      <c r="D11" s="149"/>
      <c r="E11" s="149"/>
      <c r="F11" s="149"/>
    </row>
    <row r="12" spans="1:6" ht="15">
      <c r="A12" s="150"/>
      <c r="B12" s="149"/>
      <c r="C12" s="149"/>
      <c r="D12" s="149"/>
      <c r="E12" s="149"/>
      <c r="F12" s="149"/>
    </row>
    <row r="13" spans="1:6" ht="15">
      <c r="A13" s="150"/>
      <c r="B13" s="149"/>
      <c r="C13" s="149"/>
      <c r="D13" s="149"/>
      <c r="E13" s="149"/>
      <c r="F13" s="149"/>
    </row>
    <row r="14" spans="1:6" ht="15">
      <c r="A14" s="150"/>
      <c r="B14" s="149"/>
      <c r="C14" s="149"/>
      <c r="D14" s="149"/>
      <c r="E14" s="149"/>
      <c r="F14" s="149"/>
    </row>
    <row r="15" spans="1:6" ht="15">
      <c r="A15" s="150"/>
      <c r="B15" s="149"/>
      <c r="C15" s="149"/>
      <c r="D15" s="149"/>
      <c r="E15" s="149"/>
      <c r="F15" s="149"/>
    </row>
    <row r="16" spans="1:6" ht="15">
      <c r="A16" s="150"/>
      <c r="B16" s="149"/>
      <c r="C16" s="149"/>
      <c r="D16" s="149"/>
      <c r="E16" s="149"/>
      <c r="F16" s="149"/>
    </row>
    <row r="17" spans="1:6" ht="15">
      <c r="A17" s="150"/>
      <c r="B17" s="149"/>
      <c r="C17" s="149"/>
      <c r="D17" s="149"/>
      <c r="E17" s="149"/>
      <c r="F17" s="149"/>
    </row>
    <row r="18" spans="1:6" ht="15">
      <c r="A18" s="150"/>
      <c r="B18" s="149"/>
      <c r="C18" s="149"/>
      <c r="D18" s="149"/>
      <c r="E18" s="149"/>
      <c r="F18" s="149"/>
    </row>
    <row r="19" spans="1:6" ht="15">
      <c r="A19" s="45"/>
      <c r="B19" s="150"/>
      <c r="C19" s="150"/>
      <c r="D19" s="150"/>
      <c r="E19" s="150"/>
      <c r="F19" s="150"/>
    </row>
    <row r="20" spans="1:6" ht="15.75" customHeight="1">
      <c r="A20" s="150"/>
      <c r="B20" s="159" t="s">
        <v>65</v>
      </c>
      <c r="C20" s="159"/>
      <c r="D20" s="159"/>
      <c r="E20" s="159"/>
      <c r="F20" s="159"/>
    </row>
    <row r="21" spans="1:6" ht="31.5" customHeight="1">
      <c r="A21" s="150"/>
      <c r="B21" s="160" t="s">
        <v>66</v>
      </c>
      <c r="C21" s="160"/>
      <c r="D21" s="160"/>
      <c r="E21" s="160"/>
      <c r="F21" s="160"/>
    </row>
    <row r="22" spans="1:6" ht="15">
      <c r="A22" s="150"/>
      <c r="B22" s="144"/>
      <c r="C22" s="144"/>
      <c r="D22" s="144"/>
      <c r="E22" s="144"/>
      <c r="F22" s="47"/>
    </row>
    <row r="23" spans="1:6" ht="220.5">
      <c r="A23" s="150"/>
      <c r="B23" s="161">
        <v>1</v>
      </c>
      <c r="C23" s="161"/>
      <c r="D23" s="161"/>
      <c r="E23" s="161"/>
      <c r="F23" s="48" t="s">
        <v>376</v>
      </c>
    </row>
    <row r="24" spans="1:6" ht="189">
      <c r="A24" s="150"/>
      <c r="B24" s="161">
        <v>2</v>
      </c>
      <c r="C24" s="161"/>
      <c r="D24" s="161"/>
      <c r="E24" s="161"/>
      <c r="F24" s="48" t="s">
        <v>67</v>
      </c>
    </row>
    <row r="25" spans="1:6" ht="220.5">
      <c r="A25" s="150"/>
      <c r="B25" s="161">
        <v>3</v>
      </c>
      <c r="C25" s="161"/>
      <c r="D25" s="161"/>
      <c r="E25" s="161"/>
      <c r="F25" s="48" t="s">
        <v>68</v>
      </c>
    </row>
    <row r="26" spans="1:6" ht="330.75">
      <c r="A26" s="150"/>
      <c r="B26" s="161">
        <v>4</v>
      </c>
      <c r="C26" s="161"/>
      <c r="D26" s="161"/>
      <c r="E26" s="161"/>
      <c r="F26" s="48" t="s">
        <v>69</v>
      </c>
    </row>
    <row r="27" spans="1:6" ht="15">
      <c r="A27" s="150"/>
      <c r="B27" s="144"/>
      <c r="C27" s="144"/>
      <c r="D27" s="144"/>
      <c r="E27" s="144"/>
      <c r="F27" s="47"/>
    </row>
    <row r="28" spans="1:6" ht="63" customHeight="1">
      <c r="A28" s="150"/>
      <c r="B28" s="160" t="s">
        <v>70</v>
      </c>
      <c r="C28" s="160"/>
      <c r="D28" s="160"/>
      <c r="E28" s="160"/>
      <c r="F28" s="160"/>
    </row>
    <row r="29" spans="1:6" ht="15">
      <c r="A29" s="150"/>
      <c r="B29" s="144"/>
      <c r="C29" s="144"/>
      <c r="D29" s="144"/>
      <c r="E29" s="144"/>
      <c r="F29" s="47"/>
    </row>
    <row r="30" spans="1:6" ht="63" customHeight="1">
      <c r="A30" s="150"/>
      <c r="B30" s="160" t="s">
        <v>71</v>
      </c>
      <c r="C30" s="160"/>
      <c r="D30" s="160"/>
      <c r="E30" s="160"/>
      <c r="F30" s="160"/>
    </row>
    <row r="31" spans="1:6" ht="15">
      <c r="A31" s="150"/>
      <c r="B31" s="150"/>
      <c r="C31" s="150"/>
      <c r="D31" s="150"/>
      <c r="E31" s="150"/>
      <c r="F31" s="150"/>
    </row>
    <row r="32" spans="1:6" ht="15.75" customHeight="1">
      <c r="A32" s="45"/>
      <c r="B32" s="166" t="s">
        <v>72</v>
      </c>
      <c r="C32" s="166"/>
      <c r="D32" s="166"/>
      <c r="E32" s="166"/>
      <c r="F32" s="166"/>
    </row>
    <row r="33" spans="1:6" ht="47.25" customHeight="1">
      <c r="A33" s="45"/>
      <c r="B33" s="161" t="s">
        <v>73</v>
      </c>
      <c r="C33" s="161"/>
      <c r="D33" s="161"/>
      <c r="E33" s="161"/>
      <c r="F33" s="161"/>
    </row>
    <row r="34" spans="1:6" ht="15">
      <c r="A34" s="45"/>
      <c r="B34" s="150"/>
      <c r="C34" s="150"/>
      <c r="D34" s="150"/>
      <c r="E34" s="150"/>
      <c r="F34" s="150"/>
    </row>
    <row r="35" spans="1:6" ht="15">
      <c r="A35" s="45"/>
      <c r="B35" s="150"/>
      <c r="C35" s="150"/>
      <c r="D35" s="150"/>
      <c r="E35" s="150"/>
      <c r="F35" s="150"/>
    </row>
    <row r="36" spans="1:5" ht="141.75" customHeight="1">
      <c r="A36" s="150"/>
      <c r="B36" s="160" t="s">
        <v>74</v>
      </c>
      <c r="C36" s="160"/>
      <c r="D36" s="160"/>
      <c r="E36" s="160"/>
    </row>
    <row r="37" spans="1:5" ht="15">
      <c r="A37" s="150"/>
      <c r="B37" s="144"/>
      <c r="C37" s="144"/>
      <c r="D37" s="144"/>
      <c r="E37" s="144"/>
    </row>
    <row r="38" spans="1:5" ht="63" customHeight="1">
      <c r="A38" s="150"/>
      <c r="B38" s="160" t="s">
        <v>75</v>
      </c>
      <c r="C38" s="160"/>
      <c r="D38" s="160"/>
      <c r="E38" s="160"/>
    </row>
    <row r="39" spans="1:5" ht="15">
      <c r="A39" s="150"/>
      <c r="B39" s="144"/>
      <c r="C39" s="144"/>
      <c r="D39" s="144"/>
      <c r="E39" s="144"/>
    </row>
    <row r="40" spans="1:5" ht="15.75" customHeight="1">
      <c r="A40" s="150"/>
      <c r="B40" s="160" t="s">
        <v>76</v>
      </c>
      <c r="C40" s="160"/>
      <c r="D40" s="160"/>
      <c r="E40" s="160"/>
    </row>
    <row r="41" spans="1:5" ht="15">
      <c r="A41" s="150"/>
      <c r="B41" s="151"/>
      <c r="C41" s="151"/>
      <c r="D41" s="151"/>
      <c r="E41" s="151"/>
    </row>
    <row r="42" spans="1:5" ht="15.75" customHeight="1">
      <c r="A42" s="150"/>
      <c r="B42" s="162"/>
      <c r="C42" s="164" t="s">
        <v>77</v>
      </c>
      <c r="D42" s="165"/>
      <c r="E42" s="50" t="s">
        <v>78</v>
      </c>
    </row>
    <row r="43" spans="1:5" ht="47.25">
      <c r="A43" s="150"/>
      <c r="B43" s="163"/>
      <c r="C43" s="52" t="s">
        <v>80</v>
      </c>
      <c r="D43" s="52" t="s">
        <v>81</v>
      </c>
      <c r="E43" s="51" t="s">
        <v>79</v>
      </c>
    </row>
    <row r="44" spans="1:5" ht="15.75">
      <c r="A44" s="150"/>
      <c r="B44" s="53" t="s">
        <v>82</v>
      </c>
      <c r="C44" s="153" t="s">
        <v>85</v>
      </c>
      <c r="D44" s="153" t="s">
        <v>86</v>
      </c>
      <c r="E44" s="156">
        <v>0.25</v>
      </c>
    </row>
    <row r="45" spans="1:5" ht="31.5">
      <c r="A45" s="150"/>
      <c r="B45" s="54" t="s">
        <v>83</v>
      </c>
      <c r="C45" s="154"/>
      <c r="D45" s="154"/>
      <c r="E45" s="157"/>
    </row>
    <row r="46" spans="1:5" ht="31.5">
      <c r="A46" s="150"/>
      <c r="B46" s="56" t="s">
        <v>84</v>
      </c>
      <c r="C46" s="155"/>
      <c r="D46" s="154"/>
      <c r="E46" s="158"/>
    </row>
    <row r="47" spans="1:5" ht="78.75">
      <c r="A47" s="150"/>
      <c r="B47" s="53" t="s">
        <v>87</v>
      </c>
      <c r="C47" s="58" t="s">
        <v>89</v>
      </c>
      <c r="D47" s="154"/>
      <c r="E47" s="156">
        <v>0.2</v>
      </c>
    </row>
    <row r="48" spans="1:5" ht="31.5">
      <c r="A48" s="150"/>
      <c r="B48" s="54" t="s">
        <v>88</v>
      </c>
      <c r="C48" s="61"/>
      <c r="D48" s="154"/>
      <c r="E48" s="157"/>
    </row>
    <row r="49" spans="1:5" ht="31.5">
      <c r="A49" s="150"/>
      <c r="B49" s="54" t="s">
        <v>84</v>
      </c>
      <c r="C49" s="62" t="s">
        <v>90</v>
      </c>
      <c r="D49" s="154"/>
      <c r="E49" s="157"/>
    </row>
    <row r="50" spans="1:5" ht="15">
      <c r="A50" s="150"/>
      <c r="B50" s="59"/>
      <c r="C50" s="63"/>
      <c r="D50" s="154"/>
      <c r="E50" s="157"/>
    </row>
    <row r="51" spans="1:5" ht="15">
      <c r="A51" s="150"/>
      <c r="B51" s="59"/>
      <c r="C51" s="61"/>
      <c r="D51" s="154"/>
      <c r="E51" s="157"/>
    </row>
    <row r="52" spans="1:5" ht="47.25">
      <c r="A52" s="150"/>
      <c r="B52" s="60"/>
      <c r="C52" s="64" t="s">
        <v>91</v>
      </c>
      <c r="D52" s="154"/>
      <c r="E52" s="158"/>
    </row>
    <row r="53" spans="1:5" ht="15.75">
      <c r="A53" s="150"/>
      <c r="B53" s="53" t="s">
        <v>92</v>
      </c>
      <c r="C53" s="153" t="s">
        <v>86</v>
      </c>
      <c r="D53" s="154"/>
      <c r="E53" s="156">
        <v>0.15</v>
      </c>
    </row>
    <row r="54" spans="1:5" ht="31.5">
      <c r="A54" s="150"/>
      <c r="B54" s="54" t="s">
        <v>93</v>
      </c>
      <c r="C54" s="154"/>
      <c r="D54" s="154"/>
      <c r="E54" s="157"/>
    </row>
    <row r="55" spans="1:5" ht="31.5">
      <c r="A55" s="150"/>
      <c r="B55" s="56" t="s">
        <v>84</v>
      </c>
      <c r="C55" s="155"/>
      <c r="D55" s="155"/>
      <c r="E55" s="158"/>
    </row>
    <row r="56" spans="1:5" ht="15">
      <c r="A56" s="150"/>
      <c r="B56" s="152"/>
      <c r="C56" s="152"/>
      <c r="D56" s="152"/>
      <c r="E56" s="152"/>
    </row>
    <row r="57" spans="1:6" ht="15">
      <c r="A57" s="45"/>
      <c r="B57" s="150"/>
      <c r="C57" s="150"/>
      <c r="D57" s="150"/>
      <c r="E57" s="150"/>
      <c r="F57" s="150"/>
    </row>
    <row r="58" spans="1:6" ht="15">
      <c r="A58" s="45"/>
      <c r="B58" s="150"/>
      <c r="C58" s="150"/>
      <c r="D58" s="150"/>
      <c r="E58" s="150"/>
      <c r="F58" s="150"/>
    </row>
    <row r="59" spans="1:6" ht="15">
      <c r="A59" s="149" t="s">
        <v>94</v>
      </c>
      <c r="B59" s="149" t="s">
        <v>95</v>
      </c>
      <c r="C59" s="149"/>
      <c r="D59" s="149"/>
      <c r="E59" s="149"/>
      <c r="F59" s="149"/>
    </row>
    <row r="60" spans="1:6" ht="15">
      <c r="A60" s="149"/>
      <c r="B60" s="149"/>
      <c r="C60" s="149"/>
      <c r="D60" s="149"/>
      <c r="E60" s="149"/>
      <c r="F60" s="149"/>
    </row>
    <row r="61" spans="1:6" ht="15">
      <c r="A61" s="149"/>
      <c r="B61" s="149"/>
      <c r="C61" s="149"/>
      <c r="D61" s="149"/>
      <c r="E61" s="149"/>
      <c r="F61" s="149"/>
    </row>
    <row r="62" spans="1:6" ht="15">
      <c r="A62" s="149"/>
      <c r="B62" s="149"/>
      <c r="C62" s="149"/>
      <c r="D62" s="149"/>
      <c r="E62" s="149"/>
      <c r="F62" s="149"/>
    </row>
    <row r="63" spans="1:6" ht="15">
      <c r="A63" s="149"/>
      <c r="B63" s="149"/>
      <c r="C63" s="149"/>
      <c r="D63" s="149"/>
      <c r="E63" s="149"/>
      <c r="F63" s="149"/>
    </row>
    <row r="64" spans="1:6" ht="15">
      <c r="A64" s="150"/>
      <c r="B64" s="150"/>
      <c r="C64" s="150"/>
      <c r="D64" s="150"/>
      <c r="E64" s="150"/>
      <c r="F64" s="150"/>
    </row>
    <row r="65" spans="1:6" ht="15">
      <c r="A65" s="45"/>
      <c r="B65" s="150"/>
      <c r="C65" s="150"/>
      <c r="D65" s="150"/>
      <c r="E65" s="150"/>
      <c r="F65" s="150"/>
    </row>
    <row r="66" spans="1:6" ht="15">
      <c r="A66" s="150"/>
      <c r="B66" s="150"/>
      <c r="C66" s="150"/>
      <c r="D66" s="150"/>
      <c r="E66" s="150"/>
      <c r="F66" s="150"/>
    </row>
    <row r="67" spans="1:6" ht="15">
      <c r="A67" s="45"/>
      <c r="B67" s="150"/>
      <c r="C67" s="150"/>
      <c r="D67" s="150"/>
      <c r="E67" s="150"/>
      <c r="F67" s="150"/>
    </row>
    <row r="68" spans="1:6" ht="15">
      <c r="A68" s="150"/>
      <c r="B68" s="150"/>
      <c r="C68" s="150"/>
      <c r="D68" s="150"/>
      <c r="E68" s="150"/>
      <c r="F68" s="150"/>
    </row>
    <row r="69" spans="1:6" ht="15">
      <c r="A69" s="45"/>
      <c r="B69" s="149" t="s">
        <v>97</v>
      </c>
      <c r="C69" s="149"/>
      <c r="D69" s="149"/>
      <c r="E69" s="149"/>
      <c r="F69" s="149"/>
    </row>
    <row r="70" spans="1:6" ht="15">
      <c r="A70" s="45"/>
      <c r="B70" s="149"/>
      <c r="C70" s="149"/>
      <c r="D70" s="149"/>
      <c r="E70" s="149"/>
      <c r="F70" s="149"/>
    </row>
    <row r="71" spans="1:6" ht="15">
      <c r="A71" s="45"/>
      <c r="B71" s="149"/>
      <c r="C71" s="149"/>
      <c r="D71" s="149"/>
      <c r="E71" s="149"/>
      <c r="F71" s="149"/>
    </row>
    <row r="72" spans="1:6" ht="15">
      <c r="A72" s="45"/>
      <c r="B72" s="149"/>
      <c r="C72" s="149"/>
      <c r="D72" s="149"/>
      <c r="E72" s="149"/>
      <c r="F72" s="149"/>
    </row>
    <row r="73" spans="1:6" ht="15.75">
      <c r="A73" s="46" t="s">
        <v>96</v>
      </c>
      <c r="B73" s="149"/>
      <c r="C73" s="149"/>
      <c r="D73" s="149"/>
      <c r="E73" s="149"/>
      <c r="F73" s="149"/>
    </row>
    <row r="74" spans="1:6" ht="15">
      <c r="A74" s="150"/>
      <c r="B74" s="150"/>
      <c r="C74" s="150"/>
      <c r="D74" s="150"/>
      <c r="E74" s="150"/>
      <c r="F74" s="150"/>
    </row>
    <row r="75" spans="1:6" ht="15">
      <c r="A75" s="150"/>
      <c r="B75" s="150"/>
      <c r="C75" s="150"/>
      <c r="D75" s="150"/>
      <c r="E75" s="150"/>
      <c r="F75" s="150"/>
    </row>
    <row r="76" ht="15.75">
      <c r="A76" s="66"/>
    </row>
    <row r="77" ht="15.75">
      <c r="A77" s="66"/>
    </row>
    <row r="78" ht="15.75">
      <c r="A78" s="66"/>
    </row>
    <row r="79" ht="15.75">
      <c r="A79" s="66"/>
    </row>
    <row r="80" ht="15.75">
      <c r="A80" s="66"/>
    </row>
    <row r="81" spans="1:6" ht="15.75" customHeight="1">
      <c r="A81" s="143" t="s">
        <v>98</v>
      </c>
      <c r="B81" s="143"/>
      <c r="C81" s="143"/>
      <c r="D81" s="143"/>
      <c r="E81" s="143"/>
      <c r="F81" s="143"/>
    </row>
    <row r="82" spans="1:6" ht="15">
      <c r="A82" s="146"/>
      <c r="B82" s="146"/>
      <c r="C82" s="146"/>
      <c r="D82" s="146"/>
      <c r="E82" s="146"/>
      <c r="F82" s="146"/>
    </row>
    <row r="83" spans="1:6" ht="15.75" customHeight="1">
      <c r="A83" s="143" t="s">
        <v>99</v>
      </c>
      <c r="B83" s="143"/>
      <c r="C83" s="143"/>
      <c r="D83" s="143"/>
      <c r="E83" s="143"/>
      <c r="F83" s="143"/>
    </row>
    <row r="84" spans="1:6" ht="15">
      <c r="A84" s="146"/>
      <c r="B84" s="146"/>
      <c r="C84" s="146"/>
      <c r="D84" s="146"/>
      <c r="E84" s="146"/>
      <c r="F84" s="146"/>
    </row>
    <row r="85" spans="1:6" ht="63" customHeight="1">
      <c r="A85" s="149" t="s">
        <v>100</v>
      </c>
      <c r="B85" s="149"/>
      <c r="C85" s="149"/>
      <c r="D85" s="149"/>
      <c r="E85" s="149"/>
      <c r="F85" s="149"/>
    </row>
    <row r="86" spans="1:6" ht="15">
      <c r="A86" s="144"/>
      <c r="B86" s="144"/>
      <c r="C86" s="144"/>
      <c r="D86" s="144"/>
      <c r="E86" s="144"/>
      <c r="F86" s="144"/>
    </row>
    <row r="87" spans="1:6" ht="15">
      <c r="A87" s="140"/>
      <c r="B87" s="140"/>
      <c r="C87" s="140"/>
      <c r="D87" s="140"/>
      <c r="E87" s="140"/>
      <c r="F87" s="140"/>
    </row>
    <row r="88" spans="1:6" ht="15">
      <c r="A88" s="141"/>
      <c r="B88" s="141"/>
      <c r="C88" s="141"/>
      <c r="D88" s="141"/>
      <c r="E88" s="141"/>
      <c r="F88" s="141"/>
    </row>
    <row r="89" spans="1:6" ht="63">
      <c r="A89" s="68" t="s">
        <v>101</v>
      </c>
      <c r="B89" s="68" t="s">
        <v>102</v>
      </c>
      <c r="C89" s="69" t="s">
        <v>103</v>
      </c>
      <c r="D89" s="69" t="s">
        <v>104</v>
      </c>
      <c r="E89" s="69" t="s">
        <v>105</v>
      </c>
      <c r="F89" s="69" t="s">
        <v>106</v>
      </c>
    </row>
    <row r="90" spans="1:6" ht="15">
      <c r="A90" s="140"/>
      <c r="B90" s="140"/>
      <c r="C90" s="140"/>
      <c r="D90" s="140"/>
      <c r="E90" s="140"/>
      <c r="F90" s="140"/>
    </row>
    <row r="91" spans="1:6" ht="15">
      <c r="A91" s="141"/>
      <c r="B91" s="141"/>
      <c r="C91" s="141"/>
      <c r="D91" s="141"/>
      <c r="E91" s="141"/>
      <c r="F91" s="141"/>
    </row>
    <row r="92" spans="1:6" ht="15.75">
      <c r="A92" s="68" t="s">
        <v>107</v>
      </c>
      <c r="B92" s="68" t="s">
        <v>108</v>
      </c>
      <c r="C92" s="70">
        <v>20000</v>
      </c>
      <c r="D92" s="69">
        <v>6</v>
      </c>
      <c r="E92" s="70">
        <v>120000</v>
      </c>
      <c r="F92" s="67"/>
    </row>
    <row r="93" spans="1:6" ht="15.75">
      <c r="A93" s="49"/>
      <c r="B93" s="68" t="s">
        <v>109</v>
      </c>
      <c r="C93" s="70">
        <v>5000</v>
      </c>
      <c r="D93" s="69">
        <v>17</v>
      </c>
      <c r="E93" s="70">
        <v>85000</v>
      </c>
      <c r="F93" s="67"/>
    </row>
    <row r="94" spans="1:6" ht="15.75">
      <c r="A94" s="49"/>
      <c r="B94" s="68" t="s">
        <v>110</v>
      </c>
      <c r="C94" s="70">
        <v>7000</v>
      </c>
      <c r="D94" s="69">
        <v>12</v>
      </c>
      <c r="E94" s="70">
        <v>84000</v>
      </c>
      <c r="F94" s="70">
        <v>289000</v>
      </c>
    </row>
    <row r="95" spans="1:6" ht="15">
      <c r="A95" s="49"/>
      <c r="B95" s="49"/>
      <c r="C95" s="67"/>
      <c r="D95" s="67"/>
      <c r="E95" s="67"/>
      <c r="F95" s="67"/>
    </row>
    <row r="96" spans="1:6" ht="15.75">
      <c r="A96" s="68" t="s">
        <v>111</v>
      </c>
      <c r="B96" s="68" t="s">
        <v>112</v>
      </c>
      <c r="C96" s="70">
        <v>8000</v>
      </c>
      <c r="D96" s="69">
        <v>21</v>
      </c>
      <c r="E96" s="70">
        <v>168000</v>
      </c>
      <c r="F96" s="67"/>
    </row>
    <row r="97" spans="1:6" ht="15.75">
      <c r="A97" s="49"/>
      <c r="B97" s="68" t="s">
        <v>113</v>
      </c>
      <c r="C97" s="70">
        <v>10000</v>
      </c>
      <c r="D97" s="69">
        <v>10</v>
      </c>
      <c r="E97" s="70">
        <v>100000</v>
      </c>
      <c r="F97" s="67"/>
    </row>
    <row r="98" spans="1:6" ht="15.75">
      <c r="A98" s="49"/>
      <c r="B98" s="68" t="s">
        <v>114</v>
      </c>
      <c r="C98" s="70">
        <v>12000</v>
      </c>
      <c r="D98" s="69">
        <v>8.5</v>
      </c>
      <c r="E98" s="70">
        <v>102000</v>
      </c>
      <c r="F98" s="70">
        <v>370000</v>
      </c>
    </row>
    <row r="99" spans="1:6" ht="15">
      <c r="A99" s="140"/>
      <c r="B99" s="140"/>
      <c r="C99" s="140"/>
      <c r="D99" s="140"/>
      <c r="E99" s="140"/>
      <c r="F99" s="140"/>
    </row>
    <row r="100" spans="1:6" ht="15">
      <c r="A100" s="141"/>
      <c r="B100" s="141"/>
      <c r="C100" s="141"/>
      <c r="D100" s="141"/>
      <c r="E100" s="141"/>
      <c r="F100" s="141"/>
    </row>
    <row r="101" spans="1:6" ht="15.75" customHeight="1">
      <c r="A101" s="142" t="s">
        <v>115</v>
      </c>
      <c r="B101" s="142"/>
      <c r="C101" s="142"/>
      <c r="D101" s="142"/>
      <c r="E101" s="67"/>
      <c r="F101" s="70">
        <v>659000</v>
      </c>
    </row>
    <row r="102" spans="1:6" ht="15">
      <c r="A102" s="140"/>
      <c r="B102" s="140"/>
      <c r="C102" s="140"/>
      <c r="D102" s="140"/>
      <c r="E102" s="140"/>
      <c r="F102" s="140"/>
    </row>
    <row r="103" spans="1:6" ht="15">
      <c r="A103" s="141"/>
      <c r="B103" s="141"/>
      <c r="C103" s="141"/>
      <c r="D103" s="141"/>
      <c r="E103" s="141"/>
      <c r="F103" s="141"/>
    </row>
    <row r="105" ht="15">
      <c r="A105" s="65"/>
    </row>
    <row r="106" ht="15">
      <c r="A106" s="65"/>
    </row>
    <row r="107" spans="1:6" ht="15.75" customHeight="1">
      <c r="A107" s="143" t="s">
        <v>116</v>
      </c>
      <c r="B107" s="143"/>
      <c r="C107" s="143"/>
      <c r="D107" s="143"/>
      <c r="E107" s="143"/>
      <c r="F107" s="143"/>
    </row>
    <row r="108" spans="1:6" ht="15">
      <c r="A108" s="146"/>
      <c r="B108" s="146"/>
      <c r="C108" s="146"/>
      <c r="D108" s="146"/>
      <c r="E108" s="146"/>
      <c r="F108" s="146"/>
    </row>
    <row r="109" spans="1:6" ht="47.25" customHeight="1">
      <c r="A109" s="149" t="s">
        <v>117</v>
      </c>
      <c r="B109" s="149"/>
      <c r="C109" s="149"/>
      <c r="D109" s="149"/>
      <c r="E109" s="149"/>
      <c r="F109" s="149"/>
    </row>
    <row r="110" spans="1:6" ht="15">
      <c r="A110" s="146"/>
      <c r="B110" s="146"/>
      <c r="C110" s="146"/>
      <c r="D110" s="146"/>
      <c r="E110" s="146"/>
      <c r="F110" s="146"/>
    </row>
    <row r="111" spans="1:6" ht="15">
      <c r="A111" s="140"/>
      <c r="B111" s="140"/>
      <c r="C111" s="140"/>
      <c r="D111" s="140"/>
      <c r="E111" s="140"/>
      <c r="F111" s="140"/>
    </row>
    <row r="112" spans="1:6" ht="15">
      <c r="A112" s="141"/>
      <c r="B112" s="141"/>
      <c r="C112" s="141"/>
      <c r="D112" s="141"/>
      <c r="E112" s="141"/>
      <c r="F112" s="141"/>
    </row>
    <row r="113" spans="1:6" ht="63">
      <c r="A113" s="68" t="s">
        <v>101</v>
      </c>
      <c r="B113" s="68" t="s">
        <v>102</v>
      </c>
      <c r="C113" s="69" t="s">
        <v>103</v>
      </c>
      <c r="D113" s="69" t="s">
        <v>104</v>
      </c>
      <c r="E113" s="69" t="s">
        <v>105</v>
      </c>
      <c r="F113" s="69" t="s">
        <v>106</v>
      </c>
    </row>
    <row r="114" spans="1:6" ht="15">
      <c r="A114" s="140"/>
      <c r="B114" s="140"/>
      <c r="C114" s="140"/>
      <c r="D114" s="140"/>
      <c r="E114" s="140"/>
      <c r="F114" s="140"/>
    </row>
    <row r="115" spans="1:6" ht="15">
      <c r="A115" s="141"/>
      <c r="B115" s="141"/>
      <c r="C115" s="141"/>
      <c r="D115" s="141"/>
      <c r="E115" s="141"/>
      <c r="F115" s="141"/>
    </row>
    <row r="116" spans="1:6" ht="15.75">
      <c r="A116" s="68" t="s">
        <v>107</v>
      </c>
      <c r="B116" s="68" t="s">
        <v>108</v>
      </c>
      <c r="C116" s="70">
        <v>20000</v>
      </c>
      <c r="D116" s="69">
        <v>6.5</v>
      </c>
      <c r="E116" s="70">
        <v>130000</v>
      </c>
      <c r="F116" s="67"/>
    </row>
    <row r="117" spans="1:6" ht="15.75">
      <c r="A117" s="49"/>
      <c r="B117" s="68" t="s">
        <v>109</v>
      </c>
      <c r="C117" s="70">
        <v>5000</v>
      </c>
      <c r="D117" s="69">
        <v>16.5</v>
      </c>
      <c r="E117" s="70">
        <v>82500</v>
      </c>
      <c r="F117" s="67"/>
    </row>
    <row r="118" spans="1:6" ht="15.75">
      <c r="A118" s="49"/>
      <c r="B118" s="68" t="s">
        <v>110</v>
      </c>
      <c r="C118" s="70">
        <v>7000</v>
      </c>
      <c r="D118" s="69">
        <v>11.5</v>
      </c>
      <c r="E118" s="70">
        <v>80500</v>
      </c>
      <c r="F118" s="70">
        <v>293000</v>
      </c>
    </row>
    <row r="119" spans="1:6" ht="15">
      <c r="A119" s="49"/>
      <c r="B119" s="49"/>
      <c r="C119" s="67"/>
      <c r="D119" s="67"/>
      <c r="E119" s="67"/>
      <c r="F119" s="67"/>
    </row>
    <row r="120" spans="1:6" ht="15.75">
      <c r="A120" s="68" t="s">
        <v>111</v>
      </c>
      <c r="B120" s="68" t="s">
        <v>112</v>
      </c>
      <c r="C120" s="70">
        <v>8000</v>
      </c>
      <c r="D120" s="69">
        <v>20.5</v>
      </c>
      <c r="E120" s="70">
        <v>164000</v>
      </c>
      <c r="F120" s="67"/>
    </row>
    <row r="121" spans="1:6" ht="15.75">
      <c r="A121" s="49"/>
      <c r="B121" s="68" t="s">
        <v>113</v>
      </c>
      <c r="C121" s="70">
        <v>10000</v>
      </c>
      <c r="D121" s="69">
        <v>11</v>
      </c>
      <c r="E121" s="70">
        <v>110000</v>
      </c>
      <c r="F121" s="67"/>
    </row>
    <row r="122" spans="1:6" ht="15.75">
      <c r="A122" s="49"/>
      <c r="B122" s="68" t="s">
        <v>114</v>
      </c>
      <c r="C122" s="70">
        <v>12000</v>
      </c>
      <c r="D122" s="69">
        <v>8.3</v>
      </c>
      <c r="E122" s="70">
        <v>99600</v>
      </c>
      <c r="F122" s="70">
        <v>373600</v>
      </c>
    </row>
    <row r="123" spans="1:6" ht="15">
      <c r="A123" s="140"/>
      <c r="B123" s="140"/>
      <c r="C123" s="140"/>
      <c r="D123" s="140"/>
      <c r="E123" s="140"/>
      <c r="F123" s="140"/>
    </row>
    <row r="124" spans="1:6" ht="15">
      <c r="A124" s="141"/>
      <c r="B124" s="141"/>
      <c r="C124" s="141"/>
      <c r="D124" s="141"/>
      <c r="E124" s="141"/>
      <c r="F124" s="141"/>
    </row>
    <row r="125" spans="1:6" ht="15.75" customHeight="1">
      <c r="A125" s="142" t="s">
        <v>115</v>
      </c>
      <c r="B125" s="142"/>
      <c r="C125" s="142"/>
      <c r="D125" s="142"/>
      <c r="E125" s="49"/>
      <c r="F125" s="70">
        <v>666600</v>
      </c>
    </row>
    <row r="126" spans="1:6" ht="15">
      <c r="A126" s="140"/>
      <c r="B126" s="140"/>
      <c r="C126" s="140"/>
      <c r="D126" s="140"/>
      <c r="E126" s="140"/>
      <c r="F126" s="140"/>
    </row>
    <row r="127" spans="1:6" ht="15">
      <c r="A127" s="141"/>
      <c r="B127" s="141"/>
      <c r="C127" s="141"/>
      <c r="D127" s="141"/>
      <c r="E127" s="141"/>
      <c r="F127" s="141"/>
    </row>
    <row r="128" spans="1:6" ht="15.75" customHeight="1">
      <c r="A128" s="143" t="s">
        <v>118</v>
      </c>
      <c r="B128" s="143"/>
      <c r="C128" s="143"/>
      <c r="D128" s="143"/>
      <c r="E128" s="143"/>
      <c r="F128" s="143"/>
    </row>
    <row r="129" spans="1:6" ht="15">
      <c r="A129" s="140"/>
      <c r="B129" s="140"/>
      <c r="C129" s="140"/>
      <c r="D129" s="140"/>
      <c r="E129" s="140"/>
      <c r="F129" s="140"/>
    </row>
    <row r="130" spans="1:6" ht="15">
      <c r="A130" s="141"/>
      <c r="B130" s="141"/>
      <c r="C130" s="141"/>
      <c r="D130" s="141"/>
      <c r="E130" s="141"/>
      <c r="F130" s="141"/>
    </row>
    <row r="131" spans="1:6" ht="31.5" customHeight="1">
      <c r="A131" s="68" t="s">
        <v>101</v>
      </c>
      <c r="B131" s="49"/>
      <c r="C131" s="139" t="s">
        <v>106</v>
      </c>
      <c r="D131" s="139"/>
      <c r="E131" s="69" t="s">
        <v>119</v>
      </c>
      <c r="F131" s="69" t="s">
        <v>120</v>
      </c>
    </row>
    <row r="132" spans="1:6" ht="15.75">
      <c r="A132" s="67"/>
      <c r="B132" s="49"/>
      <c r="C132" s="68" t="s">
        <v>121</v>
      </c>
      <c r="D132" s="68" t="s">
        <v>122</v>
      </c>
      <c r="E132" s="49"/>
      <c r="F132" s="49"/>
    </row>
    <row r="133" spans="1:6" ht="15.75">
      <c r="A133" s="49"/>
      <c r="B133" s="49"/>
      <c r="C133" s="68">
        <v>-1</v>
      </c>
      <c r="D133" s="57">
        <v>-2</v>
      </c>
      <c r="E133" s="69">
        <v>-3</v>
      </c>
      <c r="F133" s="69" t="s">
        <v>123</v>
      </c>
    </row>
    <row r="134" spans="1:6" ht="15">
      <c r="A134" s="140"/>
      <c r="B134" s="140"/>
      <c r="C134" s="140"/>
      <c r="D134" s="140"/>
      <c r="E134" s="140"/>
      <c r="F134" s="140"/>
    </row>
    <row r="135" spans="1:6" ht="15">
      <c r="A135" s="141"/>
      <c r="B135" s="141"/>
      <c r="C135" s="141"/>
      <c r="D135" s="141"/>
      <c r="E135" s="141"/>
      <c r="F135" s="141"/>
    </row>
    <row r="136" spans="1:6" ht="15.75">
      <c r="A136" s="68" t="s">
        <v>107</v>
      </c>
      <c r="B136" s="49"/>
      <c r="C136" s="70">
        <v>293000</v>
      </c>
      <c r="D136" s="70">
        <v>289000</v>
      </c>
      <c r="E136" s="69">
        <v>100</v>
      </c>
      <c r="F136" s="69">
        <v>101.3841</v>
      </c>
    </row>
    <row r="137" spans="1:6" ht="15.75">
      <c r="A137" s="68" t="s">
        <v>111</v>
      </c>
      <c r="B137" s="49"/>
      <c r="C137" s="70">
        <v>373600</v>
      </c>
      <c r="D137" s="70">
        <v>370000</v>
      </c>
      <c r="E137" s="69">
        <v>100</v>
      </c>
      <c r="F137" s="69">
        <v>100.973</v>
      </c>
    </row>
    <row r="138" spans="1:6" ht="15">
      <c r="A138" s="140"/>
      <c r="B138" s="140"/>
      <c r="C138" s="140"/>
      <c r="D138" s="140"/>
      <c r="E138" s="140"/>
      <c r="F138" s="140"/>
    </row>
    <row r="139" spans="1:6" ht="15">
      <c r="A139" s="141"/>
      <c r="B139" s="141"/>
      <c r="C139" s="141"/>
      <c r="D139" s="141"/>
      <c r="E139" s="141"/>
      <c r="F139" s="141"/>
    </row>
    <row r="140" spans="1:6" ht="15.75">
      <c r="A140" s="68" t="s">
        <v>124</v>
      </c>
      <c r="B140" s="49"/>
      <c r="C140" s="70">
        <v>666600</v>
      </c>
      <c r="D140" s="70">
        <v>659000</v>
      </c>
      <c r="E140" s="69">
        <v>100</v>
      </c>
      <c r="F140" s="69">
        <v>101.1533</v>
      </c>
    </row>
    <row r="141" spans="1:6" ht="15">
      <c r="A141" s="140"/>
      <c r="B141" s="140"/>
      <c r="C141" s="140"/>
      <c r="D141" s="140"/>
      <c r="E141" s="140"/>
      <c r="F141" s="140"/>
    </row>
    <row r="142" spans="1:6" ht="15">
      <c r="A142" s="141"/>
      <c r="B142" s="141"/>
      <c r="C142" s="141"/>
      <c r="D142" s="141"/>
      <c r="E142" s="141"/>
      <c r="F142" s="141"/>
    </row>
    <row r="144" ht="15">
      <c r="A144" s="65"/>
    </row>
    <row r="145" ht="15">
      <c r="A145" s="65"/>
    </row>
    <row r="146" spans="1:6" ht="15.75" customHeight="1">
      <c r="A146" s="143" t="s">
        <v>125</v>
      </c>
      <c r="B146" s="143"/>
      <c r="C146" s="143"/>
      <c r="D146" s="143"/>
      <c r="E146" s="143"/>
      <c r="F146" s="143"/>
    </row>
    <row r="147" spans="1:6" ht="15">
      <c r="A147" s="146"/>
      <c r="B147" s="146"/>
      <c r="C147" s="146"/>
      <c r="D147" s="146"/>
      <c r="E147" s="146"/>
      <c r="F147" s="146"/>
    </row>
    <row r="148" spans="1:6" ht="15.75" customHeight="1">
      <c r="A148" s="142" t="s">
        <v>126</v>
      </c>
      <c r="B148" s="142"/>
      <c r="C148" s="142"/>
      <c r="D148" s="142"/>
      <c r="E148" s="142"/>
      <c r="F148" s="142"/>
    </row>
    <row r="149" spans="1:6" ht="15">
      <c r="A149" s="144"/>
      <c r="B149" s="144"/>
      <c r="C149" s="144"/>
      <c r="D149" s="144"/>
      <c r="E149" s="144"/>
      <c r="F149" s="144"/>
    </row>
    <row r="150" spans="1:6" ht="15.75" customHeight="1">
      <c r="A150" s="142" t="s">
        <v>127</v>
      </c>
      <c r="B150" s="142"/>
      <c r="C150" s="142"/>
      <c r="D150" s="142"/>
      <c r="E150" s="142"/>
      <c r="F150" s="142"/>
    </row>
    <row r="151" spans="1:6" ht="15.75" customHeight="1">
      <c r="A151" s="142" t="s">
        <v>128</v>
      </c>
      <c r="B151" s="142"/>
      <c r="C151" s="142"/>
      <c r="D151" s="142"/>
      <c r="E151" s="142"/>
      <c r="F151" s="142"/>
    </row>
    <row r="152" spans="1:6" ht="15.75" customHeight="1">
      <c r="A152" s="142" t="s">
        <v>129</v>
      </c>
      <c r="B152" s="142"/>
      <c r="C152" s="142"/>
      <c r="D152" s="142"/>
      <c r="E152" s="142"/>
      <c r="F152" s="142"/>
    </row>
    <row r="153" spans="1:6" ht="15">
      <c r="A153" s="140"/>
      <c r="B153" s="140"/>
      <c r="C153" s="140"/>
      <c r="D153" s="140"/>
      <c r="E153" s="140"/>
      <c r="F153" s="140"/>
    </row>
    <row r="154" spans="1:6" ht="15">
      <c r="A154" s="141"/>
      <c r="B154" s="141"/>
      <c r="C154" s="141"/>
      <c r="D154" s="141"/>
      <c r="E154" s="141"/>
      <c r="F154" s="141"/>
    </row>
    <row r="155" spans="1:6" ht="63">
      <c r="A155" s="68" t="s">
        <v>101</v>
      </c>
      <c r="B155" s="68" t="s">
        <v>102</v>
      </c>
      <c r="C155" s="69" t="s">
        <v>103</v>
      </c>
      <c r="D155" s="69" t="s">
        <v>104</v>
      </c>
      <c r="E155" s="69" t="s">
        <v>105</v>
      </c>
      <c r="F155" s="69" t="s">
        <v>106</v>
      </c>
    </row>
    <row r="156" spans="1:6" ht="15">
      <c r="A156" s="140"/>
      <c r="B156" s="140"/>
      <c r="C156" s="140"/>
      <c r="D156" s="140"/>
      <c r="E156" s="140"/>
      <c r="F156" s="140"/>
    </row>
    <row r="157" spans="1:6" ht="15">
      <c r="A157" s="141"/>
      <c r="B157" s="141"/>
      <c r="C157" s="141"/>
      <c r="D157" s="141"/>
      <c r="E157" s="141"/>
      <c r="F157" s="141"/>
    </row>
    <row r="158" spans="1:6" ht="15.75">
      <c r="A158" s="68" t="s">
        <v>107</v>
      </c>
      <c r="B158" s="68" t="s">
        <v>108</v>
      </c>
      <c r="C158" s="70">
        <v>30000</v>
      </c>
      <c r="D158" s="69" t="s">
        <v>130</v>
      </c>
      <c r="E158" s="70">
        <v>135000</v>
      </c>
      <c r="F158" s="67"/>
    </row>
    <row r="159" spans="1:6" ht="15.75">
      <c r="A159" s="49"/>
      <c r="B159" s="68" t="s">
        <v>109</v>
      </c>
      <c r="C159" s="70">
        <v>5000</v>
      </c>
      <c r="D159" s="69">
        <v>17</v>
      </c>
      <c r="E159" s="70">
        <v>85000</v>
      </c>
      <c r="F159" s="67"/>
    </row>
    <row r="160" spans="1:6" ht="15.75">
      <c r="A160" s="49"/>
      <c r="B160" s="68" t="s">
        <v>110</v>
      </c>
      <c r="C160" s="70">
        <v>7000</v>
      </c>
      <c r="D160" s="69">
        <v>11</v>
      </c>
      <c r="E160" s="70">
        <v>77000</v>
      </c>
      <c r="F160" s="70">
        <v>297000</v>
      </c>
    </row>
    <row r="161" spans="1:6" ht="15">
      <c r="A161" s="49"/>
      <c r="B161" s="49"/>
      <c r="C161" s="67"/>
      <c r="D161" s="67"/>
      <c r="E161" s="67"/>
      <c r="F161" s="67"/>
    </row>
    <row r="162" spans="1:6" ht="15.75">
      <c r="A162" s="68" t="s">
        <v>111</v>
      </c>
      <c r="B162" s="68" t="s">
        <v>112</v>
      </c>
      <c r="C162" s="70">
        <v>8000</v>
      </c>
      <c r="D162" s="69">
        <v>21</v>
      </c>
      <c r="E162" s="70">
        <v>168000</v>
      </c>
      <c r="F162" s="67"/>
    </row>
    <row r="163" spans="1:6" ht="15.75">
      <c r="A163" s="49"/>
      <c r="B163" s="68" t="s">
        <v>113</v>
      </c>
      <c r="C163" s="70">
        <v>10000</v>
      </c>
      <c r="D163" s="69">
        <v>10</v>
      </c>
      <c r="E163" s="70">
        <v>100000</v>
      </c>
      <c r="F163" s="67"/>
    </row>
    <row r="164" spans="1:6" ht="15.75">
      <c r="A164" s="49"/>
      <c r="B164" s="68" t="s">
        <v>114</v>
      </c>
      <c r="C164" s="70">
        <v>12000</v>
      </c>
      <c r="D164" s="69">
        <v>8</v>
      </c>
      <c r="E164" s="70">
        <v>96000</v>
      </c>
      <c r="F164" s="70">
        <v>364000</v>
      </c>
    </row>
    <row r="165" spans="1:6" ht="15">
      <c r="A165" s="140"/>
      <c r="B165" s="140"/>
      <c r="C165" s="140"/>
      <c r="D165" s="140"/>
      <c r="E165" s="140"/>
      <c r="F165" s="140"/>
    </row>
    <row r="166" spans="1:6" ht="15">
      <c r="A166" s="141"/>
      <c r="B166" s="141"/>
      <c r="C166" s="141"/>
      <c r="D166" s="141"/>
      <c r="E166" s="141"/>
      <c r="F166" s="141"/>
    </row>
    <row r="167" spans="1:6" ht="15.75" customHeight="1">
      <c r="A167" s="142" t="s">
        <v>115</v>
      </c>
      <c r="B167" s="142"/>
      <c r="C167" s="142"/>
      <c r="D167" s="142"/>
      <c r="E167" s="49"/>
      <c r="F167" s="70">
        <v>661000</v>
      </c>
    </row>
    <row r="168" spans="1:6" ht="15">
      <c r="A168" s="140"/>
      <c r="B168" s="140"/>
      <c r="C168" s="140"/>
      <c r="D168" s="140"/>
      <c r="E168" s="140"/>
      <c r="F168" s="140"/>
    </row>
    <row r="169" spans="1:6" ht="15">
      <c r="A169" s="141"/>
      <c r="B169" s="141"/>
      <c r="C169" s="141"/>
      <c r="D169" s="141"/>
      <c r="E169" s="141"/>
      <c r="F169" s="141"/>
    </row>
    <row r="170" spans="1:6" ht="15.75" customHeight="1">
      <c r="A170" s="143" t="s">
        <v>118</v>
      </c>
      <c r="B170" s="143"/>
      <c r="C170" s="143"/>
      <c r="D170" s="143"/>
      <c r="E170" s="143"/>
      <c r="F170" s="143"/>
    </row>
    <row r="171" spans="1:6" ht="15">
      <c r="A171" s="140"/>
      <c r="B171" s="140"/>
      <c r="C171" s="140"/>
      <c r="D171" s="140"/>
      <c r="E171" s="140"/>
      <c r="F171" s="140"/>
    </row>
    <row r="172" spans="1:6" ht="15">
      <c r="A172" s="141"/>
      <c r="B172" s="141"/>
      <c r="C172" s="141"/>
      <c r="D172" s="141"/>
      <c r="E172" s="141"/>
      <c r="F172" s="141"/>
    </row>
    <row r="173" spans="1:6" ht="31.5" customHeight="1">
      <c r="A173" s="68" t="s">
        <v>101</v>
      </c>
      <c r="B173" s="49"/>
      <c r="C173" s="139" t="s">
        <v>106</v>
      </c>
      <c r="D173" s="139"/>
      <c r="E173" s="69" t="s">
        <v>131</v>
      </c>
      <c r="F173" s="69" t="s">
        <v>120</v>
      </c>
    </row>
    <row r="174" spans="1:6" ht="15.75">
      <c r="A174" s="67"/>
      <c r="B174" s="49"/>
      <c r="C174" s="68" t="s">
        <v>132</v>
      </c>
      <c r="D174" s="68" t="s">
        <v>121</v>
      </c>
      <c r="E174" s="49"/>
      <c r="F174" s="49"/>
    </row>
    <row r="175" spans="1:6" ht="15.75">
      <c r="A175" s="49"/>
      <c r="B175" s="49"/>
      <c r="C175" s="69">
        <v>-1</v>
      </c>
      <c r="D175" s="69">
        <v>-2</v>
      </c>
      <c r="E175" s="69">
        <v>-3</v>
      </c>
      <c r="F175" s="69" t="s">
        <v>123</v>
      </c>
    </row>
    <row r="176" spans="1:6" ht="15">
      <c r="A176" s="140"/>
      <c r="B176" s="140"/>
      <c r="C176" s="140"/>
      <c r="D176" s="140"/>
      <c r="E176" s="140"/>
      <c r="F176" s="140"/>
    </row>
    <row r="177" spans="1:6" ht="15">
      <c r="A177" s="141"/>
      <c r="B177" s="141"/>
      <c r="C177" s="141"/>
      <c r="D177" s="141"/>
      <c r="E177" s="141"/>
      <c r="F177" s="141"/>
    </row>
    <row r="178" spans="1:6" ht="15.75">
      <c r="A178" s="69" t="s">
        <v>107</v>
      </c>
      <c r="B178" s="49"/>
      <c r="C178" s="70">
        <v>297000</v>
      </c>
      <c r="D178" s="70">
        <v>293000</v>
      </c>
      <c r="E178" s="69">
        <v>101.3841</v>
      </c>
      <c r="F178" s="69">
        <v>102.7682</v>
      </c>
    </row>
    <row r="179" spans="1:6" ht="15.75">
      <c r="A179" s="69" t="s">
        <v>111</v>
      </c>
      <c r="B179" s="49"/>
      <c r="C179" s="70">
        <v>364000</v>
      </c>
      <c r="D179" s="70">
        <v>373600</v>
      </c>
      <c r="E179" s="69">
        <v>100.973</v>
      </c>
      <c r="F179" s="69">
        <v>98.3784</v>
      </c>
    </row>
    <row r="180" spans="1:6" ht="15">
      <c r="A180" s="140"/>
      <c r="B180" s="140"/>
      <c r="C180" s="140"/>
      <c r="D180" s="140"/>
      <c r="E180" s="140"/>
      <c r="F180" s="140"/>
    </row>
    <row r="181" spans="1:6" ht="15">
      <c r="A181" s="141"/>
      <c r="B181" s="141"/>
      <c r="C181" s="141"/>
      <c r="D181" s="141"/>
      <c r="E181" s="141"/>
      <c r="F181" s="141"/>
    </row>
    <row r="182" spans="1:6" ht="15.75">
      <c r="A182" s="69" t="s">
        <v>124</v>
      </c>
      <c r="B182" s="47"/>
      <c r="C182" s="70">
        <v>661000</v>
      </c>
      <c r="D182" s="70">
        <v>666600</v>
      </c>
      <c r="E182" s="69">
        <v>101.1533</v>
      </c>
      <c r="F182" s="69">
        <v>100.3035</v>
      </c>
    </row>
    <row r="183" spans="1:6" ht="15">
      <c r="A183" s="140"/>
      <c r="B183" s="140"/>
      <c r="C183" s="140"/>
      <c r="D183" s="140"/>
      <c r="E183" s="140"/>
      <c r="F183" s="140"/>
    </row>
    <row r="184" spans="1:6" ht="15">
      <c r="A184" s="141"/>
      <c r="B184" s="141"/>
      <c r="C184" s="141"/>
      <c r="D184" s="141"/>
      <c r="E184" s="141"/>
      <c r="F184" s="141"/>
    </row>
    <row r="186" ht="15">
      <c r="A186" s="65"/>
    </row>
    <row r="187" ht="15">
      <c r="A187" s="65"/>
    </row>
    <row r="188" spans="1:6" ht="15.75" customHeight="1">
      <c r="A188" s="143" t="s">
        <v>133</v>
      </c>
      <c r="B188" s="143"/>
      <c r="C188" s="143"/>
      <c r="D188" s="143"/>
      <c r="E188" s="143"/>
      <c r="F188" s="143"/>
    </row>
    <row r="189" spans="1:6" ht="15">
      <c r="A189" s="67"/>
      <c r="B189" s="67"/>
      <c r="C189" s="67"/>
      <c r="D189" s="67"/>
      <c r="E189" s="67"/>
      <c r="F189" s="67"/>
    </row>
    <row r="190" spans="1:6" ht="31.5" customHeight="1">
      <c r="A190" s="142" t="s">
        <v>134</v>
      </c>
      <c r="B190" s="142"/>
      <c r="C190" s="142"/>
      <c r="D190" s="142"/>
      <c r="E190" s="142"/>
      <c r="F190" s="142"/>
    </row>
    <row r="191" spans="1:6" ht="15">
      <c r="A191" s="144"/>
      <c r="B191" s="144"/>
      <c r="C191" s="144"/>
      <c r="D191" s="144"/>
      <c r="E191" s="144"/>
      <c r="F191" s="144"/>
    </row>
    <row r="192" spans="1:6" ht="15.75" customHeight="1">
      <c r="A192" s="142" t="s">
        <v>135</v>
      </c>
      <c r="B192" s="142"/>
      <c r="C192" s="142"/>
      <c r="D192" s="142"/>
      <c r="E192" s="142"/>
      <c r="F192" s="142"/>
    </row>
    <row r="193" spans="1:6" ht="15.75" customHeight="1">
      <c r="A193" s="142" t="s">
        <v>136</v>
      </c>
      <c r="B193" s="142"/>
      <c r="C193" s="142"/>
      <c r="D193" s="142"/>
      <c r="E193" s="142"/>
      <c r="F193" s="142"/>
    </row>
    <row r="194" spans="1:6" ht="15.75" customHeight="1">
      <c r="A194" s="142" t="s">
        <v>137</v>
      </c>
      <c r="B194" s="142"/>
      <c r="C194" s="142"/>
      <c r="D194" s="142"/>
      <c r="E194" s="142"/>
      <c r="F194" s="142"/>
    </row>
    <row r="195" spans="1:6" ht="15">
      <c r="A195" s="140"/>
      <c r="B195" s="140"/>
      <c r="C195" s="140"/>
      <c r="D195" s="140"/>
      <c r="E195" s="140"/>
      <c r="F195" s="140"/>
    </row>
    <row r="196" spans="1:6" ht="15">
      <c r="A196" s="141"/>
      <c r="B196" s="141"/>
      <c r="C196" s="141"/>
      <c r="D196" s="141"/>
      <c r="E196" s="141"/>
      <c r="F196" s="141"/>
    </row>
    <row r="197" spans="1:6" ht="63">
      <c r="A197" s="68" t="s">
        <v>101</v>
      </c>
      <c r="B197" s="68" t="s">
        <v>102</v>
      </c>
      <c r="C197" s="69" t="s">
        <v>103</v>
      </c>
      <c r="D197" s="69" t="s">
        <v>104</v>
      </c>
      <c r="E197" s="69" t="s">
        <v>105</v>
      </c>
      <c r="F197" s="69" t="s">
        <v>106</v>
      </c>
    </row>
    <row r="198" spans="1:6" ht="15">
      <c r="A198" s="140"/>
      <c r="B198" s="140"/>
      <c r="C198" s="140"/>
      <c r="D198" s="140"/>
      <c r="E198" s="140"/>
      <c r="F198" s="140"/>
    </row>
    <row r="199" spans="1:6" ht="15">
      <c r="A199" s="141"/>
      <c r="B199" s="141"/>
      <c r="C199" s="141"/>
      <c r="D199" s="141"/>
      <c r="E199" s="141"/>
      <c r="F199" s="141"/>
    </row>
    <row r="200" spans="1:6" ht="15.75">
      <c r="A200" s="68" t="s">
        <v>107</v>
      </c>
      <c r="B200" s="68" t="s">
        <v>108</v>
      </c>
      <c r="C200" s="70">
        <v>30000</v>
      </c>
      <c r="D200" s="69">
        <v>5</v>
      </c>
      <c r="E200" s="70">
        <v>150000</v>
      </c>
      <c r="F200" s="67"/>
    </row>
    <row r="201" spans="1:6" ht="15.75">
      <c r="A201" s="49"/>
      <c r="B201" s="68" t="s">
        <v>109</v>
      </c>
      <c r="C201" s="70">
        <v>5000</v>
      </c>
      <c r="D201" s="69">
        <v>17.5</v>
      </c>
      <c r="E201" s="70">
        <v>87500</v>
      </c>
      <c r="F201" s="67"/>
    </row>
    <row r="202" spans="1:6" ht="15.75">
      <c r="A202" s="49"/>
      <c r="B202" s="68" t="s">
        <v>110</v>
      </c>
      <c r="C202" s="70">
        <v>7000</v>
      </c>
      <c r="D202" s="69">
        <v>11.5</v>
      </c>
      <c r="E202" s="70">
        <v>80500</v>
      </c>
      <c r="F202" s="70">
        <v>318000</v>
      </c>
    </row>
    <row r="203" spans="1:6" ht="15">
      <c r="A203" s="49"/>
      <c r="B203" s="49"/>
      <c r="C203" s="67"/>
      <c r="D203" s="67"/>
      <c r="E203" s="67"/>
      <c r="F203" s="67"/>
    </row>
    <row r="204" spans="1:6" ht="15.75">
      <c r="A204" s="68" t="s">
        <v>111</v>
      </c>
      <c r="B204" s="68" t="s">
        <v>112</v>
      </c>
      <c r="C204" s="70">
        <v>10000</v>
      </c>
      <c r="D204" s="69" t="s">
        <v>138</v>
      </c>
      <c r="E204" s="70">
        <v>190000</v>
      </c>
      <c r="F204" s="67"/>
    </row>
    <row r="205" spans="1:6" ht="15.75">
      <c r="A205" s="49"/>
      <c r="B205" s="68" t="s">
        <v>113</v>
      </c>
      <c r="C205" s="70">
        <v>10000</v>
      </c>
      <c r="D205" s="69">
        <v>10.5</v>
      </c>
      <c r="E205" s="70">
        <v>105000</v>
      </c>
      <c r="F205" s="67"/>
    </row>
    <row r="206" spans="1:6" ht="15.75">
      <c r="A206" s="49"/>
      <c r="B206" s="68" t="s">
        <v>114</v>
      </c>
      <c r="C206" s="70">
        <v>12000</v>
      </c>
      <c r="D206" s="69">
        <v>8.2</v>
      </c>
      <c r="E206" s="70">
        <v>98400</v>
      </c>
      <c r="F206" s="70">
        <v>393400</v>
      </c>
    </row>
    <row r="207" spans="1:6" ht="15">
      <c r="A207" s="140"/>
      <c r="B207" s="140"/>
      <c r="C207" s="140"/>
      <c r="D207" s="140"/>
      <c r="E207" s="140"/>
      <c r="F207" s="140"/>
    </row>
    <row r="208" spans="1:6" ht="15">
      <c r="A208" s="141"/>
      <c r="B208" s="141"/>
      <c r="C208" s="141"/>
      <c r="D208" s="141"/>
      <c r="E208" s="141"/>
      <c r="F208" s="141"/>
    </row>
    <row r="209" spans="1:6" ht="15.75" customHeight="1">
      <c r="A209" s="142" t="s">
        <v>115</v>
      </c>
      <c r="B209" s="142"/>
      <c r="C209" s="142"/>
      <c r="D209" s="142"/>
      <c r="E209" s="67"/>
      <c r="F209" s="70">
        <v>711400</v>
      </c>
    </row>
    <row r="210" spans="1:6" ht="15">
      <c r="A210" s="140"/>
      <c r="B210" s="140"/>
      <c r="C210" s="140"/>
      <c r="D210" s="140"/>
      <c r="E210" s="140"/>
      <c r="F210" s="140"/>
    </row>
    <row r="211" spans="1:6" ht="15">
      <c r="A211" s="141"/>
      <c r="B211" s="141"/>
      <c r="C211" s="141"/>
      <c r="D211" s="141"/>
      <c r="E211" s="141"/>
      <c r="F211" s="141"/>
    </row>
    <row r="212" spans="1:6" ht="15.75" customHeight="1">
      <c r="A212" s="143" t="s">
        <v>118</v>
      </c>
      <c r="B212" s="143"/>
      <c r="C212" s="143"/>
      <c r="D212" s="143"/>
      <c r="E212" s="143"/>
      <c r="F212" s="143"/>
    </row>
    <row r="213" spans="1:6" ht="15">
      <c r="A213" s="140"/>
      <c r="B213" s="140"/>
      <c r="C213" s="140"/>
      <c r="D213" s="140"/>
      <c r="E213" s="140"/>
      <c r="F213" s="140"/>
    </row>
    <row r="214" spans="1:6" ht="15">
      <c r="A214" s="141"/>
      <c r="B214" s="141"/>
      <c r="C214" s="141"/>
      <c r="D214" s="141"/>
      <c r="E214" s="141"/>
      <c r="F214" s="141"/>
    </row>
    <row r="215" spans="1:6" ht="31.5" customHeight="1">
      <c r="A215" s="68" t="s">
        <v>101</v>
      </c>
      <c r="B215" s="49"/>
      <c r="C215" s="145" t="s">
        <v>106</v>
      </c>
      <c r="D215" s="145"/>
      <c r="E215" s="69" t="s">
        <v>139</v>
      </c>
      <c r="F215" s="69" t="s">
        <v>120</v>
      </c>
    </row>
    <row r="216" spans="1:6" ht="15.75">
      <c r="A216" s="67"/>
      <c r="B216" s="49"/>
      <c r="C216" s="69" t="s">
        <v>140</v>
      </c>
      <c r="D216" s="69" t="s">
        <v>132</v>
      </c>
      <c r="E216" s="49"/>
      <c r="F216" s="49"/>
    </row>
    <row r="217" spans="1:6" ht="15.75">
      <c r="A217" s="49"/>
      <c r="B217" s="49"/>
      <c r="C217" s="69">
        <v>-1</v>
      </c>
      <c r="D217" s="69">
        <v>-2</v>
      </c>
      <c r="E217" s="69">
        <v>-3</v>
      </c>
      <c r="F217" s="69" t="s">
        <v>123</v>
      </c>
    </row>
    <row r="218" spans="1:6" ht="15">
      <c r="A218" s="140"/>
      <c r="B218" s="140"/>
      <c r="C218" s="140"/>
      <c r="D218" s="140"/>
      <c r="E218" s="140"/>
      <c r="F218" s="140"/>
    </row>
    <row r="219" spans="1:6" ht="15">
      <c r="A219" s="141"/>
      <c r="B219" s="141"/>
      <c r="C219" s="141"/>
      <c r="D219" s="141"/>
      <c r="E219" s="141"/>
      <c r="F219" s="141"/>
    </row>
    <row r="220" spans="1:6" ht="15.75">
      <c r="A220" s="68" t="s">
        <v>107</v>
      </c>
      <c r="B220" s="49"/>
      <c r="C220" s="70">
        <v>318000</v>
      </c>
      <c r="D220" s="70">
        <v>297000</v>
      </c>
      <c r="E220" s="69">
        <v>102.7682</v>
      </c>
      <c r="F220" s="69">
        <v>110.0346</v>
      </c>
    </row>
    <row r="221" spans="1:6" ht="15.75">
      <c r="A221" s="68" t="s">
        <v>111</v>
      </c>
      <c r="B221" s="49"/>
      <c r="C221" s="70">
        <v>393400</v>
      </c>
      <c r="D221" s="69" t="s">
        <v>141</v>
      </c>
      <c r="E221" s="69">
        <v>98.3784</v>
      </c>
      <c r="F221" s="69">
        <v>100.7866</v>
      </c>
    </row>
    <row r="222" spans="1:6" ht="15">
      <c r="A222" s="140"/>
      <c r="B222" s="140"/>
      <c r="C222" s="140"/>
      <c r="D222" s="140"/>
      <c r="E222" s="140"/>
      <c r="F222" s="140"/>
    </row>
    <row r="223" spans="1:6" ht="15">
      <c r="A223" s="141"/>
      <c r="B223" s="141"/>
      <c r="C223" s="141"/>
      <c r="D223" s="141"/>
      <c r="E223" s="141"/>
      <c r="F223" s="141"/>
    </row>
    <row r="224" spans="1:6" ht="15.75">
      <c r="A224" s="68" t="s">
        <v>124</v>
      </c>
      <c r="B224" s="49"/>
      <c r="C224" s="70">
        <v>711400</v>
      </c>
      <c r="D224" s="69" t="s">
        <v>142</v>
      </c>
      <c r="E224" s="69">
        <v>100.3035</v>
      </c>
      <c r="F224" s="69">
        <v>104.7811</v>
      </c>
    </row>
    <row r="225" spans="1:6" ht="15">
      <c r="A225" s="140"/>
      <c r="B225" s="140"/>
      <c r="C225" s="140"/>
      <c r="D225" s="140"/>
      <c r="E225" s="140"/>
      <c r="F225" s="140"/>
    </row>
    <row r="226" spans="1:6" ht="15">
      <c r="A226" s="141"/>
      <c r="B226" s="141"/>
      <c r="C226" s="141"/>
      <c r="D226" s="141"/>
      <c r="E226" s="141"/>
      <c r="F226" s="141"/>
    </row>
    <row r="227" spans="1:6" ht="15">
      <c r="A227" s="67"/>
      <c r="B227" s="67"/>
      <c r="C227" s="67"/>
      <c r="D227" s="67"/>
      <c r="E227" s="67"/>
      <c r="F227" s="67"/>
    </row>
    <row r="228" spans="1:6" ht="15">
      <c r="A228" s="67"/>
      <c r="B228" s="67"/>
      <c r="C228" s="67"/>
      <c r="D228" s="67"/>
      <c r="E228" s="67"/>
      <c r="F228" s="67"/>
    </row>
    <row r="229" spans="1:6" ht="15.75" customHeight="1">
      <c r="A229" s="142" t="s">
        <v>143</v>
      </c>
      <c r="B229" s="142"/>
      <c r="C229" s="142"/>
      <c r="D229" s="142"/>
      <c r="E229" s="142"/>
      <c r="F229" s="142"/>
    </row>
    <row r="230" spans="1:6" ht="15">
      <c r="A230" s="144"/>
      <c r="B230" s="144"/>
      <c r="C230" s="144"/>
      <c r="D230" s="144"/>
      <c r="E230" s="144"/>
      <c r="F230" s="144"/>
    </row>
    <row r="231" spans="1:6" ht="15.75" customHeight="1">
      <c r="A231" s="142" t="s">
        <v>144</v>
      </c>
      <c r="B231" s="142"/>
      <c r="C231" s="142"/>
      <c r="D231" s="142"/>
      <c r="E231" s="142"/>
      <c r="F231" s="142"/>
    </row>
    <row r="232" spans="1:6" ht="15.75" customHeight="1">
      <c r="A232" s="142" t="s">
        <v>145</v>
      </c>
      <c r="B232" s="142"/>
      <c r="C232" s="142"/>
      <c r="D232" s="142"/>
      <c r="E232" s="142"/>
      <c r="F232" s="142"/>
    </row>
    <row r="233" spans="1:6" ht="15.75" customHeight="1">
      <c r="A233" s="142" t="s">
        <v>146</v>
      </c>
      <c r="B233" s="142"/>
      <c r="C233" s="142"/>
      <c r="D233" s="142"/>
      <c r="E233" s="142"/>
      <c r="F233" s="142"/>
    </row>
    <row r="234" spans="1:6" ht="15">
      <c r="A234" s="144"/>
      <c r="B234" s="144"/>
      <c r="C234" s="144"/>
      <c r="D234" s="144"/>
      <c r="E234" s="144"/>
      <c r="F234" s="144"/>
    </row>
    <row r="235" spans="1:6" ht="15.75" customHeight="1">
      <c r="A235" s="142" t="s">
        <v>147</v>
      </c>
      <c r="B235" s="142"/>
      <c r="C235" s="142"/>
      <c r="D235" s="142"/>
      <c r="E235" s="142"/>
      <c r="F235" s="142"/>
    </row>
    <row r="236" spans="1:6" ht="15.75" customHeight="1">
      <c r="A236" s="142" t="s">
        <v>148</v>
      </c>
      <c r="B236" s="142"/>
      <c r="C236" s="142"/>
      <c r="D236" s="142"/>
      <c r="E236" s="142"/>
      <c r="F236" s="142"/>
    </row>
    <row r="237" spans="1:6" ht="15.75" customHeight="1">
      <c r="A237" s="142" t="s">
        <v>149</v>
      </c>
      <c r="B237" s="142"/>
      <c r="C237" s="142"/>
      <c r="D237" s="142"/>
      <c r="E237" s="142"/>
      <c r="F237" s="142"/>
    </row>
    <row r="239" ht="15">
      <c r="A239" s="65"/>
    </row>
    <row r="240" ht="15">
      <c r="A240" s="65"/>
    </row>
    <row r="241" spans="1:6" ht="15.75" customHeight="1">
      <c r="A241" s="143" t="s">
        <v>150</v>
      </c>
      <c r="B241" s="143"/>
      <c r="C241" s="143"/>
      <c r="D241" s="143"/>
      <c r="E241" s="143"/>
      <c r="F241" s="143"/>
    </row>
    <row r="242" spans="1:6" ht="15">
      <c r="A242" s="147"/>
      <c r="B242" s="147"/>
      <c r="C242" s="147"/>
      <c r="D242" s="147"/>
      <c r="E242" s="147"/>
      <c r="F242" s="147"/>
    </row>
    <row r="243" spans="1:6" ht="31.5" customHeight="1">
      <c r="A243" s="142" t="s">
        <v>151</v>
      </c>
      <c r="B243" s="142"/>
      <c r="C243" s="142"/>
      <c r="D243" s="142"/>
      <c r="E243" s="142"/>
      <c r="F243" s="142"/>
    </row>
    <row r="244" spans="1:6" ht="15">
      <c r="A244" s="140"/>
      <c r="B244" s="140"/>
      <c r="C244" s="140"/>
      <c r="D244" s="140"/>
      <c r="E244" s="140"/>
      <c r="F244" s="140"/>
    </row>
    <row r="245" spans="1:6" ht="15">
      <c r="A245" s="141"/>
      <c r="B245" s="141"/>
      <c r="C245" s="141"/>
      <c r="D245" s="141"/>
      <c r="E245" s="141"/>
      <c r="F245" s="141"/>
    </row>
    <row r="246" spans="1:6" ht="63">
      <c r="A246" s="68" t="s">
        <v>101</v>
      </c>
      <c r="B246" s="68" t="s">
        <v>102</v>
      </c>
      <c r="C246" s="68" t="s">
        <v>103</v>
      </c>
      <c r="D246" s="69" t="s">
        <v>104</v>
      </c>
      <c r="E246" s="69" t="s">
        <v>105</v>
      </c>
      <c r="F246" s="69" t="s">
        <v>106</v>
      </c>
    </row>
    <row r="247" spans="1:6" ht="15">
      <c r="A247" s="140"/>
      <c r="B247" s="140"/>
      <c r="C247" s="140"/>
      <c r="D247" s="140"/>
      <c r="E247" s="140"/>
      <c r="F247" s="140"/>
    </row>
    <row r="248" spans="1:6" ht="15">
      <c r="A248" s="141"/>
      <c r="B248" s="141"/>
      <c r="C248" s="141"/>
      <c r="D248" s="141"/>
      <c r="E248" s="141"/>
      <c r="F248" s="141"/>
    </row>
    <row r="249" spans="1:6" ht="15.75">
      <c r="A249" s="68" t="s">
        <v>107</v>
      </c>
      <c r="B249" s="68" t="s">
        <v>108</v>
      </c>
      <c r="C249" s="69" t="s">
        <v>152</v>
      </c>
      <c r="D249" s="69" t="s">
        <v>153</v>
      </c>
      <c r="E249" s="69" t="s">
        <v>154</v>
      </c>
      <c r="F249" s="67"/>
    </row>
    <row r="250" spans="1:6" ht="15.75">
      <c r="A250" s="49"/>
      <c r="B250" s="68" t="s">
        <v>109</v>
      </c>
      <c r="C250" s="69" t="s">
        <v>155</v>
      </c>
      <c r="D250" s="69" t="s">
        <v>156</v>
      </c>
      <c r="E250" s="69" t="s">
        <v>157</v>
      </c>
      <c r="F250" s="67"/>
    </row>
    <row r="251" spans="1:6" ht="15.75">
      <c r="A251" s="49"/>
      <c r="B251" s="68" t="s">
        <v>110</v>
      </c>
      <c r="C251" s="69" t="s">
        <v>158</v>
      </c>
      <c r="D251" s="69" t="s">
        <v>159</v>
      </c>
      <c r="E251" s="69" t="s">
        <v>160</v>
      </c>
      <c r="F251" s="69" t="s">
        <v>161</v>
      </c>
    </row>
    <row r="252" spans="1:6" ht="15">
      <c r="A252" s="49"/>
      <c r="B252" s="49"/>
      <c r="C252" s="67"/>
      <c r="D252" s="67"/>
      <c r="E252" s="67"/>
      <c r="F252" s="67"/>
    </row>
    <row r="253" spans="1:6" ht="15.75">
      <c r="A253" s="68" t="s">
        <v>111</v>
      </c>
      <c r="B253" s="68" t="s">
        <v>112</v>
      </c>
      <c r="C253" s="69" t="s">
        <v>162</v>
      </c>
      <c r="D253" s="69" t="s">
        <v>163</v>
      </c>
      <c r="E253" s="69" t="s">
        <v>164</v>
      </c>
      <c r="F253" s="67"/>
    </row>
    <row r="254" spans="1:6" ht="15.75">
      <c r="A254" s="49"/>
      <c r="B254" s="68" t="s">
        <v>113</v>
      </c>
      <c r="C254" s="69" t="s">
        <v>162</v>
      </c>
      <c r="D254" s="69" t="s">
        <v>165</v>
      </c>
      <c r="E254" s="69" t="s">
        <v>166</v>
      </c>
      <c r="F254" s="67"/>
    </row>
    <row r="255" spans="1:6" ht="15.75">
      <c r="A255" s="49"/>
      <c r="B255" s="68" t="s">
        <v>114</v>
      </c>
      <c r="C255" s="69" t="s">
        <v>167</v>
      </c>
      <c r="D255" s="69" t="s">
        <v>168</v>
      </c>
      <c r="E255" s="69" t="s">
        <v>169</v>
      </c>
      <c r="F255" s="69" t="s">
        <v>170</v>
      </c>
    </row>
    <row r="256" spans="1:6" ht="15">
      <c r="A256" s="140"/>
      <c r="B256" s="140"/>
      <c r="C256" s="140"/>
      <c r="D256" s="140"/>
      <c r="E256" s="140"/>
      <c r="F256" s="140"/>
    </row>
    <row r="257" spans="1:6" ht="15">
      <c r="A257" s="141"/>
      <c r="B257" s="141"/>
      <c r="C257" s="141"/>
      <c r="D257" s="141"/>
      <c r="E257" s="141"/>
      <c r="F257" s="141"/>
    </row>
    <row r="258" spans="1:6" ht="15.75" customHeight="1">
      <c r="A258" s="142" t="s">
        <v>115</v>
      </c>
      <c r="B258" s="142"/>
      <c r="C258" s="142"/>
      <c r="D258" s="142"/>
      <c r="E258" s="49"/>
      <c r="F258" s="69" t="s">
        <v>171</v>
      </c>
    </row>
    <row r="259" spans="1:6" ht="15">
      <c r="A259" s="140"/>
      <c r="B259" s="140"/>
      <c r="C259" s="140"/>
      <c r="D259" s="140"/>
      <c r="E259" s="140"/>
      <c r="F259" s="140"/>
    </row>
    <row r="260" spans="1:6" ht="15">
      <c r="A260" s="141"/>
      <c r="B260" s="141"/>
      <c r="C260" s="141"/>
      <c r="D260" s="141"/>
      <c r="E260" s="141"/>
      <c r="F260" s="141"/>
    </row>
    <row r="261" spans="1:6" ht="15.75" customHeight="1">
      <c r="A261" s="143" t="s">
        <v>118</v>
      </c>
      <c r="B261" s="143"/>
      <c r="C261" s="143"/>
      <c r="D261" s="143"/>
      <c r="E261" s="143"/>
      <c r="F261" s="143"/>
    </row>
    <row r="262" spans="1:6" ht="15">
      <c r="A262" s="140"/>
      <c r="B262" s="140"/>
      <c r="C262" s="140"/>
      <c r="D262" s="140"/>
      <c r="E262" s="140"/>
      <c r="F262" s="140"/>
    </row>
    <row r="263" spans="1:6" ht="15">
      <c r="A263" s="141"/>
      <c r="B263" s="141"/>
      <c r="C263" s="141"/>
      <c r="D263" s="141"/>
      <c r="E263" s="141"/>
      <c r="F263" s="141"/>
    </row>
    <row r="264" spans="1:6" ht="31.5" customHeight="1">
      <c r="A264" s="68" t="s">
        <v>101</v>
      </c>
      <c r="B264" s="49"/>
      <c r="C264" s="145" t="s">
        <v>106</v>
      </c>
      <c r="D264" s="145"/>
      <c r="E264" s="69" t="s">
        <v>172</v>
      </c>
      <c r="F264" s="69" t="s">
        <v>120</v>
      </c>
    </row>
    <row r="265" spans="1:6" ht="15.75">
      <c r="A265" s="67"/>
      <c r="B265" s="49"/>
      <c r="C265" s="69" t="s">
        <v>173</v>
      </c>
      <c r="D265" s="69" t="s">
        <v>140</v>
      </c>
      <c r="E265" s="67"/>
      <c r="F265" s="67"/>
    </row>
    <row r="266" spans="1:6" ht="15.75">
      <c r="A266" s="49"/>
      <c r="B266" s="49"/>
      <c r="C266" s="69" t="s">
        <v>174</v>
      </c>
      <c r="D266" s="69" t="s">
        <v>175</v>
      </c>
      <c r="E266" s="69" t="s">
        <v>176</v>
      </c>
      <c r="F266" s="69" t="s">
        <v>123</v>
      </c>
    </row>
    <row r="267" spans="1:6" ht="15">
      <c r="A267" s="140"/>
      <c r="B267" s="140"/>
      <c r="C267" s="140"/>
      <c r="D267" s="140"/>
      <c r="E267" s="140"/>
      <c r="F267" s="140"/>
    </row>
    <row r="268" spans="1:6" ht="15">
      <c r="A268" s="141"/>
      <c r="B268" s="141"/>
      <c r="C268" s="141"/>
      <c r="D268" s="141"/>
      <c r="E268" s="141"/>
      <c r="F268" s="141"/>
    </row>
    <row r="269" spans="1:6" ht="15.75">
      <c r="A269" s="68" t="s">
        <v>107</v>
      </c>
      <c r="B269" s="49"/>
      <c r="C269" s="69" t="s">
        <v>161</v>
      </c>
      <c r="D269" s="69" t="s">
        <v>177</v>
      </c>
      <c r="E269" s="69" t="s">
        <v>178</v>
      </c>
      <c r="F269" s="69" t="s">
        <v>179</v>
      </c>
    </row>
    <row r="270" spans="1:6" ht="15.75">
      <c r="A270" s="68" t="s">
        <v>111</v>
      </c>
      <c r="B270" s="49"/>
      <c r="C270" s="69" t="s">
        <v>170</v>
      </c>
      <c r="D270" s="69" t="s">
        <v>180</v>
      </c>
      <c r="E270" s="69" t="s">
        <v>181</v>
      </c>
      <c r="F270" s="69" t="s">
        <v>182</v>
      </c>
    </row>
    <row r="271" spans="1:6" ht="15">
      <c r="A271" s="140"/>
      <c r="B271" s="140"/>
      <c r="C271" s="140"/>
      <c r="D271" s="140"/>
      <c r="E271" s="140"/>
      <c r="F271" s="140"/>
    </row>
    <row r="272" spans="1:6" ht="15">
      <c r="A272" s="141"/>
      <c r="B272" s="141"/>
      <c r="C272" s="141"/>
      <c r="D272" s="141"/>
      <c r="E272" s="141"/>
      <c r="F272" s="141"/>
    </row>
    <row r="273" spans="1:6" ht="15.75">
      <c r="A273" s="68" t="s">
        <v>124</v>
      </c>
      <c r="B273" s="49"/>
      <c r="C273" s="69" t="s">
        <v>171</v>
      </c>
      <c r="D273" s="69" t="s">
        <v>183</v>
      </c>
      <c r="E273" s="69" t="s">
        <v>184</v>
      </c>
      <c r="F273" s="69" t="s">
        <v>185</v>
      </c>
    </row>
    <row r="274" spans="1:6" ht="15">
      <c r="A274" s="140"/>
      <c r="B274" s="140"/>
      <c r="C274" s="140"/>
      <c r="D274" s="140"/>
      <c r="E274" s="140"/>
      <c r="F274" s="140"/>
    </row>
    <row r="275" spans="1:6" ht="15">
      <c r="A275" s="141"/>
      <c r="B275" s="141"/>
      <c r="C275" s="141"/>
      <c r="D275" s="141"/>
      <c r="E275" s="141"/>
      <c r="F275" s="141"/>
    </row>
    <row r="277" ht="15">
      <c r="A277" s="65"/>
    </row>
    <row r="278" ht="15">
      <c r="A278" s="65"/>
    </row>
    <row r="279" spans="1:6" ht="15.75" customHeight="1">
      <c r="A279" s="143" t="s">
        <v>186</v>
      </c>
      <c r="B279" s="143"/>
      <c r="C279" s="143"/>
      <c r="D279" s="143"/>
      <c r="E279" s="143"/>
      <c r="F279" s="143"/>
    </row>
    <row r="280" spans="1:6" ht="15">
      <c r="A280" s="67"/>
      <c r="B280" s="67"/>
      <c r="C280" s="67"/>
      <c r="D280" s="67"/>
      <c r="E280" s="67"/>
      <c r="F280" s="67"/>
    </row>
    <row r="281" spans="1:6" ht="31.5" customHeight="1">
      <c r="A281" s="142" t="s">
        <v>187</v>
      </c>
      <c r="B281" s="142"/>
      <c r="C281" s="142"/>
      <c r="D281" s="142"/>
      <c r="E281" s="142"/>
      <c r="F281" s="142"/>
    </row>
    <row r="282" spans="1:6" ht="15">
      <c r="A282" s="140"/>
      <c r="B282" s="140"/>
      <c r="C282" s="140"/>
      <c r="D282" s="140"/>
      <c r="E282" s="140"/>
      <c r="F282" s="140"/>
    </row>
    <row r="283" spans="1:6" ht="15">
      <c r="A283" s="141"/>
      <c r="B283" s="141"/>
      <c r="C283" s="141"/>
      <c r="D283" s="141"/>
      <c r="E283" s="141"/>
      <c r="F283" s="141"/>
    </row>
    <row r="284" spans="1:6" ht="63">
      <c r="A284" s="68" t="s">
        <v>101</v>
      </c>
      <c r="B284" s="68" t="s">
        <v>102</v>
      </c>
      <c r="C284" s="69" t="s">
        <v>103</v>
      </c>
      <c r="D284" s="69" t="s">
        <v>104</v>
      </c>
      <c r="E284" s="69" t="s">
        <v>105</v>
      </c>
      <c r="F284" s="69" t="s">
        <v>106</v>
      </c>
    </row>
    <row r="285" spans="1:6" ht="15">
      <c r="A285" s="140"/>
      <c r="B285" s="140"/>
      <c r="C285" s="140"/>
      <c r="D285" s="140"/>
      <c r="E285" s="140"/>
      <c r="F285" s="140"/>
    </row>
    <row r="286" spans="1:6" ht="15">
      <c r="A286" s="141"/>
      <c r="B286" s="141"/>
      <c r="C286" s="141"/>
      <c r="D286" s="141"/>
      <c r="E286" s="141"/>
      <c r="F286" s="141"/>
    </row>
    <row r="287" spans="1:6" ht="15.75">
      <c r="A287" s="68" t="s">
        <v>107</v>
      </c>
      <c r="B287" s="68" t="s">
        <v>108</v>
      </c>
      <c r="C287" s="69" t="s">
        <v>152</v>
      </c>
      <c r="D287" s="69" t="s">
        <v>188</v>
      </c>
      <c r="E287" s="69" t="s">
        <v>189</v>
      </c>
      <c r="F287" s="67"/>
    </row>
    <row r="288" spans="1:6" ht="15.75">
      <c r="A288" s="49"/>
      <c r="B288" s="68" t="s">
        <v>110</v>
      </c>
      <c r="C288" s="69" t="s">
        <v>158</v>
      </c>
      <c r="D288" s="69" t="s">
        <v>190</v>
      </c>
      <c r="E288" s="69" t="s">
        <v>191</v>
      </c>
      <c r="F288" s="67"/>
    </row>
    <row r="289" spans="1:6" ht="15.75">
      <c r="A289" s="49"/>
      <c r="B289" s="68" t="s">
        <v>192</v>
      </c>
      <c r="C289" s="69" t="s">
        <v>193</v>
      </c>
      <c r="D289" s="69" t="s">
        <v>194</v>
      </c>
      <c r="E289" s="69" t="s">
        <v>195</v>
      </c>
      <c r="F289" s="69" t="s">
        <v>196</v>
      </c>
    </row>
    <row r="290" spans="1:6" ht="15">
      <c r="A290" s="49"/>
      <c r="B290" s="49"/>
      <c r="C290" s="67"/>
      <c r="D290" s="67"/>
      <c r="E290" s="67"/>
      <c r="F290" s="67"/>
    </row>
    <row r="291" spans="1:6" ht="15.75">
      <c r="A291" s="68" t="s">
        <v>111</v>
      </c>
      <c r="B291" s="68" t="s">
        <v>112</v>
      </c>
      <c r="C291" s="69" t="s">
        <v>162</v>
      </c>
      <c r="D291" s="69" t="s">
        <v>197</v>
      </c>
      <c r="E291" s="69" t="s">
        <v>198</v>
      </c>
      <c r="F291" s="67"/>
    </row>
    <row r="292" spans="1:6" ht="15.75">
      <c r="A292" s="49"/>
      <c r="B292" s="68" t="s">
        <v>113</v>
      </c>
      <c r="C292" s="69" t="s">
        <v>162</v>
      </c>
      <c r="D292" s="69" t="s">
        <v>199</v>
      </c>
      <c r="E292" s="69" t="s">
        <v>200</v>
      </c>
      <c r="F292" s="67"/>
    </row>
    <row r="293" spans="1:6" ht="15.75">
      <c r="A293" s="49"/>
      <c r="B293" s="68" t="s">
        <v>114</v>
      </c>
      <c r="C293" s="69" t="s">
        <v>167</v>
      </c>
      <c r="D293" s="69" t="s">
        <v>199</v>
      </c>
      <c r="E293" s="69" t="s">
        <v>201</v>
      </c>
      <c r="F293" s="69" t="s">
        <v>202</v>
      </c>
    </row>
    <row r="294" spans="1:6" ht="15">
      <c r="A294" s="140"/>
      <c r="B294" s="140"/>
      <c r="C294" s="140"/>
      <c r="D294" s="140"/>
      <c r="E294" s="140"/>
      <c r="F294" s="140"/>
    </row>
    <row r="295" spans="1:6" ht="15">
      <c r="A295" s="141"/>
      <c r="B295" s="141"/>
      <c r="C295" s="141"/>
      <c r="D295" s="141"/>
      <c r="E295" s="141"/>
      <c r="F295" s="141"/>
    </row>
    <row r="296" spans="1:6" ht="15.75" customHeight="1">
      <c r="A296" s="142" t="s">
        <v>115</v>
      </c>
      <c r="B296" s="142"/>
      <c r="C296" s="142"/>
      <c r="D296" s="142"/>
      <c r="E296" s="49"/>
      <c r="F296" s="69" t="s">
        <v>203</v>
      </c>
    </row>
    <row r="297" spans="1:6" ht="15">
      <c r="A297" s="140"/>
      <c r="B297" s="140"/>
      <c r="C297" s="140"/>
      <c r="D297" s="140"/>
      <c r="E297" s="140"/>
      <c r="F297" s="140"/>
    </row>
    <row r="298" spans="1:6" ht="15">
      <c r="A298" s="141"/>
      <c r="B298" s="141"/>
      <c r="C298" s="141"/>
      <c r="D298" s="141"/>
      <c r="E298" s="141"/>
      <c r="F298" s="141"/>
    </row>
    <row r="299" spans="1:6" ht="15.75" customHeight="1">
      <c r="A299" s="143" t="s">
        <v>118</v>
      </c>
      <c r="B299" s="143"/>
      <c r="C299" s="143"/>
      <c r="D299" s="143"/>
      <c r="E299" s="143"/>
      <c r="F299" s="143"/>
    </row>
    <row r="300" spans="1:6" ht="15">
      <c r="A300" s="140"/>
      <c r="B300" s="140"/>
      <c r="C300" s="140"/>
      <c r="D300" s="140"/>
      <c r="E300" s="140"/>
      <c r="F300" s="140"/>
    </row>
    <row r="301" spans="1:6" ht="15">
      <c r="A301" s="141"/>
      <c r="B301" s="141"/>
      <c r="C301" s="141"/>
      <c r="D301" s="141"/>
      <c r="E301" s="141"/>
      <c r="F301" s="141"/>
    </row>
    <row r="302" spans="1:6" ht="31.5" customHeight="1">
      <c r="A302" s="68" t="s">
        <v>101</v>
      </c>
      <c r="B302" s="49"/>
      <c r="C302" s="139" t="s">
        <v>106</v>
      </c>
      <c r="D302" s="139"/>
      <c r="E302" s="69" t="s">
        <v>204</v>
      </c>
      <c r="F302" s="69" t="s">
        <v>120</v>
      </c>
    </row>
    <row r="303" spans="1:6" ht="15.75">
      <c r="A303" s="67"/>
      <c r="B303" s="49"/>
      <c r="C303" s="69" t="s">
        <v>205</v>
      </c>
      <c r="D303" s="69" t="s">
        <v>173</v>
      </c>
      <c r="E303" s="49"/>
      <c r="F303" s="67"/>
    </row>
    <row r="304" spans="1:6" ht="15.75">
      <c r="A304" s="49"/>
      <c r="B304" s="49"/>
      <c r="C304" s="69" t="s">
        <v>174</v>
      </c>
      <c r="D304" s="69" t="s">
        <v>175</v>
      </c>
      <c r="E304" s="69" t="s">
        <v>176</v>
      </c>
      <c r="F304" s="69" t="s">
        <v>123</v>
      </c>
    </row>
    <row r="305" spans="1:6" ht="15">
      <c r="A305" s="140"/>
      <c r="B305" s="140"/>
      <c r="C305" s="140"/>
      <c r="D305" s="140"/>
      <c r="E305" s="140"/>
      <c r="F305" s="140"/>
    </row>
    <row r="306" spans="1:6" ht="15">
      <c r="A306" s="141"/>
      <c r="B306" s="141"/>
      <c r="C306" s="141"/>
      <c r="D306" s="141"/>
      <c r="E306" s="141"/>
      <c r="F306" s="141"/>
    </row>
    <row r="307" spans="1:6" ht="15.75">
      <c r="A307" s="68" t="s">
        <v>107</v>
      </c>
      <c r="B307" s="49"/>
      <c r="C307" s="69" t="s">
        <v>196</v>
      </c>
      <c r="D307" s="69" t="s">
        <v>206</v>
      </c>
      <c r="E307" s="69" t="s">
        <v>179</v>
      </c>
      <c r="F307" s="69" t="s">
        <v>207</v>
      </c>
    </row>
    <row r="308" spans="1:6" ht="15.75">
      <c r="A308" s="68" t="s">
        <v>111</v>
      </c>
      <c r="B308" s="49"/>
      <c r="C308" s="69" t="s">
        <v>202</v>
      </c>
      <c r="D308" s="69" t="s">
        <v>208</v>
      </c>
      <c r="E308" s="69" t="s">
        <v>182</v>
      </c>
      <c r="F308" s="69" t="s">
        <v>209</v>
      </c>
    </row>
    <row r="309" spans="1:6" ht="15">
      <c r="A309" s="140"/>
      <c r="B309" s="140"/>
      <c r="C309" s="140"/>
      <c r="D309" s="140"/>
      <c r="E309" s="140"/>
      <c r="F309" s="140"/>
    </row>
    <row r="310" spans="1:6" ht="15">
      <c r="A310" s="141"/>
      <c r="B310" s="141"/>
      <c r="C310" s="141"/>
      <c r="D310" s="141"/>
      <c r="E310" s="141"/>
      <c r="F310" s="141"/>
    </row>
    <row r="311" spans="1:6" ht="15.75">
      <c r="A311" s="68" t="s">
        <v>124</v>
      </c>
      <c r="B311" s="49"/>
      <c r="C311" s="69" t="s">
        <v>203</v>
      </c>
      <c r="D311" s="69" t="s">
        <v>210</v>
      </c>
      <c r="E311" s="69" t="s">
        <v>185</v>
      </c>
      <c r="F311" s="69" t="s">
        <v>211</v>
      </c>
    </row>
    <row r="312" spans="1:6" ht="15">
      <c r="A312" s="140"/>
      <c r="B312" s="140"/>
      <c r="C312" s="140"/>
      <c r="D312" s="140"/>
      <c r="E312" s="140"/>
      <c r="F312" s="140"/>
    </row>
    <row r="313" spans="1:6" ht="15">
      <c r="A313" s="141"/>
      <c r="B313" s="141"/>
      <c r="C313" s="141"/>
      <c r="D313" s="141"/>
      <c r="E313" s="141"/>
      <c r="F313" s="141"/>
    </row>
    <row r="314" spans="1:6" ht="15.75" customHeight="1">
      <c r="A314" s="142" t="s">
        <v>212</v>
      </c>
      <c r="B314" s="142"/>
      <c r="C314" s="142"/>
      <c r="D314" s="142"/>
      <c r="E314" s="142"/>
      <c r="F314" s="142"/>
    </row>
    <row r="315" spans="1:6" ht="15">
      <c r="A315" s="144"/>
      <c r="B315" s="144"/>
      <c r="C315" s="144"/>
      <c r="D315" s="144"/>
      <c r="E315" s="144"/>
      <c r="F315" s="144"/>
    </row>
    <row r="316" spans="1:6" ht="15.75" customHeight="1">
      <c r="A316" s="142" t="s">
        <v>213</v>
      </c>
      <c r="B316" s="142"/>
      <c r="C316" s="142"/>
      <c r="D316" s="142"/>
      <c r="E316" s="142"/>
      <c r="F316" s="142"/>
    </row>
    <row r="317" spans="1:6" ht="15.75" customHeight="1">
      <c r="A317" s="142" t="s">
        <v>214</v>
      </c>
      <c r="B317" s="142"/>
      <c r="C317" s="142"/>
      <c r="D317" s="142"/>
      <c r="E317" s="142"/>
      <c r="F317" s="142"/>
    </row>
    <row r="318" spans="1:6" ht="15.75" customHeight="1">
      <c r="A318" s="142" t="s">
        <v>215</v>
      </c>
      <c r="B318" s="142"/>
      <c r="C318" s="142"/>
      <c r="D318" s="142"/>
      <c r="E318" s="142"/>
      <c r="F318" s="142"/>
    </row>
    <row r="319" spans="1:6" ht="15">
      <c r="A319" s="144"/>
      <c r="B319" s="144"/>
      <c r="C319" s="144"/>
      <c r="D319" s="144"/>
      <c r="E319" s="144"/>
      <c r="F319" s="144"/>
    </row>
    <row r="320" spans="1:6" ht="15.75" customHeight="1">
      <c r="A320" s="142" t="s">
        <v>147</v>
      </c>
      <c r="B320" s="142"/>
      <c r="C320" s="142"/>
      <c r="D320" s="142"/>
      <c r="E320" s="142"/>
      <c r="F320" s="142"/>
    </row>
    <row r="321" spans="1:6" ht="15.75" customHeight="1">
      <c r="A321" s="142" t="s">
        <v>216</v>
      </c>
      <c r="B321" s="142"/>
      <c r="C321" s="142"/>
      <c r="D321" s="142"/>
      <c r="E321" s="142"/>
      <c r="F321" s="142"/>
    </row>
    <row r="322" spans="1:6" ht="15.75" customHeight="1">
      <c r="A322" s="142" t="s">
        <v>217</v>
      </c>
      <c r="B322" s="142"/>
      <c r="C322" s="142"/>
      <c r="D322" s="142"/>
      <c r="E322" s="142"/>
      <c r="F322" s="142"/>
    </row>
    <row r="324" ht="15">
      <c r="A324" s="65"/>
    </row>
    <row r="325" ht="15">
      <c r="A325" s="65"/>
    </row>
    <row r="326" spans="1:7" ht="15.75" customHeight="1">
      <c r="A326" s="143" t="s">
        <v>218</v>
      </c>
      <c r="B326" s="143"/>
      <c r="C326" s="143"/>
      <c r="D326" s="143"/>
      <c r="E326" s="143"/>
      <c r="F326" s="143"/>
      <c r="G326" s="143"/>
    </row>
    <row r="327" spans="1:7" ht="15">
      <c r="A327" s="67"/>
      <c r="B327" s="67"/>
      <c r="C327" s="67"/>
      <c r="D327" s="67"/>
      <c r="E327" s="67"/>
      <c r="F327" s="67"/>
      <c r="G327" s="67"/>
    </row>
    <row r="328" spans="1:7" ht="15.75" customHeight="1">
      <c r="A328" s="142" t="s">
        <v>219</v>
      </c>
      <c r="B328" s="142"/>
      <c r="C328" s="142"/>
      <c r="D328" s="142"/>
      <c r="E328" s="142"/>
      <c r="F328" s="142"/>
      <c r="G328" s="142"/>
    </row>
    <row r="329" spans="1:7" ht="15">
      <c r="A329" s="140"/>
      <c r="B329" s="140"/>
      <c r="C329" s="140"/>
      <c r="D329" s="140"/>
      <c r="E329" s="140"/>
      <c r="F329" s="140"/>
      <c r="G329" s="140"/>
    </row>
    <row r="330" spans="1:7" ht="15">
      <c r="A330" s="141"/>
      <c r="B330" s="141"/>
      <c r="C330" s="141"/>
      <c r="D330" s="141"/>
      <c r="E330" s="141"/>
      <c r="F330" s="141"/>
      <c r="G330" s="141"/>
    </row>
    <row r="331" spans="1:7" ht="47.25">
      <c r="A331" s="68" t="s">
        <v>101</v>
      </c>
      <c r="B331" s="68" t="s">
        <v>102</v>
      </c>
      <c r="C331" s="69" t="s">
        <v>103</v>
      </c>
      <c r="D331" s="69" t="s">
        <v>104</v>
      </c>
      <c r="E331" s="48" t="s">
        <v>220</v>
      </c>
      <c r="F331" s="69" t="s">
        <v>105</v>
      </c>
      <c r="G331" s="69" t="s">
        <v>106</v>
      </c>
    </row>
    <row r="332" spans="1:7" ht="15">
      <c r="A332" s="140"/>
      <c r="B332" s="140"/>
      <c r="C332" s="140"/>
      <c r="D332" s="140"/>
      <c r="E332" s="140"/>
      <c r="F332" s="140"/>
      <c r="G332" s="140"/>
    </row>
    <row r="333" spans="1:7" ht="15">
      <c r="A333" s="141"/>
      <c r="B333" s="141"/>
      <c r="C333" s="141"/>
      <c r="D333" s="141"/>
      <c r="E333" s="141"/>
      <c r="F333" s="141"/>
      <c r="G333" s="141"/>
    </row>
    <row r="334" spans="1:7" ht="15.75">
      <c r="A334" s="68" t="s">
        <v>107</v>
      </c>
      <c r="B334" s="68" t="s">
        <v>108</v>
      </c>
      <c r="C334" s="69" t="s">
        <v>152</v>
      </c>
      <c r="D334" s="69" t="s">
        <v>221</v>
      </c>
      <c r="E334" s="69" t="s">
        <v>188</v>
      </c>
      <c r="F334" s="69" t="s">
        <v>222</v>
      </c>
      <c r="G334" s="67"/>
    </row>
    <row r="335" spans="1:7" ht="15.75">
      <c r="A335" s="49"/>
      <c r="B335" s="68" t="s">
        <v>110</v>
      </c>
      <c r="C335" s="69" t="s">
        <v>158</v>
      </c>
      <c r="D335" s="69" t="s">
        <v>223</v>
      </c>
      <c r="E335" s="69" t="s">
        <v>17</v>
      </c>
      <c r="F335" s="69" t="s">
        <v>224</v>
      </c>
      <c r="G335" s="67"/>
    </row>
    <row r="336" spans="1:7" ht="15.75">
      <c r="A336" s="49"/>
      <c r="B336" s="68" t="s">
        <v>192</v>
      </c>
      <c r="C336" s="69" t="s">
        <v>193</v>
      </c>
      <c r="D336" s="69" t="s">
        <v>225</v>
      </c>
      <c r="E336" s="69" t="s">
        <v>17</v>
      </c>
      <c r="F336" s="69" t="s">
        <v>200</v>
      </c>
      <c r="G336" s="69" t="s">
        <v>226</v>
      </c>
    </row>
    <row r="337" spans="1:7" ht="15">
      <c r="A337" s="49"/>
      <c r="B337" s="49"/>
      <c r="C337" s="67"/>
      <c r="D337" s="67"/>
      <c r="E337" s="67"/>
      <c r="F337" s="67"/>
      <c r="G337" s="67"/>
    </row>
    <row r="338" spans="1:7" ht="15.75">
      <c r="A338" s="68" t="s">
        <v>111</v>
      </c>
      <c r="B338" s="68" t="s">
        <v>112</v>
      </c>
      <c r="C338" s="69" t="s">
        <v>162</v>
      </c>
      <c r="D338" s="69" t="s">
        <v>227</v>
      </c>
      <c r="E338" s="69" t="s">
        <v>17</v>
      </c>
      <c r="F338" s="69" t="s">
        <v>228</v>
      </c>
      <c r="G338" s="67"/>
    </row>
    <row r="339" spans="1:7" ht="15.75">
      <c r="A339" s="49"/>
      <c r="B339" s="68" t="s">
        <v>113</v>
      </c>
      <c r="C339" s="69" t="s">
        <v>162</v>
      </c>
      <c r="D339" s="69" t="s">
        <v>229</v>
      </c>
      <c r="E339" s="69" t="s">
        <v>17</v>
      </c>
      <c r="F339" s="69" t="s">
        <v>230</v>
      </c>
      <c r="G339" s="67"/>
    </row>
    <row r="340" spans="1:7" ht="15.75">
      <c r="A340" s="49"/>
      <c r="B340" s="68" t="s">
        <v>114</v>
      </c>
      <c r="C340" s="69" t="s">
        <v>167</v>
      </c>
      <c r="D340" s="69" t="s">
        <v>168</v>
      </c>
      <c r="E340" s="69" t="s">
        <v>17</v>
      </c>
      <c r="F340" s="69" t="s">
        <v>169</v>
      </c>
      <c r="G340" s="69" t="s">
        <v>231</v>
      </c>
    </row>
    <row r="341" spans="1:7" ht="15">
      <c r="A341" s="140"/>
      <c r="B341" s="140"/>
      <c r="C341" s="140"/>
      <c r="D341" s="140"/>
      <c r="E341" s="140"/>
      <c r="F341" s="140"/>
      <c r="G341" s="140"/>
    </row>
    <row r="342" spans="1:7" ht="15">
      <c r="A342" s="141"/>
      <c r="B342" s="141"/>
      <c r="C342" s="141"/>
      <c r="D342" s="141"/>
      <c r="E342" s="141"/>
      <c r="F342" s="141"/>
      <c r="G342" s="141"/>
    </row>
    <row r="343" spans="1:7" ht="15.75" customHeight="1">
      <c r="A343" s="142" t="s">
        <v>115</v>
      </c>
      <c r="B343" s="142"/>
      <c r="C343" s="142"/>
      <c r="D343" s="142"/>
      <c r="E343" s="142"/>
      <c r="F343" s="49"/>
      <c r="G343" s="69" t="s">
        <v>232</v>
      </c>
    </row>
    <row r="344" spans="1:7" ht="15">
      <c r="A344" s="140"/>
      <c r="B344" s="140"/>
      <c r="C344" s="140"/>
      <c r="D344" s="140"/>
      <c r="E344" s="140"/>
      <c r="F344" s="140"/>
      <c r="G344" s="140"/>
    </row>
    <row r="345" spans="1:7" ht="15">
      <c r="A345" s="141"/>
      <c r="B345" s="141"/>
      <c r="C345" s="141"/>
      <c r="D345" s="141"/>
      <c r="E345" s="141"/>
      <c r="F345" s="141"/>
      <c r="G345" s="141"/>
    </row>
    <row r="346" spans="1:7" ht="15.75" customHeight="1">
      <c r="A346" s="142" t="s">
        <v>233</v>
      </c>
      <c r="B346" s="142"/>
      <c r="C346" s="142"/>
      <c r="D346" s="142"/>
      <c r="E346" s="142"/>
      <c r="F346" s="142"/>
      <c r="G346" s="142"/>
    </row>
    <row r="347" spans="1:7" ht="15">
      <c r="A347" s="144"/>
      <c r="B347" s="144"/>
      <c r="C347" s="144"/>
      <c r="D347" s="144"/>
      <c r="E347" s="144"/>
      <c r="F347" s="144"/>
      <c r="G347" s="144"/>
    </row>
    <row r="348" spans="1:7" ht="15.75" customHeight="1">
      <c r="A348" s="143" t="s">
        <v>118</v>
      </c>
      <c r="B348" s="143"/>
      <c r="C348" s="143"/>
      <c r="D348" s="143"/>
      <c r="E348" s="143"/>
      <c r="F348" s="143"/>
      <c r="G348" s="143"/>
    </row>
    <row r="349" spans="1:7" ht="15">
      <c r="A349" s="140"/>
      <c r="B349" s="140"/>
      <c r="C349" s="140"/>
      <c r="D349" s="140"/>
      <c r="E349" s="140"/>
      <c r="F349" s="140"/>
      <c r="G349" s="140"/>
    </row>
    <row r="350" spans="1:7" ht="15">
      <c r="A350" s="141"/>
      <c r="B350" s="141"/>
      <c r="C350" s="141"/>
      <c r="D350" s="141"/>
      <c r="E350" s="141"/>
      <c r="F350" s="141"/>
      <c r="G350" s="141"/>
    </row>
    <row r="351" spans="1:7" ht="31.5" customHeight="1">
      <c r="A351" s="142" t="s">
        <v>101</v>
      </c>
      <c r="B351" s="142"/>
      <c r="C351" s="49"/>
      <c r="D351" s="145" t="s">
        <v>106</v>
      </c>
      <c r="E351" s="145"/>
      <c r="F351" s="69" t="s">
        <v>234</v>
      </c>
      <c r="G351" s="69" t="s">
        <v>120</v>
      </c>
    </row>
    <row r="352" spans="1:7" ht="15.75">
      <c r="A352" s="147"/>
      <c r="B352" s="147"/>
      <c r="C352" s="49"/>
      <c r="D352" s="69" t="s">
        <v>235</v>
      </c>
      <c r="E352" s="69" t="s">
        <v>205</v>
      </c>
      <c r="F352" s="49"/>
      <c r="G352" s="67"/>
    </row>
    <row r="353" spans="1:7" ht="15.75">
      <c r="A353" s="148"/>
      <c r="B353" s="148"/>
      <c r="C353" s="49"/>
      <c r="D353" s="69" t="s">
        <v>174</v>
      </c>
      <c r="E353" s="69" t="s">
        <v>175</v>
      </c>
      <c r="F353" s="69" t="s">
        <v>176</v>
      </c>
      <c r="G353" s="69" t="s">
        <v>123</v>
      </c>
    </row>
    <row r="354" spans="1:7" ht="15">
      <c r="A354" s="140"/>
      <c r="B354" s="140"/>
      <c r="C354" s="140"/>
      <c r="D354" s="140"/>
      <c r="E354" s="140"/>
      <c r="F354" s="140"/>
      <c r="G354" s="140"/>
    </row>
    <row r="355" spans="1:7" ht="15">
      <c r="A355" s="141"/>
      <c r="B355" s="141"/>
      <c r="C355" s="141"/>
      <c r="D355" s="141"/>
      <c r="E355" s="141"/>
      <c r="F355" s="141"/>
      <c r="G355" s="141"/>
    </row>
    <row r="356" spans="1:7" ht="15.75" customHeight="1">
      <c r="A356" s="142" t="s">
        <v>107</v>
      </c>
      <c r="B356" s="142"/>
      <c r="C356" s="49"/>
      <c r="D356" s="69" t="s">
        <v>226</v>
      </c>
      <c r="E356" s="69" t="s">
        <v>196</v>
      </c>
      <c r="F356" s="69" t="s">
        <v>207</v>
      </c>
      <c r="G356" s="69" t="s">
        <v>236</v>
      </c>
    </row>
    <row r="357" spans="1:7" ht="15.75" customHeight="1">
      <c r="A357" s="142" t="s">
        <v>111</v>
      </c>
      <c r="B357" s="142"/>
      <c r="C357" s="49"/>
      <c r="D357" s="69" t="s">
        <v>231</v>
      </c>
      <c r="E357" s="69" t="s">
        <v>202</v>
      </c>
      <c r="F357" s="69" t="s">
        <v>209</v>
      </c>
      <c r="G357" s="69" t="s">
        <v>237</v>
      </c>
    </row>
    <row r="358" spans="1:7" ht="15">
      <c r="A358" s="140"/>
      <c r="B358" s="140"/>
      <c r="C358" s="140"/>
      <c r="D358" s="140"/>
      <c r="E358" s="140"/>
      <c r="F358" s="140"/>
      <c r="G358" s="140"/>
    </row>
    <row r="359" spans="1:7" ht="15">
      <c r="A359" s="141"/>
      <c r="B359" s="141"/>
      <c r="C359" s="141"/>
      <c r="D359" s="141"/>
      <c r="E359" s="141"/>
      <c r="F359" s="141"/>
      <c r="G359" s="141"/>
    </row>
    <row r="360" spans="1:7" ht="15.75" customHeight="1">
      <c r="A360" s="142" t="s">
        <v>124</v>
      </c>
      <c r="B360" s="142"/>
      <c r="C360" s="49"/>
      <c r="D360" s="69" t="s">
        <v>232</v>
      </c>
      <c r="E360" s="69" t="s">
        <v>203</v>
      </c>
      <c r="F360" s="69" t="s">
        <v>211</v>
      </c>
      <c r="G360" s="69" t="s">
        <v>238</v>
      </c>
    </row>
    <row r="361" spans="1:7" ht="15">
      <c r="A361" s="140"/>
      <c r="B361" s="140"/>
      <c r="C361" s="140"/>
      <c r="D361" s="140"/>
      <c r="E361" s="140"/>
      <c r="F361" s="140"/>
      <c r="G361" s="140"/>
    </row>
    <row r="362" spans="1:7" ht="15">
      <c r="A362" s="141"/>
      <c r="B362" s="141"/>
      <c r="C362" s="141"/>
      <c r="D362" s="141"/>
      <c r="E362" s="141"/>
      <c r="F362" s="141"/>
      <c r="G362" s="141"/>
    </row>
    <row r="363" spans="1:7" ht="15">
      <c r="A363" s="146"/>
      <c r="B363" s="146"/>
      <c r="C363" s="146"/>
      <c r="D363" s="146"/>
      <c r="E363" s="146"/>
      <c r="F363" s="146"/>
      <c r="G363" s="146"/>
    </row>
    <row r="365" ht="15">
      <c r="A365" s="65"/>
    </row>
    <row r="366" ht="15">
      <c r="A366" s="65"/>
    </row>
    <row r="367" spans="1:6" ht="15.75" customHeight="1">
      <c r="A367" s="143" t="s">
        <v>239</v>
      </c>
      <c r="B367" s="143"/>
      <c r="C367" s="143"/>
      <c r="D367" s="143"/>
      <c r="E367" s="143"/>
      <c r="F367" s="143"/>
    </row>
    <row r="368" spans="1:6" ht="15">
      <c r="A368" s="67"/>
      <c r="B368" s="67"/>
      <c r="C368" s="67"/>
      <c r="D368" s="67"/>
      <c r="E368" s="67"/>
      <c r="F368" s="67"/>
    </row>
    <row r="369" spans="1:6" ht="15.75" customHeight="1">
      <c r="A369" s="142" t="s">
        <v>240</v>
      </c>
      <c r="B369" s="142"/>
      <c r="C369" s="142"/>
      <c r="D369" s="142"/>
      <c r="E369" s="142"/>
      <c r="F369" s="142"/>
    </row>
    <row r="370" spans="1:6" ht="15">
      <c r="A370" s="67"/>
      <c r="B370" s="67"/>
      <c r="C370" s="67"/>
      <c r="D370" s="67"/>
      <c r="E370" s="67"/>
      <c r="F370" s="67"/>
    </row>
    <row r="371" spans="1:6" ht="15">
      <c r="A371" s="140"/>
      <c r="B371" s="140"/>
      <c r="C371" s="140"/>
      <c r="D371" s="140"/>
      <c r="E371" s="140"/>
      <c r="F371" s="140"/>
    </row>
    <row r="372" spans="1:6" ht="15">
      <c r="A372" s="141"/>
      <c r="B372" s="141"/>
      <c r="C372" s="141"/>
      <c r="D372" s="141"/>
      <c r="E372" s="141"/>
      <c r="F372" s="141"/>
    </row>
    <row r="373" spans="1:6" ht="63">
      <c r="A373" s="68" t="s">
        <v>101</v>
      </c>
      <c r="B373" s="68" t="s">
        <v>102</v>
      </c>
      <c r="C373" s="69" t="s">
        <v>103</v>
      </c>
      <c r="D373" s="69" t="s">
        <v>104</v>
      </c>
      <c r="E373" s="69" t="s">
        <v>105</v>
      </c>
      <c r="F373" s="69" t="s">
        <v>106</v>
      </c>
    </row>
    <row r="374" spans="1:6" ht="15">
      <c r="A374" s="140"/>
      <c r="B374" s="140"/>
      <c r="C374" s="140"/>
      <c r="D374" s="140"/>
      <c r="E374" s="140"/>
      <c r="F374" s="140"/>
    </row>
    <row r="375" spans="1:6" ht="15">
      <c r="A375" s="141"/>
      <c r="B375" s="141"/>
      <c r="C375" s="141"/>
      <c r="D375" s="141"/>
      <c r="E375" s="141"/>
      <c r="F375" s="141"/>
    </row>
    <row r="376" spans="1:6" ht="15.75">
      <c r="A376" s="68" t="s">
        <v>107</v>
      </c>
      <c r="B376" s="68" t="s">
        <v>108</v>
      </c>
      <c r="C376" s="69" t="s">
        <v>152</v>
      </c>
      <c r="D376" s="69" t="s">
        <v>241</v>
      </c>
      <c r="E376" s="69" t="s">
        <v>242</v>
      </c>
      <c r="F376" s="67"/>
    </row>
    <row r="377" spans="1:6" ht="15.75">
      <c r="A377" s="49"/>
      <c r="B377" s="68" t="s">
        <v>110</v>
      </c>
      <c r="C377" s="69" t="s">
        <v>158</v>
      </c>
      <c r="D377" s="69" t="s">
        <v>243</v>
      </c>
      <c r="E377" s="69" t="s">
        <v>244</v>
      </c>
      <c r="F377" s="67"/>
    </row>
    <row r="378" spans="1:6" ht="15.75">
      <c r="A378" s="49"/>
      <c r="B378" s="68" t="s">
        <v>192</v>
      </c>
      <c r="C378" s="69" t="s">
        <v>193</v>
      </c>
      <c r="D378" s="69" t="s">
        <v>245</v>
      </c>
      <c r="E378" s="69" t="s">
        <v>246</v>
      </c>
      <c r="F378" s="69" t="s">
        <v>247</v>
      </c>
    </row>
    <row r="379" spans="1:6" ht="15">
      <c r="A379" s="49"/>
      <c r="B379" s="49"/>
      <c r="C379" s="67"/>
      <c r="D379" s="67"/>
      <c r="E379" s="67"/>
      <c r="F379" s="67"/>
    </row>
    <row r="380" spans="1:6" ht="15.75">
      <c r="A380" s="68" t="s">
        <v>111</v>
      </c>
      <c r="B380" s="68" t="s">
        <v>112</v>
      </c>
      <c r="C380" s="69" t="s">
        <v>162</v>
      </c>
      <c r="D380" s="69" t="s">
        <v>248</v>
      </c>
      <c r="E380" s="69" t="s">
        <v>249</v>
      </c>
      <c r="F380" s="67"/>
    </row>
    <row r="381" spans="1:6" ht="15.75">
      <c r="A381" s="49"/>
      <c r="B381" s="68" t="s">
        <v>113</v>
      </c>
      <c r="C381" s="69" t="s">
        <v>162</v>
      </c>
      <c r="D381" s="69" t="s">
        <v>250</v>
      </c>
      <c r="E381" s="69" t="s">
        <v>251</v>
      </c>
      <c r="F381" s="67"/>
    </row>
    <row r="382" spans="1:6" ht="15.75">
      <c r="A382" s="49"/>
      <c r="B382" s="68" t="s">
        <v>114</v>
      </c>
      <c r="C382" s="69" t="s">
        <v>167</v>
      </c>
      <c r="D382" s="69" t="s">
        <v>168</v>
      </c>
      <c r="E382" s="69" t="s">
        <v>169</v>
      </c>
      <c r="F382" s="69" t="s">
        <v>252</v>
      </c>
    </row>
    <row r="383" spans="1:6" ht="15">
      <c r="A383" s="140"/>
      <c r="B383" s="140"/>
      <c r="C383" s="140"/>
      <c r="D383" s="140"/>
      <c r="E383" s="140"/>
      <c r="F383" s="140"/>
    </row>
    <row r="384" spans="1:6" ht="15">
      <c r="A384" s="141"/>
      <c r="B384" s="141"/>
      <c r="C384" s="141"/>
      <c r="D384" s="141"/>
      <c r="E384" s="141"/>
      <c r="F384" s="141"/>
    </row>
    <row r="385" spans="1:6" ht="15.75" customHeight="1">
      <c r="A385" s="142" t="s">
        <v>115</v>
      </c>
      <c r="B385" s="142"/>
      <c r="C385" s="142"/>
      <c r="D385" s="142"/>
      <c r="E385" s="67"/>
      <c r="F385" s="69" t="s">
        <v>253</v>
      </c>
    </row>
    <row r="386" spans="1:6" ht="15">
      <c r="A386" s="140"/>
      <c r="B386" s="140"/>
      <c r="C386" s="140"/>
      <c r="D386" s="140"/>
      <c r="E386" s="140"/>
      <c r="F386" s="140"/>
    </row>
    <row r="387" spans="1:6" ht="15">
      <c r="A387" s="141"/>
      <c r="B387" s="141"/>
      <c r="C387" s="141"/>
      <c r="D387" s="141"/>
      <c r="E387" s="141"/>
      <c r="F387" s="141"/>
    </row>
    <row r="388" spans="1:6" ht="15.75" customHeight="1">
      <c r="A388" s="143" t="s">
        <v>118</v>
      </c>
      <c r="B388" s="143"/>
      <c r="C388" s="143"/>
      <c r="D388" s="143"/>
      <c r="E388" s="143"/>
      <c r="F388" s="143"/>
    </row>
    <row r="389" spans="1:6" ht="15">
      <c r="A389" s="140"/>
      <c r="B389" s="140"/>
      <c r="C389" s="140"/>
      <c r="D389" s="140"/>
      <c r="E389" s="140"/>
      <c r="F389" s="140"/>
    </row>
    <row r="390" spans="1:6" ht="15">
      <c r="A390" s="141"/>
      <c r="B390" s="141"/>
      <c r="C390" s="141"/>
      <c r="D390" s="141"/>
      <c r="E390" s="141"/>
      <c r="F390" s="141"/>
    </row>
    <row r="391" spans="1:6" ht="31.5" customHeight="1">
      <c r="A391" s="68" t="s">
        <v>101</v>
      </c>
      <c r="B391" s="49"/>
      <c r="C391" s="145" t="s">
        <v>106</v>
      </c>
      <c r="D391" s="145"/>
      <c r="E391" s="69" t="s">
        <v>254</v>
      </c>
      <c r="F391" s="69" t="s">
        <v>120</v>
      </c>
    </row>
    <row r="392" spans="1:6" ht="15.75">
      <c r="A392" s="49"/>
      <c r="B392" s="49"/>
      <c r="C392" s="69" t="s">
        <v>255</v>
      </c>
      <c r="D392" s="69" t="s">
        <v>235</v>
      </c>
      <c r="E392" s="49"/>
      <c r="F392" s="67"/>
    </row>
    <row r="393" spans="1:6" ht="15.75">
      <c r="A393" s="49"/>
      <c r="B393" s="49"/>
      <c r="C393" s="69" t="s">
        <v>174</v>
      </c>
      <c r="D393" s="69" t="s">
        <v>175</v>
      </c>
      <c r="E393" s="69" t="s">
        <v>176</v>
      </c>
      <c r="F393" s="69" t="s">
        <v>123</v>
      </c>
    </row>
    <row r="394" spans="1:6" ht="15">
      <c r="A394" s="140"/>
      <c r="B394" s="140"/>
      <c r="C394" s="140"/>
      <c r="D394" s="140"/>
      <c r="E394" s="140"/>
      <c r="F394" s="140"/>
    </row>
    <row r="395" spans="1:6" ht="15">
      <c r="A395" s="141"/>
      <c r="B395" s="141"/>
      <c r="C395" s="141"/>
      <c r="D395" s="141"/>
      <c r="E395" s="141"/>
      <c r="F395" s="141"/>
    </row>
    <row r="396" spans="1:6" ht="15.75">
      <c r="A396" s="68" t="s">
        <v>107</v>
      </c>
      <c r="B396" s="49"/>
      <c r="C396" s="69" t="s">
        <v>247</v>
      </c>
      <c r="D396" s="69" t="s">
        <v>226</v>
      </c>
      <c r="E396" s="69" t="s">
        <v>236</v>
      </c>
      <c r="F396" s="69" t="s">
        <v>256</v>
      </c>
    </row>
    <row r="397" spans="1:6" ht="15.75">
      <c r="A397" s="68" t="s">
        <v>111</v>
      </c>
      <c r="B397" s="49"/>
      <c r="C397" s="69" t="s">
        <v>252</v>
      </c>
      <c r="D397" s="69" t="s">
        <v>257</v>
      </c>
      <c r="E397" s="69" t="s">
        <v>237</v>
      </c>
      <c r="F397" s="69" t="s">
        <v>258</v>
      </c>
    </row>
    <row r="398" spans="1:6" ht="15">
      <c r="A398" s="140"/>
      <c r="B398" s="140"/>
      <c r="C398" s="140"/>
      <c r="D398" s="140"/>
      <c r="E398" s="140"/>
      <c r="F398" s="140"/>
    </row>
    <row r="399" spans="1:6" ht="15">
      <c r="A399" s="141"/>
      <c r="B399" s="141"/>
      <c r="C399" s="141"/>
      <c r="D399" s="141"/>
      <c r="E399" s="141"/>
      <c r="F399" s="141"/>
    </row>
    <row r="400" spans="1:6" ht="15.75">
      <c r="A400" s="68" t="s">
        <v>124</v>
      </c>
      <c r="B400" s="49"/>
      <c r="C400" s="69" t="s">
        <v>253</v>
      </c>
      <c r="D400" s="69" t="s">
        <v>232</v>
      </c>
      <c r="E400" s="69" t="s">
        <v>238</v>
      </c>
      <c r="F400" s="69" t="s">
        <v>259</v>
      </c>
    </row>
    <row r="401" spans="1:6" ht="15">
      <c r="A401" s="140"/>
      <c r="B401" s="140"/>
      <c r="C401" s="140"/>
      <c r="D401" s="140"/>
      <c r="E401" s="140"/>
      <c r="F401" s="140"/>
    </row>
    <row r="402" spans="1:6" ht="15">
      <c r="A402" s="141"/>
      <c r="B402" s="141"/>
      <c r="C402" s="141"/>
      <c r="D402" s="141"/>
      <c r="E402" s="141"/>
      <c r="F402" s="141"/>
    </row>
    <row r="403" spans="1:6" ht="15">
      <c r="A403" s="144"/>
      <c r="B403" s="144"/>
      <c r="C403" s="144"/>
      <c r="D403" s="144"/>
      <c r="E403" s="144"/>
      <c r="F403" s="144"/>
    </row>
    <row r="405" ht="15">
      <c r="A405" s="65"/>
    </row>
    <row r="406" ht="15">
      <c r="A406" s="65"/>
    </row>
    <row r="407" spans="1:6" ht="15.75" customHeight="1">
      <c r="A407" s="143" t="s">
        <v>260</v>
      </c>
      <c r="B407" s="143"/>
      <c r="C407" s="143"/>
      <c r="D407" s="143"/>
      <c r="E407" s="143"/>
      <c r="F407" s="143"/>
    </row>
    <row r="408" spans="1:6" ht="15">
      <c r="A408" s="67"/>
      <c r="B408" s="67"/>
      <c r="C408" s="67"/>
      <c r="D408" s="67"/>
      <c r="E408" s="67"/>
      <c r="F408" s="67"/>
    </row>
    <row r="409" spans="1:6" ht="15.75" customHeight="1">
      <c r="A409" s="142" t="s">
        <v>261</v>
      </c>
      <c r="B409" s="142"/>
      <c r="C409" s="142"/>
      <c r="D409" s="142"/>
      <c r="E409" s="142"/>
      <c r="F409" s="142"/>
    </row>
    <row r="410" spans="1:6" ht="15">
      <c r="A410" s="67"/>
      <c r="B410" s="67"/>
      <c r="C410" s="67"/>
      <c r="D410" s="67"/>
      <c r="E410" s="67"/>
      <c r="F410" s="67"/>
    </row>
    <row r="411" spans="1:6" ht="15">
      <c r="A411" s="140"/>
      <c r="B411" s="140"/>
      <c r="C411" s="140"/>
      <c r="D411" s="140"/>
      <c r="E411" s="140"/>
      <c r="F411" s="140"/>
    </row>
    <row r="412" spans="1:6" ht="15">
      <c r="A412" s="141"/>
      <c r="B412" s="141"/>
      <c r="C412" s="141"/>
      <c r="D412" s="141"/>
      <c r="E412" s="141"/>
      <c r="F412" s="141"/>
    </row>
    <row r="413" spans="1:6" ht="63">
      <c r="A413" s="68" t="s">
        <v>101</v>
      </c>
      <c r="B413" s="68" t="s">
        <v>102</v>
      </c>
      <c r="C413" s="69" t="s">
        <v>103</v>
      </c>
      <c r="D413" s="69" t="s">
        <v>104</v>
      </c>
      <c r="E413" s="69" t="s">
        <v>105</v>
      </c>
      <c r="F413" s="69" t="s">
        <v>106</v>
      </c>
    </row>
    <row r="414" spans="1:6" ht="15">
      <c r="A414" s="140"/>
      <c r="B414" s="140"/>
      <c r="C414" s="140"/>
      <c r="D414" s="140"/>
      <c r="E414" s="140"/>
      <c r="F414" s="140"/>
    </row>
    <row r="415" spans="1:6" ht="15">
      <c r="A415" s="141"/>
      <c r="B415" s="141"/>
      <c r="C415" s="141"/>
      <c r="D415" s="141"/>
      <c r="E415" s="141"/>
      <c r="F415" s="141"/>
    </row>
    <row r="416" spans="1:6" ht="15.75">
      <c r="A416" s="68" t="s">
        <v>107</v>
      </c>
      <c r="B416" s="68" t="s">
        <v>108</v>
      </c>
      <c r="C416" s="69" t="s">
        <v>152</v>
      </c>
      <c r="D416" s="69" t="s">
        <v>262</v>
      </c>
      <c r="E416" s="69" t="s">
        <v>263</v>
      </c>
      <c r="F416" s="67"/>
    </row>
    <row r="417" spans="1:6" ht="15.75">
      <c r="A417" s="49"/>
      <c r="B417" s="68" t="s">
        <v>110</v>
      </c>
      <c r="C417" s="69" t="s">
        <v>158</v>
      </c>
      <c r="D417" s="69" t="s">
        <v>264</v>
      </c>
      <c r="E417" s="69" t="s">
        <v>265</v>
      </c>
      <c r="F417" s="67"/>
    </row>
    <row r="418" spans="1:6" ht="15.75">
      <c r="A418" s="49"/>
      <c r="B418" s="68" t="s">
        <v>192</v>
      </c>
      <c r="C418" s="69" t="s">
        <v>193</v>
      </c>
      <c r="D418" s="69" t="s">
        <v>266</v>
      </c>
      <c r="E418" s="69" t="s">
        <v>200</v>
      </c>
      <c r="F418" s="69" t="s">
        <v>267</v>
      </c>
    </row>
    <row r="419" spans="1:6" ht="15">
      <c r="A419" s="49"/>
      <c r="B419" s="49"/>
      <c r="C419" s="67"/>
      <c r="D419" s="67"/>
      <c r="E419" s="67"/>
      <c r="F419" s="67"/>
    </row>
    <row r="420" spans="1:6" ht="15.75">
      <c r="A420" s="68" t="s">
        <v>111</v>
      </c>
      <c r="B420" s="68" t="s">
        <v>112</v>
      </c>
      <c r="C420" s="69" t="s">
        <v>162</v>
      </c>
      <c r="D420" s="69" t="s">
        <v>227</v>
      </c>
      <c r="E420" s="69" t="s">
        <v>228</v>
      </c>
      <c r="F420" s="67"/>
    </row>
    <row r="421" spans="1:6" ht="15.75">
      <c r="A421" s="49"/>
      <c r="B421" s="68" t="s">
        <v>113</v>
      </c>
      <c r="C421" s="69" t="s">
        <v>162</v>
      </c>
      <c r="D421" s="69" t="s">
        <v>268</v>
      </c>
      <c r="E421" s="69" t="s">
        <v>244</v>
      </c>
      <c r="F421" s="67"/>
    </row>
    <row r="422" spans="1:6" ht="15.75">
      <c r="A422" s="49"/>
      <c r="B422" s="68" t="s">
        <v>114</v>
      </c>
      <c r="C422" s="69" t="s">
        <v>167</v>
      </c>
      <c r="D422" s="69" t="s">
        <v>229</v>
      </c>
      <c r="E422" s="69" t="s">
        <v>269</v>
      </c>
      <c r="F422" s="69" t="s">
        <v>270</v>
      </c>
    </row>
    <row r="423" spans="1:6" ht="15">
      <c r="A423" s="140"/>
      <c r="B423" s="140"/>
      <c r="C423" s="140"/>
      <c r="D423" s="140"/>
      <c r="E423" s="140"/>
      <c r="F423" s="140"/>
    </row>
    <row r="424" spans="1:6" ht="15">
      <c r="A424" s="141"/>
      <c r="B424" s="141"/>
      <c r="C424" s="141"/>
      <c r="D424" s="141"/>
      <c r="E424" s="141"/>
      <c r="F424" s="141"/>
    </row>
    <row r="425" spans="1:6" ht="15.75" customHeight="1">
      <c r="A425" s="142" t="s">
        <v>115</v>
      </c>
      <c r="B425" s="142"/>
      <c r="C425" s="142"/>
      <c r="D425" s="142"/>
      <c r="E425" s="49"/>
      <c r="F425" s="69" t="s">
        <v>271</v>
      </c>
    </row>
    <row r="426" spans="1:6" ht="15">
      <c r="A426" s="140"/>
      <c r="B426" s="140"/>
      <c r="C426" s="140"/>
      <c r="D426" s="140"/>
      <c r="E426" s="140"/>
      <c r="F426" s="140"/>
    </row>
    <row r="427" spans="1:6" ht="15">
      <c r="A427" s="141"/>
      <c r="B427" s="141"/>
      <c r="C427" s="141"/>
      <c r="D427" s="141"/>
      <c r="E427" s="141"/>
      <c r="F427" s="141"/>
    </row>
    <row r="428" spans="1:6" ht="15.75" customHeight="1">
      <c r="A428" s="143" t="s">
        <v>118</v>
      </c>
      <c r="B428" s="143"/>
      <c r="C428" s="143"/>
      <c r="D428" s="143"/>
      <c r="E428" s="143"/>
      <c r="F428" s="143"/>
    </row>
    <row r="429" spans="1:6" ht="15">
      <c r="A429" s="140"/>
      <c r="B429" s="140"/>
      <c r="C429" s="140"/>
      <c r="D429" s="140"/>
      <c r="E429" s="140"/>
      <c r="F429" s="140"/>
    </row>
    <row r="430" spans="1:6" ht="15">
      <c r="A430" s="141"/>
      <c r="B430" s="141"/>
      <c r="C430" s="141"/>
      <c r="D430" s="141"/>
      <c r="E430" s="141"/>
      <c r="F430" s="141"/>
    </row>
    <row r="431" spans="1:6" ht="31.5" customHeight="1">
      <c r="A431" s="68" t="s">
        <v>101</v>
      </c>
      <c r="B431" s="49"/>
      <c r="C431" s="139" t="s">
        <v>106</v>
      </c>
      <c r="D431" s="139"/>
      <c r="E431" s="69" t="s">
        <v>272</v>
      </c>
      <c r="F431" s="69" t="s">
        <v>120</v>
      </c>
    </row>
    <row r="432" spans="1:6" ht="15.75">
      <c r="A432" s="67"/>
      <c r="B432" s="49"/>
      <c r="C432" s="69" t="s">
        <v>273</v>
      </c>
      <c r="D432" s="69" t="s">
        <v>255</v>
      </c>
      <c r="E432" s="49"/>
      <c r="F432" s="67"/>
    </row>
    <row r="433" spans="1:6" ht="15.75">
      <c r="A433" s="49"/>
      <c r="B433" s="49"/>
      <c r="C433" s="69" t="s">
        <v>174</v>
      </c>
      <c r="D433" s="69" t="s">
        <v>175</v>
      </c>
      <c r="E433" s="69" t="s">
        <v>176</v>
      </c>
      <c r="F433" s="69" t="s">
        <v>123</v>
      </c>
    </row>
    <row r="434" spans="1:6" ht="15">
      <c r="A434" s="140"/>
      <c r="B434" s="140"/>
      <c r="C434" s="140"/>
      <c r="D434" s="140"/>
      <c r="E434" s="140"/>
      <c r="F434" s="140"/>
    </row>
    <row r="435" spans="1:6" ht="15">
      <c r="A435" s="141"/>
      <c r="B435" s="141"/>
      <c r="C435" s="141"/>
      <c r="D435" s="141"/>
      <c r="E435" s="141"/>
      <c r="F435" s="141"/>
    </row>
    <row r="436" spans="1:6" ht="15.75">
      <c r="A436" s="68" t="s">
        <v>107</v>
      </c>
      <c r="B436" s="49"/>
      <c r="C436" s="69" t="s">
        <v>267</v>
      </c>
      <c r="D436" s="69" t="s">
        <v>247</v>
      </c>
      <c r="E436" s="69" t="s">
        <v>256</v>
      </c>
      <c r="F436" s="69" t="s">
        <v>274</v>
      </c>
    </row>
    <row r="437" spans="1:6" ht="15.75">
      <c r="A437" s="68" t="s">
        <v>111</v>
      </c>
      <c r="B437" s="49"/>
      <c r="C437" s="69" t="s">
        <v>270</v>
      </c>
      <c r="D437" s="69" t="s">
        <v>252</v>
      </c>
      <c r="E437" s="69" t="s">
        <v>258</v>
      </c>
      <c r="F437" s="69" t="s">
        <v>275</v>
      </c>
    </row>
    <row r="438" spans="1:6" ht="15">
      <c r="A438" s="140"/>
      <c r="B438" s="140"/>
      <c r="C438" s="140"/>
      <c r="D438" s="140"/>
      <c r="E438" s="140"/>
      <c r="F438" s="140"/>
    </row>
    <row r="439" spans="1:6" ht="15">
      <c r="A439" s="141"/>
      <c r="B439" s="141"/>
      <c r="C439" s="141"/>
      <c r="D439" s="141"/>
      <c r="E439" s="141"/>
      <c r="F439" s="141"/>
    </row>
    <row r="440" spans="1:6" ht="15.75">
      <c r="A440" s="68" t="s">
        <v>124</v>
      </c>
      <c r="B440" s="49"/>
      <c r="C440" s="69" t="s">
        <v>271</v>
      </c>
      <c r="D440" s="69" t="s">
        <v>253</v>
      </c>
      <c r="E440" s="69" t="s">
        <v>259</v>
      </c>
      <c r="F440" s="69" t="s">
        <v>276</v>
      </c>
    </row>
    <row r="441" spans="1:6" ht="15">
      <c r="A441" s="140"/>
      <c r="B441" s="140"/>
      <c r="C441" s="140"/>
      <c r="D441" s="140"/>
      <c r="E441" s="140"/>
      <c r="F441" s="140"/>
    </row>
    <row r="442" spans="1:6" ht="15">
      <c r="A442" s="141"/>
      <c r="B442" s="141"/>
      <c r="C442" s="141"/>
      <c r="D442" s="141"/>
      <c r="E442" s="141"/>
      <c r="F442" s="141"/>
    </row>
    <row r="443" ht="15">
      <c r="A443" s="47"/>
    </row>
    <row r="444" ht="15">
      <c r="A444" s="47"/>
    </row>
  </sheetData>
  <mergeCells count="203">
    <mergeCell ref="B39:E39"/>
    <mergeCell ref="B40:E40"/>
    <mergeCell ref="B24:E24"/>
    <mergeCell ref="B25:E25"/>
    <mergeCell ref="B26:E26"/>
    <mergeCell ref="B27:E27"/>
    <mergeCell ref="A31:F31"/>
    <mergeCell ref="B32:F32"/>
    <mergeCell ref="B33:F33"/>
    <mergeCell ref="B34:F34"/>
    <mergeCell ref="C53:C55"/>
    <mergeCell ref="E53:E55"/>
    <mergeCell ref="B28:F28"/>
    <mergeCell ref="B29:E29"/>
    <mergeCell ref="B30:F30"/>
    <mergeCell ref="B42:B43"/>
    <mergeCell ref="C42:D42"/>
    <mergeCell ref="B36:E36"/>
    <mergeCell ref="B37:E37"/>
    <mergeCell ref="B38:E38"/>
    <mergeCell ref="A1:A18"/>
    <mergeCell ref="B1:F18"/>
    <mergeCell ref="B19:F19"/>
    <mergeCell ref="A20:A30"/>
    <mergeCell ref="B20:F20"/>
    <mergeCell ref="B21:F21"/>
    <mergeCell ref="B22:E22"/>
    <mergeCell ref="B23:E23"/>
    <mergeCell ref="B35:F35"/>
    <mergeCell ref="A36:A56"/>
    <mergeCell ref="B57:F57"/>
    <mergeCell ref="B58:F58"/>
    <mergeCell ref="B41:E41"/>
    <mergeCell ref="B56:E56"/>
    <mergeCell ref="C44:C46"/>
    <mergeCell ref="D44:D55"/>
    <mergeCell ref="E44:E46"/>
    <mergeCell ref="E47:E52"/>
    <mergeCell ref="A59:A63"/>
    <mergeCell ref="B59:F63"/>
    <mergeCell ref="A64:F64"/>
    <mergeCell ref="B65:F65"/>
    <mergeCell ref="A66:F66"/>
    <mergeCell ref="B67:F67"/>
    <mergeCell ref="A68:F68"/>
    <mergeCell ref="B69:F73"/>
    <mergeCell ref="A74:F74"/>
    <mergeCell ref="A75:F75"/>
    <mergeCell ref="A81:F81"/>
    <mergeCell ref="A82:F82"/>
    <mergeCell ref="A83:F83"/>
    <mergeCell ref="A84:F84"/>
    <mergeCell ref="A85:F85"/>
    <mergeCell ref="A86:F86"/>
    <mergeCell ref="A87:F88"/>
    <mergeCell ref="A90:F91"/>
    <mergeCell ref="A99:F100"/>
    <mergeCell ref="A101:D101"/>
    <mergeCell ref="A102:F103"/>
    <mergeCell ref="A107:F107"/>
    <mergeCell ref="A108:F108"/>
    <mergeCell ref="A109:F109"/>
    <mergeCell ref="A110:F110"/>
    <mergeCell ref="A111:F112"/>
    <mergeCell ref="A114:F115"/>
    <mergeCell ref="A123:F124"/>
    <mergeCell ref="A125:D125"/>
    <mergeCell ref="A126:F127"/>
    <mergeCell ref="A128:F128"/>
    <mergeCell ref="A129:F130"/>
    <mergeCell ref="C131:D131"/>
    <mergeCell ref="A134:F135"/>
    <mergeCell ref="A138:F139"/>
    <mergeCell ref="A141:F142"/>
    <mergeCell ref="A146:F146"/>
    <mergeCell ref="A147:F147"/>
    <mergeCell ref="A148:F148"/>
    <mergeCell ref="A149:F149"/>
    <mergeCell ref="A150:F150"/>
    <mergeCell ref="A151:F151"/>
    <mergeCell ref="A152:F152"/>
    <mergeCell ref="A153:F154"/>
    <mergeCell ref="A156:F157"/>
    <mergeCell ref="A165:F166"/>
    <mergeCell ref="A167:D167"/>
    <mergeCell ref="A168:F169"/>
    <mergeCell ref="A170:F170"/>
    <mergeCell ref="A171:F172"/>
    <mergeCell ref="C173:D173"/>
    <mergeCell ref="A176:F177"/>
    <mergeCell ref="A180:F181"/>
    <mergeCell ref="A183:F184"/>
    <mergeCell ref="A188:F188"/>
    <mergeCell ref="A190:F190"/>
    <mergeCell ref="A191:F191"/>
    <mergeCell ref="A192:F192"/>
    <mergeCell ref="A193:F193"/>
    <mergeCell ref="A194:F194"/>
    <mergeCell ref="A195:F196"/>
    <mergeCell ref="A198:F199"/>
    <mergeCell ref="A207:F208"/>
    <mergeCell ref="A209:D209"/>
    <mergeCell ref="A210:F211"/>
    <mergeCell ref="A212:F212"/>
    <mergeCell ref="A213:F214"/>
    <mergeCell ref="C215:D215"/>
    <mergeCell ref="A218:F219"/>
    <mergeCell ref="A222:F223"/>
    <mergeCell ref="A225:F226"/>
    <mergeCell ref="A229:F229"/>
    <mergeCell ref="A230:F230"/>
    <mergeCell ref="A231:F231"/>
    <mergeCell ref="A232:F232"/>
    <mergeCell ref="A233:F233"/>
    <mergeCell ref="A234:F234"/>
    <mergeCell ref="A235:F235"/>
    <mergeCell ref="A236:F236"/>
    <mergeCell ref="A237:F237"/>
    <mergeCell ref="A241:F241"/>
    <mergeCell ref="A242:F242"/>
    <mergeCell ref="A243:F243"/>
    <mergeCell ref="A244:F245"/>
    <mergeCell ref="A247:F248"/>
    <mergeCell ref="A256:F257"/>
    <mergeCell ref="A258:D258"/>
    <mergeCell ref="A259:F260"/>
    <mergeCell ref="A261:F261"/>
    <mergeCell ref="A262:F263"/>
    <mergeCell ref="C264:D264"/>
    <mergeCell ref="A267:F268"/>
    <mergeCell ref="A271:F272"/>
    <mergeCell ref="A274:F275"/>
    <mergeCell ref="A279:F279"/>
    <mergeCell ref="A281:F281"/>
    <mergeCell ref="A282:F283"/>
    <mergeCell ref="A285:F286"/>
    <mergeCell ref="A294:F295"/>
    <mergeCell ref="A296:D296"/>
    <mergeCell ref="A297:F298"/>
    <mergeCell ref="A299:F299"/>
    <mergeCell ref="A300:F301"/>
    <mergeCell ref="C302:D302"/>
    <mergeCell ref="A305:F306"/>
    <mergeCell ref="A309:F310"/>
    <mergeCell ref="A312:F313"/>
    <mergeCell ref="A314:F314"/>
    <mergeCell ref="A315:F315"/>
    <mergeCell ref="A316:F316"/>
    <mergeCell ref="A317:F317"/>
    <mergeCell ref="A318:F318"/>
    <mergeCell ref="A319:F319"/>
    <mergeCell ref="A320:F320"/>
    <mergeCell ref="A321:F321"/>
    <mergeCell ref="A322:F322"/>
    <mergeCell ref="A326:G326"/>
    <mergeCell ref="A328:G328"/>
    <mergeCell ref="A329:G330"/>
    <mergeCell ref="A332:G333"/>
    <mergeCell ref="A341:G342"/>
    <mergeCell ref="A343:E343"/>
    <mergeCell ref="A344:G345"/>
    <mergeCell ref="A346:G346"/>
    <mergeCell ref="A347:G347"/>
    <mergeCell ref="A348:G348"/>
    <mergeCell ref="A349:G350"/>
    <mergeCell ref="A351:B351"/>
    <mergeCell ref="D351:E351"/>
    <mergeCell ref="A352:B352"/>
    <mergeCell ref="A353:B353"/>
    <mergeCell ref="A354:G355"/>
    <mergeCell ref="A356:B356"/>
    <mergeCell ref="A357:B357"/>
    <mergeCell ref="A358:G359"/>
    <mergeCell ref="A360:B360"/>
    <mergeCell ref="A361:G362"/>
    <mergeCell ref="A363:G363"/>
    <mergeCell ref="A367:F367"/>
    <mergeCell ref="A369:F369"/>
    <mergeCell ref="A371:F372"/>
    <mergeCell ref="A374:F375"/>
    <mergeCell ref="A383:F384"/>
    <mergeCell ref="A385:D385"/>
    <mergeCell ref="A386:F387"/>
    <mergeCell ref="A388:F388"/>
    <mergeCell ref="A389:F390"/>
    <mergeCell ref="C391:D391"/>
    <mergeCell ref="A394:F395"/>
    <mergeCell ref="A398:F399"/>
    <mergeCell ref="A401:F402"/>
    <mergeCell ref="A403:F403"/>
    <mergeCell ref="A407:F407"/>
    <mergeCell ref="A409:F409"/>
    <mergeCell ref="A411:F412"/>
    <mergeCell ref="A414:F415"/>
    <mergeCell ref="A423:F424"/>
    <mergeCell ref="A425:D425"/>
    <mergeCell ref="A426:F427"/>
    <mergeCell ref="A428:F428"/>
    <mergeCell ref="A429:F430"/>
    <mergeCell ref="C431:D431"/>
    <mergeCell ref="A434:F435"/>
    <mergeCell ref="A438:F439"/>
    <mergeCell ref="A441:F44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J8" sqref="J8"/>
    </sheetView>
  </sheetViews>
  <sheetFormatPr defaultColWidth="8.88671875" defaultRowHeight="15"/>
  <cols>
    <col min="8" max="8" width="16.99609375" style="0" customWidth="1"/>
  </cols>
  <sheetData>
    <row r="1" spans="1:8" ht="15">
      <c r="A1" s="72">
        <v>1</v>
      </c>
      <c r="B1" s="73" t="s">
        <v>277</v>
      </c>
      <c r="C1" s="74">
        <v>105.2</v>
      </c>
      <c r="D1" s="75">
        <v>2</v>
      </c>
      <c r="E1" s="76">
        <v>0.0194</v>
      </c>
      <c r="F1" s="77">
        <v>13.48</v>
      </c>
      <c r="G1" s="78">
        <v>0.0209</v>
      </c>
      <c r="H1" s="71" t="s">
        <v>278</v>
      </c>
    </row>
    <row r="2" spans="1:8" ht="15">
      <c r="A2" s="80">
        <v>2</v>
      </c>
      <c r="B2" s="81" t="s">
        <v>279</v>
      </c>
      <c r="C2" s="82">
        <v>50.75</v>
      </c>
      <c r="D2" s="87">
        <v>-0.15</v>
      </c>
      <c r="E2" s="88">
        <v>-0.0029</v>
      </c>
      <c r="F2" s="85">
        <v>12.35</v>
      </c>
      <c r="G2" s="86">
        <v>0.0475</v>
      </c>
      <c r="H2" s="79" t="s">
        <v>278</v>
      </c>
    </row>
    <row r="3" spans="1:8" ht="15">
      <c r="A3" s="72">
        <v>3</v>
      </c>
      <c r="B3" s="73" t="s">
        <v>280</v>
      </c>
      <c r="C3" s="74">
        <v>18.02</v>
      </c>
      <c r="D3" s="75">
        <v>0.12</v>
      </c>
      <c r="E3" s="76">
        <v>0.0067</v>
      </c>
      <c r="F3" s="77">
        <v>18.63</v>
      </c>
      <c r="G3" s="78">
        <v>0.0177</v>
      </c>
      <c r="H3" s="71" t="s">
        <v>278</v>
      </c>
    </row>
    <row r="4" spans="1:8" ht="15">
      <c r="A4" s="80">
        <v>4</v>
      </c>
      <c r="B4" s="81" t="s">
        <v>281</v>
      </c>
      <c r="C4" s="82">
        <v>30.5</v>
      </c>
      <c r="D4" s="83">
        <v>0.15</v>
      </c>
      <c r="E4" s="84">
        <v>0.0049</v>
      </c>
      <c r="F4" s="85">
        <v>6.94</v>
      </c>
      <c r="G4" s="86">
        <v>0.0262</v>
      </c>
      <c r="H4" s="79" t="s">
        <v>278</v>
      </c>
    </row>
    <row r="5" spans="1:8" ht="15">
      <c r="A5" s="72">
        <v>5</v>
      </c>
      <c r="B5" s="73" t="s">
        <v>282</v>
      </c>
      <c r="C5" s="74">
        <v>141.3</v>
      </c>
      <c r="D5" s="89">
        <v>-0.8</v>
      </c>
      <c r="E5" s="90">
        <v>-0.0056</v>
      </c>
      <c r="F5" s="77">
        <v>12.99</v>
      </c>
      <c r="G5" s="78">
        <v>0.0445</v>
      </c>
      <c r="H5" s="71" t="s">
        <v>278</v>
      </c>
    </row>
    <row r="6" spans="1:8" ht="15">
      <c r="A6" s="80">
        <v>6</v>
      </c>
      <c r="B6" s="81" t="s">
        <v>283</v>
      </c>
      <c r="C6" s="82">
        <v>38.3</v>
      </c>
      <c r="D6" s="83">
        <v>0.1</v>
      </c>
      <c r="E6" s="84">
        <v>0.0026</v>
      </c>
      <c r="F6" s="85">
        <v>11.95</v>
      </c>
      <c r="G6" s="86">
        <v>0.0483</v>
      </c>
      <c r="H6" s="79" t="s">
        <v>278</v>
      </c>
    </row>
    <row r="7" spans="1:8" ht="15">
      <c r="A7" s="72">
        <v>8</v>
      </c>
      <c r="B7" s="73" t="s">
        <v>284</v>
      </c>
      <c r="C7" s="74">
        <v>4.7</v>
      </c>
      <c r="D7" s="75">
        <v>0.02</v>
      </c>
      <c r="E7" s="76">
        <v>0.0043</v>
      </c>
      <c r="F7" s="77">
        <v>25.28</v>
      </c>
      <c r="G7" s="78">
        <v>0.0394</v>
      </c>
      <c r="H7" s="71" t="s">
        <v>278</v>
      </c>
    </row>
    <row r="8" spans="1:8" ht="15">
      <c r="A8" s="80">
        <v>11</v>
      </c>
      <c r="B8" s="81" t="s">
        <v>285</v>
      </c>
      <c r="C8" s="82">
        <v>118.4</v>
      </c>
      <c r="D8" s="83">
        <v>0.3</v>
      </c>
      <c r="E8" s="84">
        <v>0.0025</v>
      </c>
      <c r="F8" s="85">
        <v>18.8</v>
      </c>
      <c r="G8" s="86">
        <v>0.0439</v>
      </c>
      <c r="H8" s="79" t="s">
        <v>278</v>
      </c>
    </row>
    <row r="9" spans="1:8" ht="15">
      <c r="A9" s="72">
        <v>12</v>
      </c>
      <c r="B9" s="73" t="s">
        <v>286</v>
      </c>
      <c r="C9" s="74">
        <v>52.85</v>
      </c>
      <c r="D9" s="75">
        <v>0.65</v>
      </c>
      <c r="E9" s="76">
        <v>0.0125</v>
      </c>
      <c r="F9" s="77">
        <v>7.08</v>
      </c>
      <c r="G9" s="78">
        <v>0.0199</v>
      </c>
      <c r="H9" s="71" t="s">
        <v>278</v>
      </c>
    </row>
    <row r="10" spans="1:8" ht="15">
      <c r="A10" s="80">
        <v>13</v>
      </c>
      <c r="B10" s="81" t="s">
        <v>287</v>
      </c>
      <c r="C10" s="82">
        <v>77.65</v>
      </c>
      <c r="D10" s="83">
        <v>0.5</v>
      </c>
      <c r="E10" s="84">
        <v>0.0065</v>
      </c>
      <c r="F10" s="85">
        <v>16.53</v>
      </c>
      <c r="G10" s="86">
        <v>0.0223</v>
      </c>
      <c r="H10" s="79" t="s">
        <v>278</v>
      </c>
    </row>
    <row r="11" spans="1:8" ht="15">
      <c r="A11" s="72">
        <v>16</v>
      </c>
      <c r="B11" s="73" t="s">
        <v>288</v>
      </c>
      <c r="C11" s="74">
        <v>95.45</v>
      </c>
      <c r="D11" s="75">
        <v>2.1</v>
      </c>
      <c r="E11" s="76">
        <v>0.0225</v>
      </c>
      <c r="F11" s="77">
        <v>11.6</v>
      </c>
      <c r="G11" s="78">
        <v>0.023</v>
      </c>
      <c r="H11" s="71" t="s">
        <v>278</v>
      </c>
    </row>
    <row r="12" spans="1:8" ht="15">
      <c r="A12" s="80">
        <v>17</v>
      </c>
      <c r="B12" s="81" t="s">
        <v>289</v>
      </c>
      <c r="C12" s="82">
        <v>18.34</v>
      </c>
      <c r="D12" s="83">
        <v>0</v>
      </c>
      <c r="E12" s="84">
        <v>0</v>
      </c>
      <c r="F12" s="85">
        <v>61.56</v>
      </c>
      <c r="G12" s="86">
        <v>0.018</v>
      </c>
      <c r="H12" s="79" t="s">
        <v>278</v>
      </c>
    </row>
    <row r="13" spans="1:8" ht="24">
      <c r="A13" s="72">
        <v>19</v>
      </c>
      <c r="B13" s="73" t="s">
        <v>290</v>
      </c>
      <c r="C13" s="74">
        <v>86</v>
      </c>
      <c r="D13" s="75">
        <v>0.5</v>
      </c>
      <c r="E13" s="76">
        <v>0.0058</v>
      </c>
      <c r="F13" s="77">
        <v>5.83</v>
      </c>
      <c r="G13" s="78">
        <v>0.0329</v>
      </c>
      <c r="H13" s="71" t="s">
        <v>278</v>
      </c>
    </row>
    <row r="14" spans="1:8" ht="15">
      <c r="A14" s="80">
        <v>23</v>
      </c>
      <c r="B14" s="81" t="s">
        <v>291</v>
      </c>
      <c r="C14" s="82">
        <v>42.25</v>
      </c>
      <c r="D14" s="87">
        <v>-0.25</v>
      </c>
      <c r="E14" s="88">
        <v>-0.0059</v>
      </c>
      <c r="F14" s="85">
        <v>18.87</v>
      </c>
      <c r="G14" s="86">
        <v>0.0346</v>
      </c>
      <c r="H14" s="79" t="s">
        <v>278</v>
      </c>
    </row>
    <row r="15" spans="1:8" ht="15">
      <c r="A15" s="72">
        <v>66</v>
      </c>
      <c r="B15" s="73" t="s">
        <v>292</v>
      </c>
      <c r="C15" s="74">
        <v>18.9</v>
      </c>
      <c r="D15" s="89">
        <v>-0.02</v>
      </c>
      <c r="E15" s="90">
        <v>-0.0011</v>
      </c>
      <c r="F15" s="77">
        <v>13.42</v>
      </c>
      <c r="G15" s="78">
        <v>0.0222</v>
      </c>
      <c r="H15" s="71" t="s">
        <v>278</v>
      </c>
    </row>
    <row r="16" spans="1:8" ht="15">
      <c r="A16" s="80">
        <v>83</v>
      </c>
      <c r="B16" s="81" t="s">
        <v>293</v>
      </c>
      <c r="C16" s="82">
        <v>16.7</v>
      </c>
      <c r="D16" s="83">
        <v>0.3</v>
      </c>
      <c r="E16" s="84">
        <v>0.0183</v>
      </c>
      <c r="F16" s="85">
        <v>11.96</v>
      </c>
      <c r="G16" s="86">
        <v>0.0231</v>
      </c>
      <c r="H16" s="79" t="s">
        <v>278</v>
      </c>
    </row>
    <row r="17" spans="1:8" ht="15">
      <c r="A17" s="72">
        <v>101</v>
      </c>
      <c r="B17" s="73" t="s">
        <v>294</v>
      </c>
      <c r="C17" s="74">
        <v>25</v>
      </c>
      <c r="D17" s="75">
        <v>0.45</v>
      </c>
      <c r="E17" s="76">
        <v>0.0183</v>
      </c>
      <c r="F17" s="77">
        <v>20.97</v>
      </c>
      <c r="G17" s="78">
        <v>0.0204</v>
      </c>
      <c r="H17" s="71" t="s">
        <v>278</v>
      </c>
    </row>
    <row r="18" spans="1:8" ht="15">
      <c r="A18" s="80">
        <v>144</v>
      </c>
      <c r="B18" s="81" t="s">
        <v>295</v>
      </c>
      <c r="C18" s="82">
        <v>37.2</v>
      </c>
      <c r="D18" s="87">
        <v>-0.8</v>
      </c>
      <c r="E18" s="88">
        <v>-0.0211</v>
      </c>
      <c r="F18" s="85">
        <v>33.99</v>
      </c>
      <c r="G18" s="86">
        <v>0.0142</v>
      </c>
      <c r="H18" s="79" t="s">
        <v>278</v>
      </c>
    </row>
    <row r="19" spans="1:8" ht="15">
      <c r="A19" s="72">
        <v>267</v>
      </c>
      <c r="B19" s="73" t="s">
        <v>296</v>
      </c>
      <c r="C19" s="74">
        <v>37.4</v>
      </c>
      <c r="D19" s="75">
        <v>0.1</v>
      </c>
      <c r="E19" s="76">
        <v>0.0027</v>
      </c>
      <c r="F19" s="77">
        <v>9.92</v>
      </c>
      <c r="G19" s="78">
        <v>0.0455</v>
      </c>
      <c r="H19" s="71" t="s">
        <v>278</v>
      </c>
    </row>
    <row r="20" spans="1:8" ht="15">
      <c r="A20" s="80">
        <v>291</v>
      </c>
      <c r="B20" s="81" t="s">
        <v>297</v>
      </c>
      <c r="C20" s="82">
        <v>28.8</v>
      </c>
      <c r="D20" s="87">
        <v>-0.1</v>
      </c>
      <c r="E20" s="88">
        <v>-0.0035</v>
      </c>
      <c r="F20" s="85">
        <v>24.13</v>
      </c>
      <c r="G20" s="86">
        <v>0.0486</v>
      </c>
      <c r="H20" s="79" t="s">
        <v>278</v>
      </c>
    </row>
    <row r="21" spans="1:8" ht="15">
      <c r="A21" s="72">
        <v>293</v>
      </c>
      <c r="B21" s="73" t="s">
        <v>298</v>
      </c>
      <c r="C21" s="74">
        <v>20.75</v>
      </c>
      <c r="D21" s="75">
        <v>0.15</v>
      </c>
      <c r="E21" s="76">
        <v>0.0073</v>
      </c>
      <c r="F21" s="77">
        <v>17.9</v>
      </c>
      <c r="G21" s="78">
        <v>0.0405</v>
      </c>
      <c r="H21" s="71" t="s">
        <v>278</v>
      </c>
    </row>
    <row r="22" spans="1:8" ht="15">
      <c r="A22" s="80">
        <v>330</v>
      </c>
      <c r="B22" s="81" t="s">
        <v>299</v>
      </c>
      <c r="C22" s="82">
        <v>102.9</v>
      </c>
      <c r="D22" s="87">
        <v>-1.4</v>
      </c>
      <c r="E22" s="88">
        <v>-0.0134</v>
      </c>
      <c r="F22" s="85">
        <v>33.28</v>
      </c>
      <c r="G22" s="86">
        <v>0.0224</v>
      </c>
      <c r="H22" s="79" t="s">
        <v>278</v>
      </c>
    </row>
    <row r="23" spans="1:8" ht="24">
      <c r="A23" s="72">
        <v>386</v>
      </c>
      <c r="B23" s="73" t="s">
        <v>300</v>
      </c>
      <c r="C23" s="74">
        <v>7.58</v>
      </c>
      <c r="D23" s="75">
        <v>0.07</v>
      </c>
      <c r="E23" s="76">
        <v>0.0093</v>
      </c>
      <c r="F23" s="77">
        <v>12.19</v>
      </c>
      <c r="G23" s="78">
        <v>0.0198</v>
      </c>
      <c r="H23" s="71" t="s">
        <v>278</v>
      </c>
    </row>
    <row r="24" spans="1:8" ht="15">
      <c r="A24" s="80">
        <v>388</v>
      </c>
      <c r="B24" s="81" t="s">
        <v>301</v>
      </c>
      <c r="C24" s="82">
        <v>123.6</v>
      </c>
      <c r="D24" s="83">
        <v>1.1</v>
      </c>
      <c r="E24" s="84">
        <v>0.009</v>
      </c>
      <c r="F24" s="85">
        <v>52.19</v>
      </c>
      <c r="G24" s="86">
        <v>0.0172</v>
      </c>
      <c r="H24" s="79" t="s">
        <v>278</v>
      </c>
    </row>
    <row r="25" spans="1:8" ht="15">
      <c r="A25" s="72">
        <v>494</v>
      </c>
      <c r="B25" s="73" t="s">
        <v>302</v>
      </c>
      <c r="C25" s="74">
        <v>26</v>
      </c>
      <c r="D25" s="89">
        <v>-0.05</v>
      </c>
      <c r="E25" s="90">
        <v>-0.0019</v>
      </c>
      <c r="F25" s="77">
        <v>38.76</v>
      </c>
      <c r="G25" s="78">
        <v>0.0212</v>
      </c>
      <c r="H25" s="71" t="s">
        <v>278</v>
      </c>
    </row>
    <row r="26" spans="1:8" ht="15">
      <c r="A26" s="80">
        <v>551</v>
      </c>
      <c r="B26" s="81" t="s">
        <v>303</v>
      </c>
      <c r="C26" s="82">
        <v>24.15</v>
      </c>
      <c r="D26" s="83">
        <v>0.15</v>
      </c>
      <c r="E26" s="84">
        <v>0.0062</v>
      </c>
      <c r="F26" s="85">
        <v>14.2</v>
      </c>
      <c r="G26" s="86">
        <v>0.0331</v>
      </c>
      <c r="H26" s="79" t="s">
        <v>278</v>
      </c>
    </row>
    <row r="27" spans="1:8" ht="15">
      <c r="A27" s="72">
        <v>762</v>
      </c>
      <c r="B27" s="73" t="s">
        <v>304</v>
      </c>
      <c r="C27" s="74">
        <v>12.42</v>
      </c>
      <c r="D27" s="75">
        <v>0.3</v>
      </c>
      <c r="E27" s="76">
        <v>0.0248</v>
      </c>
      <c r="F27" s="77">
        <v>41.93</v>
      </c>
      <c r="G27" s="78">
        <v>0.0145</v>
      </c>
      <c r="H27" s="71" t="s">
        <v>278</v>
      </c>
    </row>
    <row r="28" spans="1:8" ht="15">
      <c r="A28" s="80">
        <v>883</v>
      </c>
      <c r="B28" s="81" t="s">
        <v>305</v>
      </c>
      <c r="C28" s="82">
        <v>8.63</v>
      </c>
      <c r="D28" s="83">
        <v>0.03</v>
      </c>
      <c r="E28" s="84">
        <v>0.0035</v>
      </c>
      <c r="F28" s="85">
        <v>11.86</v>
      </c>
      <c r="G28" s="86">
        <v>0.0301</v>
      </c>
      <c r="H28" s="79" t="s">
        <v>278</v>
      </c>
    </row>
    <row r="29" spans="1:8" ht="15">
      <c r="A29" s="72">
        <v>906</v>
      </c>
      <c r="B29" s="73" t="s">
        <v>306</v>
      </c>
      <c r="C29" s="74">
        <v>18.9</v>
      </c>
      <c r="D29" s="89">
        <v>-0.18</v>
      </c>
      <c r="E29" s="90">
        <v>-0.0094</v>
      </c>
      <c r="F29" s="77">
        <v>9.65</v>
      </c>
      <c r="G29" s="78">
        <v>0.0293</v>
      </c>
      <c r="H29" s="71" t="s">
        <v>278</v>
      </c>
    </row>
    <row r="30" spans="1:8" ht="15">
      <c r="A30" s="80">
        <v>939</v>
      </c>
      <c r="B30" s="81" t="s">
        <v>307</v>
      </c>
      <c r="C30" s="82">
        <v>5.55</v>
      </c>
      <c r="D30" s="83">
        <v>0.02</v>
      </c>
      <c r="E30" s="84">
        <v>0.0036</v>
      </c>
      <c r="F30" s="85">
        <v>26.92</v>
      </c>
      <c r="G30" s="86">
        <v>0.0166</v>
      </c>
      <c r="H30" s="79" t="s">
        <v>278</v>
      </c>
    </row>
    <row r="31" spans="1:8" ht="15">
      <c r="A31" s="72">
        <v>941</v>
      </c>
      <c r="B31" s="73" t="s">
        <v>308</v>
      </c>
      <c r="C31" s="74">
        <v>85.6</v>
      </c>
      <c r="D31" s="75">
        <v>0.95</v>
      </c>
      <c r="E31" s="76">
        <v>0.0112</v>
      </c>
      <c r="F31" s="77">
        <v>25.79</v>
      </c>
      <c r="G31" s="78">
        <v>0.018</v>
      </c>
      <c r="H31" s="71" t="s">
        <v>278</v>
      </c>
    </row>
    <row r="32" spans="1:8" ht="15">
      <c r="A32" s="80">
        <v>1038</v>
      </c>
      <c r="B32" s="81" t="s">
        <v>309</v>
      </c>
      <c r="C32" s="82">
        <v>26.3</v>
      </c>
      <c r="D32" s="87">
        <v>-0.15</v>
      </c>
      <c r="E32" s="88">
        <v>-0.0057</v>
      </c>
      <c r="F32" s="85">
        <v>16.15</v>
      </c>
      <c r="G32" s="86">
        <v>0.038</v>
      </c>
      <c r="H32" s="79" t="s">
        <v>278</v>
      </c>
    </row>
    <row r="33" spans="1:8" ht="15">
      <c r="A33" s="72">
        <v>1199</v>
      </c>
      <c r="B33" s="73" t="s">
        <v>310</v>
      </c>
      <c r="C33" s="74">
        <v>19.84</v>
      </c>
      <c r="D33" s="75">
        <v>0.12</v>
      </c>
      <c r="E33" s="76">
        <v>0.0061</v>
      </c>
      <c r="F33" s="77">
        <v>19.41</v>
      </c>
      <c r="G33" s="78">
        <v>0.0346</v>
      </c>
      <c r="H33" s="71" t="s">
        <v>278</v>
      </c>
    </row>
    <row r="34" spans="1:8" ht="15">
      <c r="A34" s="80">
        <v>1398</v>
      </c>
      <c r="B34" s="81" t="s">
        <v>311</v>
      </c>
      <c r="C34" s="82">
        <v>4.73</v>
      </c>
      <c r="D34" s="83">
        <v>0.13</v>
      </c>
      <c r="E34" s="84">
        <v>0.0283</v>
      </c>
      <c r="F34" s="85">
        <v>26.91</v>
      </c>
      <c r="G34" s="86">
        <v>0.0034</v>
      </c>
      <c r="H34" s="79" t="s">
        <v>278</v>
      </c>
    </row>
    <row r="35" spans="1:8" ht="15">
      <c r="A35" s="72">
        <v>2038</v>
      </c>
      <c r="B35" s="73" t="s">
        <v>312</v>
      </c>
      <c r="C35" s="74">
        <v>21.6</v>
      </c>
      <c r="D35" s="89">
        <v>-0.9</v>
      </c>
      <c r="E35" s="90">
        <v>-0.04</v>
      </c>
      <c r="F35" s="77">
        <v>26.95</v>
      </c>
      <c r="G35" s="77" t="s">
        <v>313</v>
      </c>
      <c r="H35" s="71" t="s">
        <v>278</v>
      </c>
    </row>
    <row r="36" spans="1:8" ht="15">
      <c r="A36" s="80">
        <v>2318</v>
      </c>
      <c r="B36" s="81" t="s">
        <v>388</v>
      </c>
      <c r="C36" s="82">
        <v>62.2</v>
      </c>
      <c r="D36" s="83">
        <v>0.95</v>
      </c>
      <c r="E36" s="84">
        <v>0.0155</v>
      </c>
      <c r="F36" s="85">
        <v>49.16</v>
      </c>
      <c r="G36" s="86">
        <v>0.0087</v>
      </c>
      <c r="H36" s="79" t="s">
        <v>278</v>
      </c>
    </row>
    <row r="37" spans="1:8" ht="15">
      <c r="A37" s="72">
        <v>2388</v>
      </c>
      <c r="B37" s="73" t="s">
        <v>314</v>
      </c>
      <c r="C37" s="74">
        <v>19.14</v>
      </c>
      <c r="D37" s="89">
        <v>-0.22</v>
      </c>
      <c r="E37" s="90">
        <v>-0.0114</v>
      </c>
      <c r="F37" s="77">
        <v>14.45</v>
      </c>
      <c r="G37" s="78">
        <v>0.0443</v>
      </c>
      <c r="H37" s="71" t="s">
        <v>278</v>
      </c>
    </row>
    <row r="38" spans="1:8" ht="15">
      <c r="A38" s="80">
        <v>2628</v>
      </c>
      <c r="B38" s="81" t="s">
        <v>315</v>
      </c>
      <c r="C38" s="82">
        <v>30.25</v>
      </c>
      <c r="D38" s="83">
        <v>0.25</v>
      </c>
      <c r="E38" s="84">
        <v>0.0083</v>
      </c>
      <c r="F38" s="85">
        <v>40.59</v>
      </c>
      <c r="G38" s="86">
        <v>0.0046</v>
      </c>
      <c r="H38" s="79" t="s">
        <v>278</v>
      </c>
    </row>
    <row r="39" spans="1:8" ht="15" customHeight="1">
      <c r="A39" s="72">
        <v>3988</v>
      </c>
      <c r="B39" s="73" t="s">
        <v>316</v>
      </c>
      <c r="C39" s="74">
        <v>3.79</v>
      </c>
      <c r="D39" s="89">
        <v>-0.01</v>
      </c>
      <c r="E39" s="90">
        <v>-0.0026</v>
      </c>
      <c r="F39" s="77">
        <v>20.88</v>
      </c>
      <c r="G39" s="78">
        <v>0.0106</v>
      </c>
      <c r="H39" s="71" t="s">
        <v>278</v>
      </c>
    </row>
    <row r="40" spans="1:8" ht="15" customHeight="1">
      <c r="A40" s="167" t="s">
        <v>441</v>
      </c>
      <c r="B40" s="167"/>
      <c r="C40" s="167"/>
      <c r="D40" s="167"/>
      <c r="E40" s="167"/>
      <c r="F40" s="167"/>
      <c r="G40" s="167"/>
      <c r="H40" s="167"/>
    </row>
  </sheetData>
  <mergeCells count="1">
    <mergeCell ref="A40:H40"/>
  </mergeCells>
  <hyperlinks>
    <hyperlink ref="A1" r:id="rId1" display="http://www.aastocks.com/chi/stockquote/default.asp?symbol=0001"/>
    <hyperlink ref="A2" r:id="rId2" display="http://www.aastocks.com/chi/stockquote/default.asp?symbol=0002"/>
    <hyperlink ref="A3" r:id="rId3" display="http://www.aastocks.com/chi/stockquote/default.asp?symbol=0003"/>
    <hyperlink ref="A4" r:id="rId4" display="http://www.aastocks.com/chi/stockquote/default.asp?symbol=0004"/>
    <hyperlink ref="A5" r:id="rId5" display="http://www.aastocks.com/chi/stockquote/default.asp?symbol=0005"/>
    <hyperlink ref="A6" r:id="rId6" display="http://www.aastocks.com/chi/stockquote/default.asp?symbol=0006"/>
    <hyperlink ref="A7" r:id="rId7" display="http://www.aastocks.com/chi/stockquote/default.asp?symbol=0008"/>
    <hyperlink ref="A8" r:id="rId8" display="http://www.aastocks.com/chi/stockquote/default.asp?symbol=0011"/>
    <hyperlink ref="A9" r:id="rId9" display="http://www.aastocks.com/chi/stockquote/default.asp?symbol=0012"/>
    <hyperlink ref="A10" r:id="rId10" display="http://www.aastocks.com/chi/stockquote/default.asp?symbol=0013"/>
    <hyperlink ref="A11" r:id="rId11" display="http://www.aastocks.com/chi/stockquote/default.asp?symbol=0016"/>
    <hyperlink ref="A12" r:id="rId12" display="http://www.aastocks.com/chi/stockquote/default.asp?symbol=0017"/>
    <hyperlink ref="A13" r:id="rId13" display="http://www.aastocks.com/chi/stockquote/default.asp?symbol=0019"/>
    <hyperlink ref="A14" r:id="rId14" display="http://www.aastocks.com/chi/stockquote/default.asp?symbol=0023"/>
    <hyperlink ref="A15" r:id="rId15" display="http://www.aastocks.com/chi/stockquote/default.asp?symbol=0066"/>
    <hyperlink ref="A16" r:id="rId16" display="http://www.aastocks.com/chi/stockquote/default.asp?symbol=0083"/>
    <hyperlink ref="A17" r:id="rId17" display="http://www.aastocks.com/chi/stockquote/default.asp?symbol=0101"/>
    <hyperlink ref="A18" r:id="rId18" display="http://www.aastocks.com/chi/stockquote/default.asp?symbol=0144"/>
    <hyperlink ref="A19" r:id="rId19" display="http://www.aastocks.com/chi/stockquote/default.asp?symbol=0267"/>
    <hyperlink ref="A20" r:id="rId20" display="http://www.aastocks.com/chi/stockquote/default.asp?symbol=0291"/>
    <hyperlink ref="A21" r:id="rId21" display="http://www.aastocks.com/chi/stockquote/default.asp?symbol=0293"/>
    <hyperlink ref="A22" r:id="rId22" display="http://www.aastocks.com/chi/stockquote/default.asp?symbol=0330"/>
    <hyperlink ref="A23" r:id="rId23" display="http://www.aastocks.com/chi/stockquote/default.asp?symbol=0386"/>
    <hyperlink ref="A24" r:id="rId24" display="http://www.aastocks.com/chi/stockquote/default.asp?symbol=0388"/>
    <hyperlink ref="A25" r:id="rId25" display="http://www.aastocks.com/chi/stockquote/default.asp?symbol=0494"/>
    <hyperlink ref="A26" r:id="rId26" display="http://www.aastocks.com/chi/stockquote/default.asp?symbol=0551"/>
    <hyperlink ref="A27" r:id="rId27" display="http://www.aastocks.com/chi/stockquote/default.asp?symbol=0762"/>
    <hyperlink ref="A28" r:id="rId28" display="http://www.aastocks.com/chi/stockquote/default.asp?symbol=0883"/>
    <hyperlink ref="A29" r:id="rId29" display="http://www.aastocks.com/chi/stockquote/default.asp?symbol=0906"/>
    <hyperlink ref="A30" r:id="rId30" display="http://www.aastocks.com/chi/stockquote/default.asp?symbol=0939"/>
    <hyperlink ref="A31" r:id="rId31" display="http://www.aastocks.com/chi/stockquote/default.asp?symbol=0941"/>
    <hyperlink ref="A32" r:id="rId32" display="http://www.aastocks.com/chi/stockquote/default.asp?symbol=1038"/>
    <hyperlink ref="A33" r:id="rId33" display="http://www.aastocks.com/chi/stockquote/default.asp?symbol=1199"/>
    <hyperlink ref="A34" r:id="rId34" display="http://www.aastocks.com/chi/stockquote/default.asp?symbol=1398"/>
    <hyperlink ref="A35" r:id="rId35" display="http://www.aastocks.com/chi/stockquote/default.asp?symbol=2038"/>
    <hyperlink ref="A36" r:id="rId36" display="http://www.aastocks.com/chi/stockquote/default.asp?symbol=2318"/>
    <hyperlink ref="A37" r:id="rId37" display="http://www.aastocks.com/chi/stockquote/default.asp?symbol=2388"/>
    <hyperlink ref="A38" r:id="rId38" display="http://www.aastocks.com/chi/stockquote/default.asp?symbol=2628"/>
    <hyperlink ref="A39" r:id="rId39" display="http://www.aastocks.com/chi/stockquote/default.asp?symbol=3988"/>
  </hyperlinks>
  <printOptions/>
  <pageMargins left="0.75" right="0.75" top="1" bottom="1" header="0.5" footer="0.5"/>
  <pageSetup horizontalDpi="600" verticalDpi="600" orientation="portrait" paperSize="9" r:id="rId40"/>
</worksheet>
</file>

<file path=xl/worksheets/sheet3.xml><?xml version="1.0" encoding="utf-8"?>
<worksheet xmlns="http://schemas.openxmlformats.org/spreadsheetml/2006/main" xmlns:r="http://schemas.openxmlformats.org/officeDocument/2006/relationships">
  <dimension ref="A1:E40"/>
  <sheetViews>
    <sheetView workbookViewId="0" topLeftCell="A13">
      <selection activeCell="D13" sqref="D13"/>
    </sheetView>
  </sheetViews>
  <sheetFormatPr defaultColWidth="8.88671875" defaultRowHeight="15"/>
  <sheetData>
    <row r="1" spans="1:5" ht="17.25" thickBot="1">
      <c r="A1" s="92" t="s">
        <v>317</v>
      </c>
      <c r="B1" s="93" t="s">
        <v>318</v>
      </c>
      <c r="C1" s="93" t="s">
        <v>319</v>
      </c>
      <c r="D1" s="93" t="s">
        <v>320</v>
      </c>
      <c r="E1" s="93" t="s">
        <v>321</v>
      </c>
    </row>
    <row r="2" spans="1:5" ht="33.75" thickBot="1">
      <c r="A2" s="94" t="s">
        <v>322</v>
      </c>
      <c r="B2" s="93" t="s">
        <v>277</v>
      </c>
      <c r="C2" s="93">
        <v>105.2</v>
      </c>
      <c r="D2" s="95" t="s">
        <v>401</v>
      </c>
      <c r="E2" s="96">
        <v>6097854</v>
      </c>
    </row>
    <row r="3" spans="1:5" ht="33.75" thickBot="1">
      <c r="A3" s="97" t="s">
        <v>323</v>
      </c>
      <c r="B3" s="98" t="s">
        <v>279</v>
      </c>
      <c r="C3" s="98">
        <v>50.75</v>
      </c>
      <c r="D3" s="98" t="s">
        <v>402</v>
      </c>
      <c r="E3" s="100">
        <v>1794257</v>
      </c>
    </row>
    <row r="4" spans="1:5" ht="33.75" thickBot="1">
      <c r="A4" s="94" t="s">
        <v>324</v>
      </c>
      <c r="B4" s="93" t="s">
        <v>280</v>
      </c>
      <c r="C4" s="93">
        <v>18.02</v>
      </c>
      <c r="D4" s="95" t="s">
        <v>403</v>
      </c>
      <c r="E4" s="96">
        <v>10026684</v>
      </c>
    </row>
    <row r="5" spans="1:5" ht="33.75" thickBot="1">
      <c r="A5" s="97" t="s">
        <v>325</v>
      </c>
      <c r="B5" s="98" t="s">
        <v>281</v>
      </c>
      <c r="C5" s="98">
        <v>30.5</v>
      </c>
      <c r="D5" s="99" t="s">
        <v>404</v>
      </c>
      <c r="E5" s="100">
        <v>2038363</v>
      </c>
    </row>
    <row r="6" spans="1:5" ht="33.75" thickBot="1">
      <c r="A6" s="94" t="s">
        <v>326</v>
      </c>
      <c r="B6" s="93" t="s">
        <v>282</v>
      </c>
      <c r="C6" s="93">
        <v>141.3</v>
      </c>
      <c r="D6" s="93" t="s">
        <v>405</v>
      </c>
      <c r="E6" s="96">
        <v>25459643</v>
      </c>
    </row>
    <row r="7" spans="1:5" ht="33.75" thickBot="1">
      <c r="A7" s="97" t="s">
        <v>327</v>
      </c>
      <c r="B7" s="98" t="s">
        <v>283</v>
      </c>
      <c r="C7" s="98">
        <v>38.3</v>
      </c>
      <c r="D7" s="99" t="s">
        <v>406</v>
      </c>
      <c r="E7" s="100">
        <v>1529057</v>
      </c>
    </row>
    <row r="8" spans="1:5" ht="33.75" thickBot="1">
      <c r="A8" s="94" t="s">
        <v>328</v>
      </c>
      <c r="B8" s="93" t="s">
        <v>284</v>
      </c>
      <c r="C8" s="93">
        <v>4.7</v>
      </c>
      <c r="D8" s="95" t="s">
        <v>407</v>
      </c>
      <c r="E8" s="96">
        <v>21685062</v>
      </c>
    </row>
    <row r="9" spans="1:5" ht="33.75" thickBot="1">
      <c r="A9" s="97" t="s">
        <v>330</v>
      </c>
      <c r="B9" s="98" t="s">
        <v>331</v>
      </c>
      <c r="C9" s="98">
        <v>118.4</v>
      </c>
      <c r="D9" s="99" t="s">
        <v>408</v>
      </c>
      <c r="E9" s="100">
        <v>2567734</v>
      </c>
    </row>
    <row r="10" spans="1:5" ht="33.75" thickBot="1">
      <c r="A10" s="94" t="s">
        <v>332</v>
      </c>
      <c r="B10" s="93" t="s">
        <v>333</v>
      </c>
      <c r="C10" s="93">
        <v>52.85</v>
      </c>
      <c r="D10" s="95" t="s">
        <v>409</v>
      </c>
      <c r="E10" s="96">
        <v>1322346</v>
      </c>
    </row>
    <row r="11" spans="1:5" ht="33.75" thickBot="1">
      <c r="A11" s="97" t="s">
        <v>334</v>
      </c>
      <c r="B11" s="98" t="s">
        <v>287</v>
      </c>
      <c r="C11" s="98">
        <v>77.65</v>
      </c>
      <c r="D11" s="99" t="s">
        <v>410</v>
      </c>
      <c r="E11" s="100">
        <v>10978876</v>
      </c>
    </row>
    <row r="12" spans="1:5" ht="33.75" thickBot="1">
      <c r="A12" s="94" t="s">
        <v>335</v>
      </c>
      <c r="B12" s="93" t="s">
        <v>288</v>
      </c>
      <c r="C12" s="93">
        <v>95.45</v>
      </c>
      <c r="D12" s="95" t="s">
        <v>411</v>
      </c>
      <c r="E12" s="96">
        <v>6593597</v>
      </c>
    </row>
    <row r="13" spans="1:5" ht="33.75" thickBot="1">
      <c r="A13" s="97" t="s">
        <v>336</v>
      </c>
      <c r="B13" s="98" t="s">
        <v>289</v>
      </c>
      <c r="C13" s="98">
        <v>18.34</v>
      </c>
      <c r="D13" s="129" t="s">
        <v>329</v>
      </c>
      <c r="E13" s="100">
        <v>5111025</v>
      </c>
    </row>
    <row r="14" spans="1:5" ht="33.75" thickBot="1">
      <c r="A14" s="94" t="s">
        <v>337</v>
      </c>
      <c r="B14" s="93" t="s">
        <v>338</v>
      </c>
      <c r="C14" s="93">
        <v>86</v>
      </c>
      <c r="D14" s="95" t="s">
        <v>412</v>
      </c>
      <c r="E14" s="96">
        <v>1916430</v>
      </c>
    </row>
    <row r="15" spans="1:5" ht="33.75" thickBot="1">
      <c r="A15" s="97" t="s">
        <v>339</v>
      </c>
      <c r="B15" s="98" t="s">
        <v>291</v>
      </c>
      <c r="C15" s="98">
        <v>42.25</v>
      </c>
      <c r="D15" s="98" t="s">
        <v>413</v>
      </c>
      <c r="E15" s="100">
        <v>6833095</v>
      </c>
    </row>
    <row r="16" spans="1:5" ht="33.75" thickBot="1">
      <c r="A16" s="94" t="s">
        <v>340</v>
      </c>
      <c r="B16" s="93" t="s">
        <v>292</v>
      </c>
      <c r="C16" s="93">
        <v>18.9</v>
      </c>
      <c r="D16" s="93" t="s">
        <v>414</v>
      </c>
      <c r="E16" s="96">
        <v>4875382</v>
      </c>
    </row>
    <row r="17" spans="1:5" ht="33.75" thickBot="1">
      <c r="A17" s="97" t="s">
        <v>341</v>
      </c>
      <c r="B17" s="98" t="s">
        <v>293</v>
      </c>
      <c r="C17" s="98">
        <v>16.7</v>
      </c>
      <c r="D17" s="99" t="s">
        <v>415</v>
      </c>
      <c r="E17" s="100">
        <v>4920022</v>
      </c>
    </row>
    <row r="18" spans="1:5" ht="33.75" thickBot="1">
      <c r="A18" s="94" t="s">
        <v>342</v>
      </c>
      <c r="B18" s="93" t="s">
        <v>343</v>
      </c>
      <c r="C18" s="93">
        <v>25</v>
      </c>
      <c r="D18" s="95" t="s">
        <v>416</v>
      </c>
      <c r="E18" s="96">
        <v>17706669</v>
      </c>
    </row>
    <row r="19" spans="1:5" ht="33.75" thickBot="1">
      <c r="A19" s="97" t="s">
        <v>344</v>
      </c>
      <c r="B19" s="98" t="s">
        <v>295</v>
      </c>
      <c r="C19" s="98">
        <v>37.2</v>
      </c>
      <c r="D19" s="98" t="s">
        <v>417</v>
      </c>
      <c r="E19" s="100">
        <v>2481617</v>
      </c>
    </row>
    <row r="20" spans="1:5" ht="33.75" thickBot="1">
      <c r="A20" s="94" t="s">
        <v>345</v>
      </c>
      <c r="B20" s="93" t="s">
        <v>296</v>
      </c>
      <c r="C20" s="93">
        <v>37.4</v>
      </c>
      <c r="D20" s="95" t="s">
        <v>418</v>
      </c>
      <c r="E20" s="96">
        <v>4168937</v>
      </c>
    </row>
    <row r="21" spans="1:5" ht="33.75" thickBot="1">
      <c r="A21" s="97" t="s">
        <v>346</v>
      </c>
      <c r="B21" s="98" t="s">
        <v>297</v>
      </c>
      <c r="C21" s="98">
        <v>28.8</v>
      </c>
      <c r="D21" s="98" t="s">
        <v>419</v>
      </c>
      <c r="E21" s="100">
        <v>4748593</v>
      </c>
    </row>
    <row r="22" spans="1:5" ht="33.75" thickBot="1">
      <c r="A22" s="94" t="s">
        <v>347</v>
      </c>
      <c r="B22" s="93" t="s">
        <v>298</v>
      </c>
      <c r="C22" s="93">
        <v>20.75</v>
      </c>
      <c r="D22" s="95" t="s">
        <v>420</v>
      </c>
      <c r="E22" s="96">
        <v>8477288</v>
      </c>
    </row>
    <row r="23" spans="1:5" ht="33.75" thickBot="1">
      <c r="A23" s="97" t="s">
        <v>421</v>
      </c>
      <c r="B23" s="98" t="s">
        <v>299</v>
      </c>
      <c r="C23" s="98">
        <v>102.9</v>
      </c>
      <c r="D23" s="98" t="s">
        <v>422</v>
      </c>
      <c r="E23" s="100">
        <v>1061016</v>
      </c>
    </row>
    <row r="24" spans="1:5" ht="33.75" thickBot="1">
      <c r="A24" s="94" t="s">
        <v>348</v>
      </c>
      <c r="B24" s="93" t="s">
        <v>300</v>
      </c>
      <c r="C24" s="93">
        <v>7.58</v>
      </c>
      <c r="D24" s="95" t="s">
        <v>423</v>
      </c>
      <c r="E24" s="96">
        <v>129716766</v>
      </c>
    </row>
    <row r="25" spans="1:5" ht="33.75" thickBot="1">
      <c r="A25" s="97" t="s">
        <v>349</v>
      </c>
      <c r="B25" s="98" t="s">
        <v>301</v>
      </c>
      <c r="C25" s="98">
        <v>123.6</v>
      </c>
      <c r="D25" s="99" t="s">
        <v>424</v>
      </c>
      <c r="E25" s="100">
        <v>7967490</v>
      </c>
    </row>
    <row r="26" spans="1:5" ht="33.75" thickBot="1">
      <c r="A26" s="94" t="s">
        <v>350</v>
      </c>
      <c r="B26" s="93" t="s">
        <v>302</v>
      </c>
      <c r="C26" s="93">
        <v>26</v>
      </c>
      <c r="D26" s="93" t="s">
        <v>425</v>
      </c>
      <c r="E26" s="96">
        <v>10195435</v>
      </c>
    </row>
    <row r="27" spans="1:5" ht="33.75" thickBot="1">
      <c r="A27" s="97" t="s">
        <v>351</v>
      </c>
      <c r="B27" s="98" t="s">
        <v>303</v>
      </c>
      <c r="C27" s="98">
        <v>24.15</v>
      </c>
      <c r="D27" s="99" t="s">
        <v>426</v>
      </c>
      <c r="E27" s="100">
        <v>2504546</v>
      </c>
    </row>
    <row r="28" spans="1:5" ht="33.75" thickBot="1">
      <c r="A28" s="94" t="s">
        <v>352</v>
      </c>
      <c r="B28" s="93" t="s">
        <v>304</v>
      </c>
      <c r="C28" s="93">
        <v>12.42</v>
      </c>
      <c r="D28" s="95" t="s">
        <v>427</v>
      </c>
      <c r="E28" s="96">
        <v>22540603</v>
      </c>
    </row>
    <row r="29" spans="1:5" ht="33.75" thickBot="1">
      <c r="A29" s="97" t="s">
        <v>353</v>
      </c>
      <c r="B29" s="98" t="s">
        <v>305</v>
      </c>
      <c r="C29" s="98">
        <v>8.63</v>
      </c>
      <c r="D29" s="99" t="s">
        <v>428</v>
      </c>
      <c r="E29" s="100">
        <v>72648323</v>
      </c>
    </row>
    <row r="30" spans="1:5" ht="33.75" thickBot="1">
      <c r="A30" s="94" t="s">
        <v>354</v>
      </c>
      <c r="B30" s="93" t="s">
        <v>306</v>
      </c>
      <c r="C30" s="93">
        <v>18.9</v>
      </c>
      <c r="D30" s="93" t="s">
        <v>429</v>
      </c>
      <c r="E30" s="96">
        <v>11620877</v>
      </c>
    </row>
    <row r="31" spans="1:5" ht="33.75" thickBot="1">
      <c r="A31" s="97" t="s">
        <v>355</v>
      </c>
      <c r="B31" s="98" t="s">
        <v>307</v>
      </c>
      <c r="C31" s="98">
        <v>5.55</v>
      </c>
      <c r="D31" s="99" t="s">
        <v>430</v>
      </c>
      <c r="E31" s="100">
        <v>201981772</v>
      </c>
    </row>
    <row r="32" spans="1:5" ht="33.75" thickBot="1">
      <c r="A32" s="94" t="s">
        <v>356</v>
      </c>
      <c r="B32" s="93" t="s">
        <v>308</v>
      </c>
      <c r="C32" s="93">
        <v>85.6</v>
      </c>
      <c r="D32" s="95" t="s">
        <v>431</v>
      </c>
      <c r="E32" s="96">
        <v>24727321</v>
      </c>
    </row>
    <row r="33" spans="1:5" ht="33.75" thickBot="1">
      <c r="A33" s="97" t="s">
        <v>357</v>
      </c>
      <c r="B33" s="98" t="s">
        <v>309</v>
      </c>
      <c r="C33" s="98">
        <v>26.3</v>
      </c>
      <c r="D33" s="98" t="s">
        <v>432</v>
      </c>
      <c r="E33" s="100">
        <v>1060276</v>
      </c>
    </row>
    <row r="34" spans="1:5" ht="33.75" thickBot="1">
      <c r="A34" s="94" t="s">
        <v>358</v>
      </c>
      <c r="B34" s="93" t="s">
        <v>310</v>
      </c>
      <c r="C34" s="93">
        <v>19.84</v>
      </c>
      <c r="D34" s="95" t="s">
        <v>433</v>
      </c>
      <c r="E34" s="96">
        <v>7861883</v>
      </c>
    </row>
    <row r="35" spans="1:5" ht="33.75" thickBot="1">
      <c r="A35" s="97" t="s">
        <v>359</v>
      </c>
      <c r="B35" s="98" t="s">
        <v>311</v>
      </c>
      <c r="C35" s="98">
        <v>4.73</v>
      </c>
      <c r="D35" s="99" t="s">
        <v>434</v>
      </c>
      <c r="E35" s="100">
        <v>448563564</v>
      </c>
    </row>
    <row r="36" spans="1:5" ht="33.75" thickBot="1">
      <c r="A36" s="94" t="s">
        <v>360</v>
      </c>
      <c r="B36" s="93" t="s">
        <v>312</v>
      </c>
      <c r="C36" s="93">
        <v>21.6</v>
      </c>
      <c r="D36" s="93" t="s">
        <v>435</v>
      </c>
      <c r="E36" s="96">
        <v>9817934</v>
      </c>
    </row>
    <row r="37" spans="1:5" ht="33.75" thickBot="1">
      <c r="A37" s="97" t="s">
        <v>436</v>
      </c>
      <c r="B37" s="98" t="s">
        <v>388</v>
      </c>
      <c r="C37" s="98">
        <v>62.2</v>
      </c>
      <c r="D37" s="99" t="s">
        <v>437</v>
      </c>
      <c r="E37" s="100">
        <v>11311291</v>
      </c>
    </row>
    <row r="38" spans="1:5" ht="33.75" thickBot="1">
      <c r="A38" s="94" t="s">
        <v>361</v>
      </c>
      <c r="B38" s="93" t="s">
        <v>314</v>
      </c>
      <c r="C38" s="93">
        <v>19.14</v>
      </c>
      <c r="D38" s="93" t="s">
        <v>438</v>
      </c>
      <c r="E38" s="96">
        <v>15590459</v>
      </c>
    </row>
    <row r="39" spans="1:5" ht="33.75" thickBot="1">
      <c r="A39" s="97" t="s">
        <v>362</v>
      </c>
      <c r="B39" s="98" t="s">
        <v>315</v>
      </c>
      <c r="C39" s="98">
        <v>30.25</v>
      </c>
      <c r="D39" s="99" t="s">
        <v>439</v>
      </c>
      <c r="E39" s="100">
        <v>101601327</v>
      </c>
    </row>
    <row r="40" spans="1:5" ht="33.75" thickBot="1">
      <c r="A40" s="94" t="s">
        <v>363</v>
      </c>
      <c r="B40" s="93" t="s">
        <v>316</v>
      </c>
      <c r="C40" s="93">
        <v>3.79</v>
      </c>
      <c r="D40" s="93" t="s">
        <v>440</v>
      </c>
      <c r="E40" s="96">
        <v>303522198</v>
      </c>
    </row>
  </sheetData>
  <hyperlinks>
    <hyperlink ref="A2" r:id="rId1" display="http://hk.finance.yahoo.com/q?s=0001.HK"/>
    <hyperlink ref="A3" r:id="rId2" display="http://hk.finance.yahoo.com/q?s=0002.HK"/>
    <hyperlink ref="A4" r:id="rId3" display="http://hk.finance.yahoo.com/q?s=0003.HK"/>
    <hyperlink ref="A5" r:id="rId4" display="http://hk.finance.yahoo.com/q?s=0004.HK"/>
    <hyperlink ref="A6" r:id="rId5" display="http://hk.finance.yahoo.com/q?s=0005.HK"/>
    <hyperlink ref="A7" r:id="rId6" display="http://hk.finance.yahoo.com/q?s=0006.HK"/>
    <hyperlink ref="A8" r:id="rId7" display="http://hk.finance.yahoo.com/q?s=0008.HK"/>
    <hyperlink ref="A9" r:id="rId8" display="http://hk.finance.yahoo.com/q?s=0011.HK"/>
    <hyperlink ref="A10" r:id="rId9" display="http://hk.finance.yahoo.com/q?s=0012.HK"/>
    <hyperlink ref="A11" r:id="rId10" display="http://hk.finance.yahoo.com/q?s=0013.HK"/>
    <hyperlink ref="A12" r:id="rId11" display="http://hk.finance.yahoo.com/q?s=0016.HK"/>
    <hyperlink ref="A13" r:id="rId12" display="http://hk.finance.yahoo.com/q?s=0017.HK"/>
    <hyperlink ref="A14" r:id="rId13" display="http://hk.finance.yahoo.com/q?s=0019.HK"/>
    <hyperlink ref="A15" r:id="rId14" display="http://hk.finance.yahoo.com/q?s=0023.HK"/>
    <hyperlink ref="A16" r:id="rId15" display="http://hk.finance.yahoo.com/q?s=0066.HK"/>
    <hyperlink ref="A17" r:id="rId16" display="http://hk.finance.yahoo.com/q?s=0083.HK"/>
    <hyperlink ref="A18" r:id="rId17" display="http://hk.finance.yahoo.com/q?s=0101.HK"/>
    <hyperlink ref="A19" r:id="rId18" display="http://hk.finance.yahoo.com/q?s=0144.HK"/>
    <hyperlink ref="A20" r:id="rId19" display="http://hk.finance.yahoo.com/q?s=0267.HK"/>
    <hyperlink ref="A21" r:id="rId20" display="http://hk.finance.yahoo.com/q?s=0291.HK"/>
    <hyperlink ref="A22" r:id="rId21" display="http://hk.finance.yahoo.com/q?s=0293.HK"/>
    <hyperlink ref="A23" r:id="rId22" display="http://hk.finance.yahoo.com/q?s=0330.HK"/>
    <hyperlink ref="A24" r:id="rId23" display="http://hk.finance.yahoo.com/q?s=0386.HK"/>
    <hyperlink ref="A25" r:id="rId24" display="http://hk.finance.yahoo.com/q?s=0388.HK"/>
    <hyperlink ref="A26" r:id="rId25" display="http://hk.finance.yahoo.com/q?s=0494.HK"/>
    <hyperlink ref="A27" r:id="rId26" display="http://hk.finance.yahoo.com/q?s=0551.HK"/>
    <hyperlink ref="A28" r:id="rId27" display="http://hk.finance.yahoo.com/q?s=0762.HK"/>
    <hyperlink ref="A29" r:id="rId28" display="http://hk.finance.yahoo.com/q?s=0883.HK"/>
    <hyperlink ref="A30" r:id="rId29" display="http://hk.finance.yahoo.com/q?s=0906.HK"/>
    <hyperlink ref="A31" r:id="rId30" display="http://hk.finance.yahoo.com/q?s=0939.HK"/>
    <hyperlink ref="A32" r:id="rId31" display="http://hk.finance.yahoo.com/q?s=0941.HK"/>
    <hyperlink ref="A33" r:id="rId32" display="http://hk.finance.yahoo.com/q?s=1038.HK"/>
    <hyperlink ref="A34" r:id="rId33" display="http://hk.finance.yahoo.com/q?s=1199.HK"/>
    <hyperlink ref="A35" r:id="rId34" display="http://hk.finance.yahoo.com/q?s=1398.HK"/>
    <hyperlink ref="A36" r:id="rId35" display="http://hk.finance.yahoo.com/q?s=2038.HK"/>
    <hyperlink ref="A37" r:id="rId36" display="http://hk.finance.yahoo.com/q?s=2318.HK"/>
    <hyperlink ref="A38" r:id="rId37" display="http://hk.finance.yahoo.com/q?s=2388.HK"/>
    <hyperlink ref="A39" r:id="rId38" display="http://hk.finance.yahoo.com/q?s=2628.HK"/>
    <hyperlink ref="A40" r:id="rId39" display="http://hk.finance.yahoo.com/q?s=3988.HK"/>
  </hyperlinks>
  <printOptions/>
  <pageMargins left="0.75" right="0.75" top="1" bottom="1" header="0.5" footer="0.5"/>
  <pageSetup orientation="portrait" paperSize="9"/>
  <drawing r:id="rId40"/>
</worksheet>
</file>

<file path=xl/worksheets/sheet4.xml><?xml version="1.0" encoding="utf-8"?>
<worksheet xmlns="http://schemas.openxmlformats.org/spreadsheetml/2006/main" xmlns:r="http://schemas.openxmlformats.org/officeDocument/2006/relationships">
  <dimension ref="A1:H40"/>
  <sheetViews>
    <sheetView workbookViewId="0" topLeftCell="A14">
      <selection activeCell="I9" sqref="I9"/>
    </sheetView>
  </sheetViews>
  <sheetFormatPr defaultColWidth="8.88671875" defaultRowHeight="15"/>
  <cols>
    <col min="8" max="8" width="16.99609375" style="0" customWidth="1"/>
  </cols>
  <sheetData>
    <row r="1" spans="1:8" ht="15">
      <c r="A1" s="72">
        <v>1</v>
      </c>
      <c r="B1" s="73" t="s">
        <v>277</v>
      </c>
      <c r="C1" s="74">
        <v>105.2</v>
      </c>
      <c r="D1" s="75">
        <v>2</v>
      </c>
      <c r="E1" s="76">
        <v>0.0194</v>
      </c>
      <c r="F1" s="77">
        <v>13.48</v>
      </c>
      <c r="G1" s="78">
        <v>0.0209</v>
      </c>
      <c r="H1" s="71" t="s">
        <v>278</v>
      </c>
    </row>
    <row r="2" spans="1:8" ht="15">
      <c r="A2" s="80">
        <v>2</v>
      </c>
      <c r="B2" s="81" t="s">
        <v>279</v>
      </c>
      <c r="C2" s="82">
        <v>50.75</v>
      </c>
      <c r="D2" s="87">
        <v>-0.15</v>
      </c>
      <c r="E2" s="88">
        <v>-0.0029</v>
      </c>
      <c r="F2" s="85">
        <v>12.35</v>
      </c>
      <c r="G2" s="86">
        <v>0.0475</v>
      </c>
      <c r="H2" s="79" t="s">
        <v>278</v>
      </c>
    </row>
    <row r="3" spans="1:8" ht="15">
      <c r="A3" s="72">
        <v>3</v>
      </c>
      <c r="B3" s="73" t="s">
        <v>280</v>
      </c>
      <c r="C3" s="74">
        <v>18.02</v>
      </c>
      <c r="D3" s="75">
        <v>0.12</v>
      </c>
      <c r="E3" s="76">
        <v>0.0067</v>
      </c>
      <c r="F3" s="77">
        <v>18.63</v>
      </c>
      <c r="G3" s="78">
        <v>0.0177</v>
      </c>
      <c r="H3" s="71" t="s">
        <v>278</v>
      </c>
    </row>
    <row r="4" spans="1:8" ht="15">
      <c r="A4" s="80">
        <v>4</v>
      </c>
      <c r="B4" s="81" t="s">
        <v>281</v>
      </c>
      <c r="C4" s="82">
        <v>30.5</v>
      </c>
      <c r="D4" s="83">
        <v>0.15</v>
      </c>
      <c r="E4" s="84">
        <v>0.0049</v>
      </c>
      <c r="F4" s="85">
        <v>6.94</v>
      </c>
      <c r="G4" s="86">
        <v>0.0262</v>
      </c>
      <c r="H4" s="79" t="s">
        <v>278</v>
      </c>
    </row>
    <row r="5" spans="1:8" ht="15">
      <c r="A5" s="72">
        <v>5</v>
      </c>
      <c r="B5" s="73" t="s">
        <v>282</v>
      </c>
      <c r="C5" s="74">
        <v>141.3</v>
      </c>
      <c r="D5" s="89">
        <v>-0.8</v>
      </c>
      <c r="E5" s="90">
        <v>-0.0056</v>
      </c>
      <c r="F5" s="77">
        <v>12.99</v>
      </c>
      <c r="G5" s="78">
        <v>0.0445</v>
      </c>
      <c r="H5" s="71" t="s">
        <v>278</v>
      </c>
    </row>
    <row r="6" spans="1:8" ht="15">
      <c r="A6" s="80">
        <v>6</v>
      </c>
      <c r="B6" s="81" t="s">
        <v>283</v>
      </c>
      <c r="C6" s="82">
        <v>38.3</v>
      </c>
      <c r="D6" s="83">
        <v>0.1</v>
      </c>
      <c r="E6" s="84">
        <v>0.0026</v>
      </c>
      <c r="F6" s="85">
        <v>11.95</v>
      </c>
      <c r="G6" s="86">
        <v>0.0483</v>
      </c>
      <c r="H6" s="79" t="s">
        <v>278</v>
      </c>
    </row>
    <row r="7" spans="1:8" ht="15">
      <c r="A7" s="72">
        <v>8</v>
      </c>
      <c r="B7" s="73" t="s">
        <v>284</v>
      </c>
      <c r="C7" s="74">
        <v>4.7</v>
      </c>
      <c r="D7" s="75">
        <v>0.02</v>
      </c>
      <c r="E7" s="76">
        <v>0.0043</v>
      </c>
      <c r="F7" s="77">
        <v>25.28</v>
      </c>
      <c r="G7" s="78">
        <v>0.0394</v>
      </c>
      <c r="H7" s="71" t="s">
        <v>278</v>
      </c>
    </row>
    <row r="8" spans="1:8" ht="15">
      <c r="A8" s="80">
        <v>11</v>
      </c>
      <c r="B8" s="81" t="s">
        <v>285</v>
      </c>
      <c r="C8" s="82">
        <v>118.4</v>
      </c>
      <c r="D8" s="83">
        <v>0.3</v>
      </c>
      <c r="E8" s="84">
        <v>0.0025</v>
      </c>
      <c r="F8" s="85">
        <v>18.8</v>
      </c>
      <c r="G8" s="86">
        <v>0.0439</v>
      </c>
      <c r="H8" s="79" t="s">
        <v>278</v>
      </c>
    </row>
    <row r="9" spans="1:8" ht="15">
      <c r="A9" s="72">
        <v>12</v>
      </c>
      <c r="B9" s="73" t="s">
        <v>286</v>
      </c>
      <c r="C9" s="74">
        <v>52.85</v>
      </c>
      <c r="D9" s="75">
        <v>0.65</v>
      </c>
      <c r="E9" s="76">
        <v>0.0125</v>
      </c>
      <c r="F9" s="77">
        <v>7.08</v>
      </c>
      <c r="G9" s="78">
        <v>0.0199</v>
      </c>
      <c r="H9" s="71" t="s">
        <v>278</v>
      </c>
    </row>
    <row r="10" spans="1:8" ht="15">
      <c r="A10" s="80">
        <v>13</v>
      </c>
      <c r="B10" s="81" t="s">
        <v>287</v>
      </c>
      <c r="C10" s="82">
        <v>77.65</v>
      </c>
      <c r="D10" s="83">
        <v>0.5</v>
      </c>
      <c r="E10" s="84">
        <v>0.0065</v>
      </c>
      <c r="F10" s="85">
        <v>16.53</v>
      </c>
      <c r="G10" s="86">
        <v>0.0223</v>
      </c>
      <c r="H10" s="79" t="s">
        <v>278</v>
      </c>
    </row>
    <row r="11" spans="1:8" ht="15">
      <c r="A11" s="72">
        <v>16</v>
      </c>
      <c r="B11" s="73" t="s">
        <v>288</v>
      </c>
      <c r="C11" s="74">
        <v>95.45</v>
      </c>
      <c r="D11" s="75">
        <v>2.1</v>
      </c>
      <c r="E11" s="76">
        <v>0.0225</v>
      </c>
      <c r="F11" s="77">
        <v>11.6</v>
      </c>
      <c r="G11" s="78">
        <v>0.023</v>
      </c>
      <c r="H11" s="71" t="s">
        <v>278</v>
      </c>
    </row>
    <row r="12" spans="1:8" ht="15">
      <c r="A12" s="80">
        <v>17</v>
      </c>
      <c r="B12" s="81" t="s">
        <v>289</v>
      </c>
      <c r="C12" s="82">
        <v>18.34</v>
      </c>
      <c r="D12" s="83">
        <v>0</v>
      </c>
      <c r="E12" s="84">
        <v>0</v>
      </c>
      <c r="F12" s="85">
        <v>61.56</v>
      </c>
      <c r="G12" s="86">
        <v>0.018</v>
      </c>
      <c r="H12" s="79" t="s">
        <v>278</v>
      </c>
    </row>
    <row r="13" spans="1:8" ht="24">
      <c r="A13" s="72">
        <v>19</v>
      </c>
      <c r="B13" s="73" t="s">
        <v>290</v>
      </c>
      <c r="C13" s="74">
        <v>86</v>
      </c>
      <c r="D13" s="75">
        <v>0.5</v>
      </c>
      <c r="E13" s="76">
        <v>0.0058</v>
      </c>
      <c r="F13" s="77">
        <v>5.83</v>
      </c>
      <c r="G13" s="78">
        <v>0.0329</v>
      </c>
      <c r="H13" s="71" t="s">
        <v>278</v>
      </c>
    </row>
    <row r="14" spans="1:8" ht="15">
      <c r="A14" s="80">
        <v>23</v>
      </c>
      <c r="B14" s="81" t="s">
        <v>291</v>
      </c>
      <c r="C14" s="82">
        <v>42.25</v>
      </c>
      <c r="D14" s="87">
        <v>-0.25</v>
      </c>
      <c r="E14" s="88">
        <v>-0.0059</v>
      </c>
      <c r="F14" s="85">
        <v>18.87</v>
      </c>
      <c r="G14" s="86">
        <v>0.0346</v>
      </c>
      <c r="H14" s="79" t="s">
        <v>278</v>
      </c>
    </row>
    <row r="15" spans="1:8" ht="15">
      <c r="A15" s="72">
        <v>66</v>
      </c>
      <c r="B15" s="73" t="s">
        <v>292</v>
      </c>
      <c r="C15" s="74">
        <v>18.9</v>
      </c>
      <c r="D15" s="89">
        <v>-0.02</v>
      </c>
      <c r="E15" s="90">
        <v>-0.0011</v>
      </c>
      <c r="F15" s="77">
        <v>13.42</v>
      </c>
      <c r="G15" s="78">
        <v>0.0222</v>
      </c>
      <c r="H15" s="71" t="s">
        <v>278</v>
      </c>
    </row>
    <row r="16" spans="1:8" ht="15">
      <c r="A16" s="80">
        <v>83</v>
      </c>
      <c r="B16" s="81" t="s">
        <v>293</v>
      </c>
      <c r="C16" s="82">
        <v>16.7</v>
      </c>
      <c r="D16" s="83">
        <v>0.3</v>
      </c>
      <c r="E16" s="84">
        <v>0.0183</v>
      </c>
      <c r="F16" s="85">
        <v>11.96</v>
      </c>
      <c r="G16" s="86">
        <v>0.0231</v>
      </c>
      <c r="H16" s="79" t="s">
        <v>278</v>
      </c>
    </row>
    <row r="17" spans="1:8" ht="15">
      <c r="A17" s="72">
        <v>101</v>
      </c>
      <c r="B17" s="73" t="s">
        <v>294</v>
      </c>
      <c r="C17" s="74">
        <v>25</v>
      </c>
      <c r="D17" s="75">
        <v>0.45</v>
      </c>
      <c r="E17" s="76">
        <v>0.0183</v>
      </c>
      <c r="F17" s="77">
        <v>20.97</v>
      </c>
      <c r="G17" s="78">
        <v>0.0204</v>
      </c>
      <c r="H17" s="71" t="s">
        <v>278</v>
      </c>
    </row>
    <row r="18" spans="1:8" ht="15">
      <c r="A18" s="80">
        <v>144</v>
      </c>
      <c r="B18" s="81" t="s">
        <v>295</v>
      </c>
      <c r="C18" s="82">
        <v>37.2</v>
      </c>
      <c r="D18" s="87">
        <v>-0.8</v>
      </c>
      <c r="E18" s="88">
        <v>-0.0211</v>
      </c>
      <c r="F18" s="85">
        <v>33.99</v>
      </c>
      <c r="G18" s="86">
        <v>0.0142</v>
      </c>
      <c r="H18" s="79" t="s">
        <v>278</v>
      </c>
    </row>
    <row r="19" spans="1:8" ht="15">
      <c r="A19" s="72">
        <v>267</v>
      </c>
      <c r="B19" s="73" t="s">
        <v>296</v>
      </c>
      <c r="C19" s="74">
        <v>37.4</v>
      </c>
      <c r="D19" s="75">
        <v>0.1</v>
      </c>
      <c r="E19" s="76">
        <v>0.0027</v>
      </c>
      <c r="F19" s="77">
        <v>9.92</v>
      </c>
      <c r="G19" s="78">
        <v>0.0455</v>
      </c>
      <c r="H19" s="71" t="s">
        <v>278</v>
      </c>
    </row>
    <row r="20" spans="1:8" ht="15">
      <c r="A20" s="80">
        <v>291</v>
      </c>
      <c r="B20" s="81" t="s">
        <v>297</v>
      </c>
      <c r="C20" s="82">
        <v>28.8</v>
      </c>
      <c r="D20" s="87">
        <v>-0.1</v>
      </c>
      <c r="E20" s="88">
        <v>-0.0035</v>
      </c>
      <c r="F20" s="85">
        <v>24.13</v>
      </c>
      <c r="G20" s="86">
        <v>0.0486</v>
      </c>
      <c r="H20" s="79" t="s">
        <v>278</v>
      </c>
    </row>
    <row r="21" spans="1:8" ht="15">
      <c r="A21" s="72">
        <v>293</v>
      </c>
      <c r="B21" s="73" t="s">
        <v>298</v>
      </c>
      <c r="C21" s="74">
        <v>20.75</v>
      </c>
      <c r="D21" s="75">
        <v>0.15</v>
      </c>
      <c r="E21" s="76">
        <v>0.0073</v>
      </c>
      <c r="F21" s="77">
        <v>17.9</v>
      </c>
      <c r="G21" s="78">
        <v>0.0405</v>
      </c>
      <c r="H21" s="71" t="s">
        <v>278</v>
      </c>
    </row>
    <row r="22" spans="1:8" ht="15">
      <c r="A22" s="80">
        <v>330</v>
      </c>
      <c r="B22" s="81" t="s">
        <v>299</v>
      </c>
      <c r="C22" s="82">
        <v>102.9</v>
      </c>
      <c r="D22" s="87">
        <v>-1.4</v>
      </c>
      <c r="E22" s="88">
        <v>-0.0134</v>
      </c>
      <c r="F22" s="85">
        <v>33.28</v>
      </c>
      <c r="G22" s="86">
        <v>0.0224</v>
      </c>
      <c r="H22" s="79" t="s">
        <v>278</v>
      </c>
    </row>
    <row r="23" spans="1:8" ht="24">
      <c r="A23" s="72">
        <v>386</v>
      </c>
      <c r="B23" s="73" t="s">
        <v>300</v>
      </c>
      <c r="C23" s="74">
        <v>7.58</v>
      </c>
      <c r="D23" s="75">
        <v>0.07</v>
      </c>
      <c r="E23" s="76">
        <v>0.0093</v>
      </c>
      <c r="F23" s="77">
        <v>12.19</v>
      </c>
      <c r="G23" s="78">
        <v>0.0198</v>
      </c>
      <c r="H23" s="71" t="s">
        <v>278</v>
      </c>
    </row>
    <row r="24" spans="1:8" ht="15">
      <c r="A24" s="80">
        <v>388</v>
      </c>
      <c r="B24" s="81" t="s">
        <v>301</v>
      </c>
      <c r="C24" s="82">
        <v>123.6</v>
      </c>
      <c r="D24" s="83">
        <v>1.1</v>
      </c>
      <c r="E24" s="84">
        <v>0.009</v>
      </c>
      <c r="F24" s="85">
        <v>52.19</v>
      </c>
      <c r="G24" s="86">
        <v>0.0172</v>
      </c>
      <c r="H24" s="79" t="s">
        <v>278</v>
      </c>
    </row>
    <row r="25" spans="1:8" ht="15">
      <c r="A25" s="72">
        <v>494</v>
      </c>
      <c r="B25" s="73" t="s">
        <v>302</v>
      </c>
      <c r="C25" s="74">
        <v>26</v>
      </c>
      <c r="D25" s="89">
        <v>-0.05</v>
      </c>
      <c r="E25" s="90">
        <v>-0.0019</v>
      </c>
      <c r="F25" s="77">
        <v>38.76</v>
      </c>
      <c r="G25" s="78">
        <v>0.0212</v>
      </c>
      <c r="H25" s="71" t="s">
        <v>278</v>
      </c>
    </row>
    <row r="26" spans="1:8" ht="15">
      <c r="A26" s="80">
        <v>551</v>
      </c>
      <c r="B26" s="81" t="s">
        <v>303</v>
      </c>
      <c r="C26" s="82">
        <v>24.15</v>
      </c>
      <c r="D26" s="83">
        <v>0.15</v>
      </c>
      <c r="E26" s="84">
        <v>0.0062</v>
      </c>
      <c r="F26" s="85">
        <v>14.2</v>
      </c>
      <c r="G26" s="86">
        <v>0.0331</v>
      </c>
      <c r="H26" s="79" t="s">
        <v>278</v>
      </c>
    </row>
    <row r="27" spans="1:8" ht="15">
      <c r="A27" s="72">
        <v>762</v>
      </c>
      <c r="B27" s="73" t="s">
        <v>304</v>
      </c>
      <c r="C27" s="74">
        <v>12.42</v>
      </c>
      <c r="D27" s="75">
        <v>0.3</v>
      </c>
      <c r="E27" s="76">
        <v>0.0248</v>
      </c>
      <c r="F27" s="77">
        <v>41.93</v>
      </c>
      <c r="G27" s="78">
        <v>0.0145</v>
      </c>
      <c r="H27" s="71" t="s">
        <v>278</v>
      </c>
    </row>
    <row r="28" spans="1:8" ht="15">
      <c r="A28" s="80">
        <v>883</v>
      </c>
      <c r="B28" s="81" t="s">
        <v>305</v>
      </c>
      <c r="C28" s="82">
        <v>8.63</v>
      </c>
      <c r="D28" s="83">
        <v>0.03</v>
      </c>
      <c r="E28" s="84">
        <v>0.0035</v>
      </c>
      <c r="F28" s="85">
        <v>11.86</v>
      </c>
      <c r="G28" s="86">
        <v>0.0301</v>
      </c>
      <c r="H28" s="79" t="s">
        <v>278</v>
      </c>
    </row>
    <row r="29" spans="1:8" ht="15">
      <c r="A29" s="72">
        <v>906</v>
      </c>
      <c r="B29" s="73" t="s">
        <v>306</v>
      </c>
      <c r="C29" s="74">
        <v>18.9</v>
      </c>
      <c r="D29" s="89">
        <v>-0.18</v>
      </c>
      <c r="E29" s="90">
        <v>-0.0094</v>
      </c>
      <c r="F29" s="77">
        <v>9.65</v>
      </c>
      <c r="G29" s="78">
        <v>0.0293</v>
      </c>
      <c r="H29" s="71" t="s">
        <v>278</v>
      </c>
    </row>
    <row r="30" spans="1:8" ht="15">
      <c r="A30" s="80">
        <v>939</v>
      </c>
      <c r="B30" s="81" t="s">
        <v>307</v>
      </c>
      <c r="C30" s="82">
        <v>5.55</v>
      </c>
      <c r="D30" s="83">
        <v>0.02</v>
      </c>
      <c r="E30" s="84">
        <v>0.0036</v>
      </c>
      <c r="F30" s="85">
        <v>26.92</v>
      </c>
      <c r="G30" s="86">
        <v>0.0166</v>
      </c>
      <c r="H30" s="79" t="s">
        <v>278</v>
      </c>
    </row>
    <row r="31" spans="1:8" ht="15">
      <c r="A31" s="72">
        <v>941</v>
      </c>
      <c r="B31" s="73" t="s">
        <v>308</v>
      </c>
      <c r="C31" s="74">
        <v>85.6</v>
      </c>
      <c r="D31" s="75">
        <v>0.95</v>
      </c>
      <c r="E31" s="76">
        <v>0.0112</v>
      </c>
      <c r="F31" s="77">
        <v>25.79</v>
      </c>
      <c r="G31" s="78">
        <v>0.018</v>
      </c>
      <c r="H31" s="71" t="s">
        <v>278</v>
      </c>
    </row>
    <row r="32" spans="1:8" ht="15">
      <c r="A32" s="80">
        <v>1038</v>
      </c>
      <c r="B32" s="81" t="s">
        <v>309</v>
      </c>
      <c r="C32" s="82">
        <v>26.3</v>
      </c>
      <c r="D32" s="87">
        <v>-0.15</v>
      </c>
      <c r="E32" s="88">
        <v>-0.0057</v>
      </c>
      <c r="F32" s="85">
        <v>16.15</v>
      </c>
      <c r="G32" s="86">
        <v>0.038</v>
      </c>
      <c r="H32" s="79" t="s">
        <v>278</v>
      </c>
    </row>
    <row r="33" spans="1:8" ht="15">
      <c r="A33" s="72">
        <v>1199</v>
      </c>
      <c r="B33" s="73" t="s">
        <v>310</v>
      </c>
      <c r="C33" s="74">
        <v>19.84</v>
      </c>
      <c r="D33" s="75">
        <v>0.12</v>
      </c>
      <c r="E33" s="76">
        <v>0.0061</v>
      </c>
      <c r="F33" s="77">
        <v>19.41</v>
      </c>
      <c r="G33" s="78">
        <v>0.0346</v>
      </c>
      <c r="H33" s="71" t="s">
        <v>278</v>
      </c>
    </row>
    <row r="34" spans="1:8" ht="15">
      <c r="A34" s="80">
        <v>1398</v>
      </c>
      <c r="B34" s="81" t="s">
        <v>311</v>
      </c>
      <c r="C34" s="82">
        <v>4.73</v>
      </c>
      <c r="D34" s="83">
        <v>0.13</v>
      </c>
      <c r="E34" s="84">
        <v>0.0283</v>
      </c>
      <c r="F34" s="85">
        <v>26.91</v>
      </c>
      <c r="G34" s="86">
        <v>0.0034</v>
      </c>
      <c r="H34" s="79" t="s">
        <v>278</v>
      </c>
    </row>
    <row r="35" spans="1:8" ht="15">
      <c r="A35" s="72">
        <v>2038</v>
      </c>
      <c r="B35" s="73" t="s">
        <v>312</v>
      </c>
      <c r="C35" s="74">
        <v>21.6</v>
      </c>
      <c r="D35" s="89">
        <v>-0.9</v>
      </c>
      <c r="E35" s="90">
        <v>-0.04</v>
      </c>
      <c r="F35" s="77">
        <v>26.95</v>
      </c>
      <c r="G35" s="77" t="s">
        <v>313</v>
      </c>
      <c r="H35" s="71" t="s">
        <v>278</v>
      </c>
    </row>
    <row r="36" spans="1:8" ht="15">
      <c r="A36" s="80">
        <v>2318</v>
      </c>
      <c r="B36" s="81" t="s">
        <v>388</v>
      </c>
      <c r="C36" s="82">
        <v>62.2</v>
      </c>
      <c r="D36" s="83">
        <v>0.95</v>
      </c>
      <c r="E36" s="84">
        <v>0.0155</v>
      </c>
      <c r="F36" s="85">
        <v>49.16</v>
      </c>
      <c r="G36" s="86">
        <v>0.0087</v>
      </c>
      <c r="H36" s="79" t="s">
        <v>278</v>
      </c>
    </row>
    <row r="37" spans="1:8" ht="15">
      <c r="A37" s="72">
        <v>2388</v>
      </c>
      <c r="B37" s="73" t="s">
        <v>314</v>
      </c>
      <c r="C37" s="74">
        <v>19.14</v>
      </c>
      <c r="D37" s="89">
        <v>-0.22</v>
      </c>
      <c r="E37" s="90">
        <v>-0.0114</v>
      </c>
      <c r="F37" s="77">
        <v>14.45</v>
      </c>
      <c r="G37" s="78">
        <v>0.0443</v>
      </c>
      <c r="H37" s="71" t="s">
        <v>278</v>
      </c>
    </row>
    <row r="38" spans="1:8" ht="15">
      <c r="A38" s="80">
        <v>2628</v>
      </c>
      <c r="B38" s="81" t="s">
        <v>315</v>
      </c>
      <c r="C38" s="82">
        <v>30.25</v>
      </c>
      <c r="D38" s="83">
        <v>0.25</v>
      </c>
      <c r="E38" s="84">
        <v>0.0083</v>
      </c>
      <c r="F38" s="85">
        <v>40.59</v>
      </c>
      <c r="G38" s="86">
        <v>0.0046</v>
      </c>
      <c r="H38" s="79" t="s">
        <v>278</v>
      </c>
    </row>
    <row r="39" spans="1:8" ht="15" customHeight="1">
      <c r="A39" s="72">
        <v>3988</v>
      </c>
      <c r="B39" s="73" t="s">
        <v>316</v>
      </c>
      <c r="C39" s="74">
        <v>3.79</v>
      </c>
      <c r="D39" s="89">
        <v>-0.01</v>
      </c>
      <c r="E39" s="90">
        <v>-0.0026</v>
      </c>
      <c r="F39" s="77">
        <v>20.88</v>
      </c>
      <c r="G39" s="78">
        <v>0.0106</v>
      </c>
      <c r="H39" s="71" t="s">
        <v>278</v>
      </c>
    </row>
    <row r="40" spans="1:8" ht="15" customHeight="1">
      <c r="A40" s="167" t="s">
        <v>441</v>
      </c>
      <c r="B40" s="167"/>
      <c r="C40" s="167"/>
      <c r="D40" s="167"/>
      <c r="E40" s="167"/>
      <c r="F40" s="167"/>
      <c r="G40" s="167"/>
      <c r="H40" s="167"/>
    </row>
  </sheetData>
  <mergeCells count="1">
    <mergeCell ref="A40:H40"/>
  </mergeCells>
  <hyperlinks>
    <hyperlink ref="A1" r:id="rId1" display="http://www.aastocks.com/chi/stockquote/default.asp?symbol=0001"/>
    <hyperlink ref="A2" r:id="rId2" display="http://www.aastocks.com/chi/stockquote/default.asp?symbol=0002"/>
    <hyperlink ref="A3" r:id="rId3" display="http://www.aastocks.com/chi/stockquote/default.asp?symbol=0003"/>
    <hyperlink ref="A4" r:id="rId4" display="http://www.aastocks.com/chi/stockquote/default.asp?symbol=0004"/>
    <hyperlink ref="A5" r:id="rId5" display="http://www.aastocks.com/chi/stockquote/default.asp?symbol=0005"/>
    <hyperlink ref="A6" r:id="rId6" display="http://www.aastocks.com/chi/stockquote/default.asp?symbol=0006"/>
    <hyperlink ref="A7" r:id="rId7" display="http://www.aastocks.com/chi/stockquote/default.asp?symbol=0008"/>
    <hyperlink ref="A8" r:id="rId8" display="http://www.aastocks.com/chi/stockquote/default.asp?symbol=0011"/>
    <hyperlink ref="A9" r:id="rId9" display="http://www.aastocks.com/chi/stockquote/default.asp?symbol=0012"/>
    <hyperlink ref="A10" r:id="rId10" display="http://www.aastocks.com/chi/stockquote/default.asp?symbol=0013"/>
    <hyperlink ref="A11" r:id="rId11" display="http://www.aastocks.com/chi/stockquote/default.asp?symbol=0016"/>
    <hyperlink ref="A12" r:id="rId12" display="http://www.aastocks.com/chi/stockquote/default.asp?symbol=0017"/>
    <hyperlink ref="A13" r:id="rId13" display="http://www.aastocks.com/chi/stockquote/default.asp?symbol=0019"/>
    <hyperlink ref="A14" r:id="rId14" display="http://www.aastocks.com/chi/stockquote/default.asp?symbol=0023"/>
    <hyperlink ref="A15" r:id="rId15" display="http://www.aastocks.com/chi/stockquote/default.asp?symbol=0066"/>
    <hyperlink ref="A16" r:id="rId16" display="http://www.aastocks.com/chi/stockquote/default.asp?symbol=0083"/>
    <hyperlink ref="A17" r:id="rId17" display="http://www.aastocks.com/chi/stockquote/default.asp?symbol=0101"/>
    <hyperlink ref="A18" r:id="rId18" display="http://www.aastocks.com/chi/stockquote/default.asp?symbol=0144"/>
    <hyperlink ref="A19" r:id="rId19" display="http://www.aastocks.com/chi/stockquote/default.asp?symbol=0267"/>
    <hyperlink ref="A20" r:id="rId20" display="http://www.aastocks.com/chi/stockquote/default.asp?symbol=0291"/>
    <hyperlink ref="A21" r:id="rId21" display="http://www.aastocks.com/chi/stockquote/default.asp?symbol=0293"/>
    <hyperlink ref="A22" r:id="rId22" display="http://www.aastocks.com/chi/stockquote/default.asp?symbol=0330"/>
    <hyperlink ref="A23" r:id="rId23" display="http://www.aastocks.com/chi/stockquote/default.asp?symbol=0386"/>
    <hyperlink ref="A24" r:id="rId24" display="http://www.aastocks.com/chi/stockquote/default.asp?symbol=0388"/>
    <hyperlink ref="A25" r:id="rId25" display="http://www.aastocks.com/chi/stockquote/default.asp?symbol=0494"/>
    <hyperlink ref="A26" r:id="rId26" display="http://www.aastocks.com/chi/stockquote/default.asp?symbol=0551"/>
    <hyperlink ref="A27" r:id="rId27" display="http://www.aastocks.com/chi/stockquote/default.asp?symbol=0762"/>
    <hyperlink ref="A28" r:id="rId28" display="http://www.aastocks.com/chi/stockquote/default.asp?symbol=0883"/>
    <hyperlink ref="A29" r:id="rId29" display="http://www.aastocks.com/chi/stockquote/default.asp?symbol=0906"/>
    <hyperlink ref="A30" r:id="rId30" display="http://www.aastocks.com/chi/stockquote/default.asp?symbol=0939"/>
    <hyperlink ref="A31" r:id="rId31" display="http://www.aastocks.com/chi/stockquote/default.asp?symbol=0941"/>
    <hyperlink ref="A32" r:id="rId32" display="http://www.aastocks.com/chi/stockquote/default.asp?symbol=1038"/>
    <hyperlink ref="A33" r:id="rId33" display="http://www.aastocks.com/chi/stockquote/default.asp?symbol=1199"/>
    <hyperlink ref="A34" r:id="rId34" display="http://www.aastocks.com/chi/stockquote/default.asp?symbol=1398"/>
    <hyperlink ref="A35" r:id="rId35" display="http://www.aastocks.com/chi/stockquote/default.asp?symbol=2038"/>
    <hyperlink ref="A36" r:id="rId36" display="http://www.aastocks.com/chi/stockquote/default.asp?symbol=2318"/>
    <hyperlink ref="A37" r:id="rId37" display="http://www.aastocks.com/chi/stockquote/default.asp?symbol=2388"/>
    <hyperlink ref="A38" r:id="rId38" display="http://www.aastocks.com/chi/stockquote/default.asp?symbol=2628"/>
    <hyperlink ref="A39" r:id="rId39" display="http://www.aastocks.com/chi/stockquote/default.asp?symbol=3988"/>
  </hyperlinks>
  <printOptions/>
  <pageMargins left="0.75" right="0.75" top="1" bottom="1" header="0.5" footer="0.5"/>
  <pageSetup horizontalDpi="600" verticalDpi="600" orientation="portrait" paperSize="9" r:id="rId40"/>
</worksheet>
</file>

<file path=xl/worksheets/sheet5.xml><?xml version="1.0" encoding="utf-8"?>
<worksheet xmlns="http://schemas.openxmlformats.org/spreadsheetml/2006/main" xmlns:r="http://schemas.openxmlformats.org/officeDocument/2006/relationships">
  <dimension ref="A1:E40"/>
  <sheetViews>
    <sheetView workbookViewId="0" topLeftCell="A32">
      <selection activeCell="G42" sqref="G42"/>
    </sheetView>
  </sheetViews>
  <sheetFormatPr defaultColWidth="8.88671875" defaultRowHeight="15"/>
  <sheetData>
    <row r="1" spans="1:5" ht="17.25" thickBot="1">
      <c r="A1" s="92" t="s">
        <v>317</v>
      </c>
      <c r="B1" s="93" t="s">
        <v>318</v>
      </c>
      <c r="C1" s="93" t="s">
        <v>319</v>
      </c>
      <c r="D1" s="93" t="s">
        <v>320</v>
      </c>
      <c r="E1" s="93" t="s">
        <v>321</v>
      </c>
    </row>
    <row r="2" spans="1:5" ht="33.75" thickBot="1">
      <c r="A2" s="94" t="s">
        <v>322</v>
      </c>
      <c r="B2" s="93" t="s">
        <v>277</v>
      </c>
      <c r="C2" s="93">
        <v>105.2</v>
      </c>
      <c r="D2" s="95" t="s">
        <v>401</v>
      </c>
      <c r="E2" s="96">
        <v>6097854</v>
      </c>
    </row>
    <row r="3" spans="1:5" ht="33.75" thickBot="1">
      <c r="A3" s="97" t="s">
        <v>323</v>
      </c>
      <c r="B3" s="98" t="s">
        <v>279</v>
      </c>
      <c r="C3" s="98">
        <v>50.75</v>
      </c>
      <c r="D3" s="98" t="s">
        <v>402</v>
      </c>
      <c r="E3" s="100">
        <v>1794257</v>
      </c>
    </row>
    <row r="4" spans="1:5" ht="33.75" thickBot="1">
      <c r="A4" s="94" t="s">
        <v>324</v>
      </c>
      <c r="B4" s="93" t="s">
        <v>280</v>
      </c>
      <c r="C4" s="93">
        <v>18.02</v>
      </c>
      <c r="D4" s="95" t="s">
        <v>403</v>
      </c>
      <c r="E4" s="96">
        <v>10026684</v>
      </c>
    </row>
    <row r="5" spans="1:5" ht="33.75" thickBot="1">
      <c r="A5" s="97" t="s">
        <v>325</v>
      </c>
      <c r="B5" s="98" t="s">
        <v>281</v>
      </c>
      <c r="C5" s="98">
        <v>30.5</v>
      </c>
      <c r="D5" s="99" t="s">
        <v>404</v>
      </c>
      <c r="E5" s="100">
        <v>2038363</v>
      </c>
    </row>
    <row r="6" spans="1:5" ht="33.75" thickBot="1">
      <c r="A6" s="94" t="s">
        <v>326</v>
      </c>
      <c r="B6" s="93" t="s">
        <v>282</v>
      </c>
      <c r="C6" s="93">
        <v>141.3</v>
      </c>
      <c r="D6" s="93" t="s">
        <v>405</v>
      </c>
      <c r="E6" s="96">
        <v>25459643</v>
      </c>
    </row>
    <row r="7" spans="1:5" ht="33.75" thickBot="1">
      <c r="A7" s="97" t="s">
        <v>327</v>
      </c>
      <c r="B7" s="98" t="s">
        <v>283</v>
      </c>
      <c r="C7" s="98">
        <v>38.3</v>
      </c>
      <c r="D7" s="99" t="s">
        <v>406</v>
      </c>
      <c r="E7" s="100">
        <v>1529057</v>
      </c>
    </row>
    <row r="8" spans="1:5" ht="33.75" thickBot="1">
      <c r="A8" s="94" t="s">
        <v>328</v>
      </c>
      <c r="B8" s="93" t="s">
        <v>284</v>
      </c>
      <c r="C8" s="93">
        <v>4.7</v>
      </c>
      <c r="D8" s="95" t="s">
        <v>407</v>
      </c>
      <c r="E8" s="96">
        <v>21685062</v>
      </c>
    </row>
    <row r="9" spans="1:5" ht="33.75" thickBot="1">
      <c r="A9" s="97" t="s">
        <v>330</v>
      </c>
      <c r="B9" s="98" t="s">
        <v>331</v>
      </c>
      <c r="C9" s="98">
        <v>118.4</v>
      </c>
      <c r="D9" s="99" t="s">
        <v>408</v>
      </c>
      <c r="E9" s="100">
        <v>2567734</v>
      </c>
    </row>
    <row r="10" spans="1:5" ht="33.75" thickBot="1">
      <c r="A10" s="94" t="s">
        <v>332</v>
      </c>
      <c r="B10" s="93" t="s">
        <v>333</v>
      </c>
      <c r="C10" s="93">
        <v>52.85</v>
      </c>
      <c r="D10" s="95" t="s">
        <v>409</v>
      </c>
      <c r="E10" s="96">
        <v>1322346</v>
      </c>
    </row>
    <row r="11" spans="1:5" ht="33.75" thickBot="1">
      <c r="A11" s="97" t="s">
        <v>334</v>
      </c>
      <c r="B11" s="98" t="s">
        <v>287</v>
      </c>
      <c r="C11" s="98">
        <v>77.65</v>
      </c>
      <c r="D11" s="99" t="s">
        <v>410</v>
      </c>
      <c r="E11" s="100">
        <v>10978876</v>
      </c>
    </row>
    <row r="12" spans="1:5" ht="33.75" thickBot="1">
      <c r="A12" s="94" t="s">
        <v>335</v>
      </c>
      <c r="B12" s="93" t="s">
        <v>288</v>
      </c>
      <c r="C12" s="93">
        <v>95.45</v>
      </c>
      <c r="D12" s="95" t="s">
        <v>411</v>
      </c>
      <c r="E12" s="96">
        <v>6593597</v>
      </c>
    </row>
    <row r="13" spans="1:5" ht="33.75" thickBot="1">
      <c r="A13" s="97" t="s">
        <v>336</v>
      </c>
      <c r="B13" s="98" t="s">
        <v>289</v>
      </c>
      <c r="C13" s="98">
        <v>18.34</v>
      </c>
      <c r="D13" s="129" t="s">
        <v>329</v>
      </c>
      <c r="E13" s="100">
        <v>5111025</v>
      </c>
    </row>
    <row r="14" spans="1:5" ht="33.75" thickBot="1">
      <c r="A14" s="94" t="s">
        <v>337</v>
      </c>
      <c r="B14" s="93" t="s">
        <v>338</v>
      </c>
      <c r="C14" s="93">
        <v>86</v>
      </c>
      <c r="D14" s="95" t="s">
        <v>412</v>
      </c>
      <c r="E14" s="96">
        <v>1916430</v>
      </c>
    </row>
    <row r="15" spans="1:5" ht="33.75" thickBot="1">
      <c r="A15" s="97" t="s">
        <v>339</v>
      </c>
      <c r="B15" s="98" t="s">
        <v>291</v>
      </c>
      <c r="C15" s="98">
        <v>42.25</v>
      </c>
      <c r="D15" s="98" t="s">
        <v>413</v>
      </c>
      <c r="E15" s="100">
        <v>6833095</v>
      </c>
    </row>
    <row r="16" spans="1:5" ht="33.75" thickBot="1">
      <c r="A16" s="94" t="s">
        <v>340</v>
      </c>
      <c r="B16" s="93" t="s">
        <v>292</v>
      </c>
      <c r="C16" s="93">
        <v>18.9</v>
      </c>
      <c r="D16" s="93" t="s">
        <v>414</v>
      </c>
      <c r="E16" s="96">
        <v>4875382</v>
      </c>
    </row>
    <row r="17" spans="1:5" ht="33.75" thickBot="1">
      <c r="A17" s="97" t="s">
        <v>341</v>
      </c>
      <c r="B17" s="98" t="s">
        <v>293</v>
      </c>
      <c r="C17" s="98">
        <v>16.7</v>
      </c>
      <c r="D17" s="99" t="s">
        <v>415</v>
      </c>
      <c r="E17" s="100">
        <v>4920022</v>
      </c>
    </row>
    <row r="18" spans="1:5" ht="33.75" thickBot="1">
      <c r="A18" s="94" t="s">
        <v>342</v>
      </c>
      <c r="B18" s="93" t="s">
        <v>343</v>
      </c>
      <c r="C18" s="93">
        <v>25</v>
      </c>
      <c r="D18" s="95" t="s">
        <v>416</v>
      </c>
      <c r="E18" s="96">
        <v>17706669</v>
      </c>
    </row>
    <row r="19" spans="1:5" ht="33.75" thickBot="1">
      <c r="A19" s="97" t="s">
        <v>344</v>
      </c>
      <c r="B19" s="98" t="s">
        <v>295</v>
      </c>
      <c r="C19" s="98">
        <v>37.2</v>
      </c>
      <c r="D19" s="98" t="s">
        <v>417</v>
      </c>
      <c r="E19" s="100">
        <v>2481617</v>
      </c>
    </row>
    <row r="20" spans="1:5" ht="33.75" thickBot="1">
      <c r="A20" s="94" t="s">
        <v>345</v>
      </c>
      <c r="B20" s="93" t="s">
        <v>296</v>
      </c>
      <c r="C20" s="93">
        <v>37.4</v>
      </c>
      <c r="D20" s="95" t="s">
        <v>418</v>
      </c>
      <c r="E20" s="96">
        <v>4168937</v>
      </c>
    </row>
    <row r="21" spans="1:5" ht="33.75" thickBot="1">
      <c r="A21" s="97" t="s">
        <v>346</v>
      </c>
      <c r="B21" s="98" t="s">
        <v>297</v>
      </c>
      <c r="C21" s="98">
        <v>28.8</v>
      </c>
      <c r="D21" s="98" t="s">
        <v>419</v>
      </c>
      <c r="E21" s="100">
        <v>4748593</v>
      </c>
    </row>
    <row r="22" spans="1:5" ht="33.75" thickBot="1">
      <c r="A22" s="94" t="s">
        <v>347</v>
      </c>
      <c r="B22" s="93" t="s">
        <v>298</v>
      </c>
      <c r="C22" s="93">
        <v>20.75</v>
      </c>
      <c r="D22" s="95" t="s">
        <v>420</v>
      </c>
      <c r="E22" s="96">
        <v>8477288</v>
      </c>
    </row>
    <row r="23" spans="1:5" ht="33.75" thickBot="1">
      <c r="A23" s="97" t="s">
        <v>421</v>
      </c>
      <c r="B23" s="98" t="s">
        <v>299</v>
      </c>
      <c r="C23" s="98">
        <v>102.9</v>
      </c>
      <c r="D23" s="98" t="s">
        <v>422</v>
      </c>
      <c r="E23" s="100">
        <v>1061016</v>
      </c>
    </row>
    <row r="24" spans="1:5" ht="33.75" thickBot="1">
      <c r="A24" s="94" t="s">
        <v>348</v>
      </c>
      <c r="B24" s="93" t="s">
        <v>300</v>
      </c>
      <c r="C24" s="93">
        <v>7.58</v>
      </c>
      <c r="D24" s="95" t="s">
        <v>423</v>
      </c>
      <c r="E24" s="96">
        <v>129716766</v>
      </c>
    </row>
    <row r="25" spans="1:5" ht="33.75" thickBot="1">
      <c r="A25" s="97" t="s">
        <v>349</v>
      </c>
      <c r="B25" s="98" t="s">
        <v>301</v>
      </c>
      <c r="C25" s="98">
        <v>123.6</v>
      </c>
      <c r="D25" s="99" t="s">
        <v>424</v>
      </c>
      <c r="E25" s="100">
        <v>7967490</v>
      </c>
    </row>
    <row r="26" spans="1:5" ht="33.75" thickBot="1">
      <c r="A26" s="94" t="s">
        <v>350</v>
      </c>
      <c r="B26" s="93" t="s">
        <v>302</v>
      </c>
      <c r="C26" s="93">
        <v>26</v>
      </c>
      <c r="D26" s="93" t="s">
        <v>425</v>
      </c>
      <c r="E26" s="96">
        <v>10195435</v>
      </c>
    </row>
    <row r="27" spans="1:5" ht="33.75" thickBot="1">
      <c r="A27" s="97" t="s">
        <v>351</v>
      </c>
      <c r="B27" s="98" t="s">
        <v>303</v>
      </c>
      <c r="C27" s="98">
        <v>24.15</v>
      </c>
      <c r="D27" s="99" t="s">
        <v>426</v>
      </c>
      <c r="E27" s="100">
        <v>2504546</v>
      </c>
    </row>
    <row r="28" spans="1:5" ht="33.75" thickBot="1">
      <c r="A28" s="94" t="s">
        <v>352</v>
      </c>
      <c r="B28" s="93" t="s">
        <v>304</v>
      </c>
      <c r="C28" s="93">
        <v>12.42</v>
      </c>
      <c r="D28" s="95" t="s">
        <v>427</v>
      </c>
      <c r="E28" s="96">
        <v>22540603</v>
      </c>
    </row>
    <row r="29" spans="1:5" ht="33.75" thickBot="1">
      <c r="A29" s="97" t="s">
        <v>353</v>
      </c>
      <c r="B29" s="98" t="s">
        <v>305</v>
      </c>
      <c r="C29" s="98">
        <v>8.63</v>
      </c>
      <c r="D29" s="99" t="s">
        <v>428</v>
      </c>
      <c r="E29" s="100">
        <v>72648323</v>
      </c>
    </row>
    <row r="30" spans="1:5" ht="33.75" thickBot="1">
      <c r="A30" s="94" t="s">
        <v>354</v>
      </c>
      <c r="B30" s="93" t="s">
        <v>306</v>
      </c>
      <c r="C30" s="93">
        <v>18.9</v>
      </c>
      <c r="D30" s="93" t="s">
        <v>429</v>
      </c>
      <c r="E30" s="96">
        <v>11620877</v>
      </c>
    </row>
    <row r="31" spans="1:5" ht="33.75" thickBot="1">
      <c r="A31" s="97" t="s">
        <v>355</v>
      </c>
      <c r="B31" s="98" t="s">
        <v>307</v>
      </c>
      <c r="C31" s="98">
        <v>5.55</v>
      </c>
      <c r="D31" s="99" t="s">
        <v>430</v>
      </c>
      <c r="E31" s="100">
        <v>201981772</v>
      </c>
    </row>
    <row r="32" spans="1:5" ht="33.75" thickBot="1">
      <c r="A32" s="94" t="s">
        <v>356</v>
      </c>
      <c r="B32" s="93" t="s">
        <v>308</v>
      </c>
      <c r="C32" s="93">
        <v>85.6</v>
      </c>
      <c r="D32" s="95" t="s">
        <v>431</v>
      </c>
      <c r="E32" s="96">
        <v>24727321</v>
      </c>
    </row>
    <row r="33" spans="1:5" ht="33.75" thickBot="1">
      <c r="A33" s="97" t="s">
        <v>357</v>
      </c>
      <c r="B33" s="98" t="s">
        <v>309</v>
      </c>
      <c r="C33" s="98">
        <v>26.3</v>
      </c>
      <c r="D33" s="98" t="s">
        <v>432</v>
      </c>
      <c r="E33" s="100">
        <v>1060276</v>
      </c>
    </row>
    <row r="34" spans="1:5" ht="33.75" thickBot="1">
      <c r="A34" s="94" t="s">
        <v>358</v>
      </c>
      <c r="B34" s="93" t="s">
        <v>310</v>
      </c>
      <c r="C34" s="93">
        <v>19.84</v>
      </c>
      <c r="D34" s="95" t="s">
        <v>433</v>
      </c>
      <c r="E34" s="96">
        <v>7861883</v>
      </c>
    </row>
    <row r="35" spans="1:5" ht="33.75" thickBot="1">
      <c r="A35" s="97" t="s">
        <v>359</v>
      </c>
      <c r="B35" s="98" t="s">
        <v>311</v>
      </c>
      <c r="C35" s="98">
        <v>4.73</v>
      </c>
      <c r="D35" s="99" t="s">
        <v>434</v>
      </c>
      <c r="E35" s="100">
        <v>448563564</v>
      </c>
    </row>
    <row r="36" spans="1:5" ht="33.75" thickBot="1">
      <c r="A36" s="94" t="s">
        <v>360</v>
      </c>
      <c r="B36" s="93" t="s">
        <v>312</v>
      </c>
      <c r="C36" s="93">
        <v>21.6</v>
      </c>
      <c r="D36" s="93" t="s">
        <v>435</v>
      </c>
      <c r="E36" s="96">
        <v>9817934</v>
      </c>
    </row>
    <row r="37" spans="1:5" ht="33.75" thickBot="1">
      <c r="A37" s="97" t="s">
        <v>436</v>
      </c>
      <c r="B37" s="98" t="s">
        <v>388</v>
      </c>
      <c r="C37" s="98">
        <v>62.2</v>
      </c>
      <c r="D37" s="99" t="s">
        <v>437</v>
      </c>
      <c r="E37" s="100">
        <v>11311291</v>
      </c>
    </row>
    <row r="38" spans="1:5" ht="33.75" thickBot="1">
      <c r="A38" s="94" t="s">
        <v>361</v>
      </c>
      <c r="B38" s="93" t="s">
        <v>314</v>
      </c>
      <c r="C38" s="93">
        <v>19.14</v>
      </c>
      <c r="D38" s="93" t="s">
        <v>438</v>
      </c>
      <c r="E38" s="96">
        <v>15590459</v>
      </c>
    </row>
    <row r="39" spans="1:5" ht="33.75" thickBot="1">
      <c r="A39" s="97" t="s">
        <v>362</v>
      </c>
      <c r="B39" s="98" t="s">
        <v>315</v>
      </c>
      <c r="C39" s="98">
        <v>30.25</v>
      </c>
      <c r="D39" s="99" t="s">
        <v>439</v>
      </c>
      <c r="E39" s="100">
        <v>101601327</v>
      </c>
    </row>
    <row r="40" spans="1:5" ht="33.75" thickBot="1">
      <c r="A40" s="94" t="s">
        <v>363</v>
      </c>
      <c r="B40" s="93" t="s">
        <v>316</v>
      </c>
      <c r="C40" s="93">
        <v>3.79</v>
      </c>
      <c r="D40" s="93" t="s">
        <v>440</v>
      </c>
      <c r="E40" s="96">
        <v>303522198</v>
      </c>
    </row>
  </sheetData>
  <hyperlinks>
    <hyperlink ref="A2" r:id="rId1" display="http://hk.finance.yahoo.com/q?s=0001.HK"/>
    <hyperlink ref="A3" r:id="rId2" display="http://hk.finance.yahoo.com/q?s=0002.HK"/>
    <hyperlink ref="A4" r:id="rId3" display="http://hk.finance.yahoo.com/q?s=0003.HK"/>
    <hyperlink ref="A5" r:id="rId4" display="http://hk.finance.yahoo.com/q?s=0004.HK"/>
    <hyperlink ref="A6" r:id="rId5" display="http://hk.finance.yahoo.com/q?s=0005.HK"/>
    <hyperlink ref="A7" r:id="rId6" display="http://hk.finance.yahoo.com/q?s=0006.HK"/>
    <hyperlink ref="A8" r:id="rId7" display="http://hk.finance.yahoo.com/q?s=0008.HK"/>
    <hyperlink ref="A9" r:id="rId8" display="http://hk.finance.yahoo.com/q?s=0011.HK"/>
    <hyperlink ref="A10" r:id="rId9" display="http://hk.finance.yahoo.com/q?s=0012.HK"/>
    <hyperlink ref="A11" r:id="rId10" display="http://hk.finance.yahoo.com/q?s=0013.HK"/>
    <hyperlink ref="A12" r:id="rId11" display="http://hk.finance.yahoo.com/q?s=0016.HK"/>
    <hyperlink ref="A13" r:id="rId12" display="http://hk.finance.yahoo.com/q?s=0017.HK"/>
    <hyperlink ref="A14" r:id="rId13" display="http://hk.finance.yahoo.com/q?s=0019.HK"/>
    <hyperlink ref="A15" r:id="rId14" display="http://hk.finance.yahoo.com/q?s=0023.HK"/>
    <hyperlink ref="A16" r:id="rId15" display="http://hk.finance.yahoo.com/q?s=0066.HK"/>
    <hyperlink ref="A17" r:id="rId16" display="http://hk.finance.yahoo.com/q?s=0083.HK"/>
    <hyperlink ref="A18" r:id="rId17" display="http://hk.finance.yahoo.com/q?s=0101.HK"/>
    <hyperlink ref="A19" r:id="rId18" display="http://hk.finance.yahoo.com/q?s=0144.HK"/>
    <hyperlink ref="A20" r:id="rId19" display="http://hk.finance.yahoo.com/q?s=0267.HK"/>
    <hyperlink ref="A21" r:id="rId20" display="http://hk.finance.yahoo.com/q?s=0291.HK"/>
    <hyperlink ref="A22" r:id="rId21" display="http://hk.finance.yahoo.com/q?s=0293.HK"/>
    <hyperlink ref="A23" r:id="rId22" display="http://hk.finance.yahoo.com/q?s=0330.HK"/>
    <hyperlink ref="A24" r:id="rId23" display="http://hk.finance.yahoo.com/q?s=0386.HK"/>
    <hyperlink ref="A25" r:id="rId24" display="http://hk.finance.yahoo.com/q?s=0388.HK"/>
    <hyperlink ref="A26" r:id="rId25" display="http://hk.finance.yahoo.com/q?s=0494.HK"/>
    <hyperlink ref="A27" r:id="rId26" display="http://hk.finance.yahoo.com/q?s=0551.HK"/>
    <hyperlink ref="A28" r:id="rId27" display="http://hk.finance.yahoo.com/q?s=0762.HK"/>
    <hyperlink ref="A29" r:id="rId28" display="http://hk.finance.yahoo.com/q?s=0883.HK"/>
    <hyperlink ref="A30" r:id="rId29" display="http://hk.finance.yahoo.com/q?s=0906.HK"/>
    <hyperlink ref="A31" r:id="rId30" display="http://hk.finance.yahoo.com/q?s=0939.HK"/>
    <hyperlink ref="A32" r:id="rId31" display="http://hk.finance.yahoo.com/q?s=0941.HK"/>
    <hyperlink ref="A33" r:id="rId32" display="http://hk.finance.yahoo.com/q?s=1038.HK"/>
    <hyperlink ref="A34" r:id="rId33" display="http://hk.finance.yahoo.com/q?s=1199.HK"/>
    <hyperlink ref="A35" r:id="rId34" display="http://hk.finance.yahoo.com/q?s=1398.HK"/>
    <hyperlink ref="A36" r:id="rId35" display="http://hk.finance.yahoo.com/q?s=2038.HK"/>
    <hyperlink ref="A37" r:id="rId36" display="http://hk.finance.yahoo.com/q?s=2318.HK"/>
    <hyperlink ref="A38" r:id="rId37" display="http://hk.finance.yahoo.com/q?s=2388.HK"/>
    <hyperlink ref="A39" r:id="rId38" display="http://hk.finance.yahoo.com/q?s=2628.HK"/>
    <hyperlink ref="A40" r:id="rId39" display="http://hk.finance.yahoo.com/q?s=3988.HK"/>
  </hyperlinks>
  <printOptions/>
  <pageMargins left="0.75" right="0.75" top="1" bottom="1" header="0.5" footer="0.5"/>
  <pageSetup orientation="portrait" paperSize="9"/>
  <drawing r:id="rId40"/>
</worksheet>
</file>

<file path=xl/worksheets/sheet6.xml><?xml version="1.0" encoding="utf-8"?>
<worksheet xmlns="http://schemas.openxmlformats.org/spreadsheetml/2006/main" xmlns:r="http://schemas.openxmlformats.org/officeDocument/2006/relationships">
  <sheetPr codeName="Sheet2">
    <pageSetUpPr fitToPage="1"/>
  </sheetPr>
  <dimension ref="B1:AY72"/>
  <sheetViews>
    <sheetView showGridLines="0" tabSelected="1" zoomScale="85" zoomScaleNormal="85" zoomScaleSheetLayoutView="100" workbookViewId="0" topLeftCell="N34">
      <selection activeCell="V59" sqref="V59"/>
    </sheetView>
  </sheetViews>
  <sheetFormatPr defaultColWidth="8.88671875" defaultRowHeight="15"/>
  <cols>
    <col min="1" max="1" width="1.88671875" style="5" customWidth="1"/>
    <col min="2" max="2" width="6.21484375" style="5" customWidth="1"/>
    <col min="3" max="3" width="1.5625" style="5" customWidth="1"/>
    <col min="4" max="4" width="21.10546875" style="5" customWidth="1"/>
    <col min="5" max="5" width="8.77734375" style="5" customWidth="1"/>
    <col min="6" max="6" width="5.77734375" style="5" customWidth="1"/>
    <col min="7" max="7" width="10.77734375" style="5" customWidth="1"/>
    <col min="8" max="8" width="5.77734375" style="5" customWidth="1"/>
    <col min="9" max="9" width="8.77734375" style="5" customWidth="1"/>
    <col min="10" max="10" width="5.77734375" style="5" customWidth="1"/>
    <col min="11" max="11" width="10.77734375" style="5" customWidth="1"/>
    <col min="12" max="12" width="5.77734375" style="5" customWidth="1"/>
    <col min="13" max="13" width="8.77734375" style="5" customWidth="1"/>
    <col min="14" max="14" width="5.77734375" style="5" customWidth="1"/>
    <col min="15" max="15" width="10.77734375" style="5" customWidth="1"/>
    <col min="16" max="16" width="5.77734375" style="5" customWidth="1"/>
    <col min="17" max="17" width="19.77734375" style="5" customWidth="1"/>
    <col min="18" max="18" width="20.88671875" style="5" bestFit="1" customWidth="1"/>
    <col min="19" max="19" width="12.5546875" style="5" hidden="1" customWidth="1"/>
    <col min="20" max="21" width="11.3359375" style="5" hidden="1" customWidth="1"/>
    <col min="22" max="22" width="12.99609375" style="5" customWidth="1"/>
    <col min="23" max="23" width="14.99609375" style="5" hidden="1" customWidth="1"/>
    <col min="24" max="24" width="17.88671875" style="5" customWidth="1"/>
    <col min="25" max="25" width="7.5546875" style="5" customWidth="1"/>
    <col min="26" max="26" width="9.6640625" style="5" customWidth="1"/>
    <col min="27" max="27" width="17.99609375" style="5" hidden="1" customWidth="1"/>
    <col min="28" max="28" width="17.99609375" style="5" customWidth="1"/>
    <col min="29" max="29" width="16.3359375" style="5" hidden="1" customWidth="1"/>
    <col min="30" max="30" width="13.5546875" style="5" customWidth="1"/>
    <col min="31" max="31" width="9.4453125" style="5" customWidth="1"/>
    <col min="32" max="32" width="15.6640625" style="5" hidden="1" customWidth="1"/>
    <col min="33" max="33" width="16.4453125" style="5" hidden="1" customWidth="1"/>
    <col min="34" max="34" width="15.6640625" style="5" hidden="1" customWidth="1"/>
    <col min="35" max="35" width="15.6640625" style="5" customWidth="1"/>
    <col min="36" max="36" width="5.3359375" style="5" bestFit="1" customWidth="1"/>
    <col min="37" max="37" width="5.77734375" style="5" customWidth="1"/>
    <col min="38" max="38" width="11.77734375" style="5" customWidth="1"/>
    <col min="39" max="39" width="22.77734375" style="91" customWidth="1"/>
    <col min="40" max="40" width="21.88671875" style="5" customWidth="1"/>
    <col min="41" max="41" width="17.99609375" style="5" customWidth="1"/>
    <col min="42" max="42" width="15.6640625" style="5" customWidth="1"/>
    <col min="43" max="43" width="21.88671875" style="5" customWidth="1"/>
    <col min="44" max="44" width="6.6640625" style="5" customWidth="1"/>
    <col min="45" max="45" width="12.5546875" style="5" customWidth="1"/>
    <col min="46" max="46" width="16.3359375" style="5" customWidth="1"/>
    <col min="47" max="47" width="8.88671875" style="5" customWidth="1"/>
    <col min="48" max="48" width="11.88671875" style="5" customWidth="1"/>
    <col min="49" max="50" width="8.88671875" style="5" customWidth="1"/>
    <col min="51" max="51" width="16.5546875" style="5" customWidth="1"/>
    <col min="52" max="16384" width="8.88671875" style="5" customWidth="1"/>
  </cols>
  <sheetData>
    <row r="1" spans="8:46" ht="15">
      <c r="H1" s="38"/>
      <c r="L1" s="38"/>
      <c r="P1" s="38"/>
      <c r="AR1" s="113"/>
      <c r="AS1" s="113"/>
      <c r="AT1" s="113"/>
    </row>
    <row r="2" spans="2:46" ht="15" customHeight="1">
      <c r="B2" s="136" t="s">
        <v>5</v>
      </c>
      <c r="C2" s="136"/>
      <c r="D2" s="136"/>
      <c r="E2" s="136"/>
      <c r="F2" s="136"/>
      <c r="G2" s="136"/>
      <c r="H2" s="136"/>
      <c r="I2" s="136"/>
      <c r="J2" s="136"/>
      <c r="K2" s="136"/>
      <c r="L2" s="136"/>
      <c r="M2" s="136"/>
      <c r="N2" s="136"/>
      <c r="O2" s="136"/>
      <c r="P2" s="136"/>
      <c r="AR2" s="113"/>
      <c r="AS2" s="113"/>
      <c r="AT2" s="113"/>
    </row>
    <row r="3" spans="2:46" ht="15.75">
      <c r="B3" s="136" t="s">
        <v>49</v>
      </c>
      <c r="C3" s="136"/>
      <c r="D3" s="136"/>
      <c r="E3" s="136"/>
      <c r="F3" s="136"/>
      <c r="G3" s="136"/>
      <c r="H3" s="136"/>
      <c r="I3" s="136"/>
      <c r="J3" s="136"/>
      <c r="K3" s="136"/>
      <c r="L3" s="136"/>
      <c r="M3" s="136"/>
      <c r="N3" s="136"/>
      <c r="O3" s="136"/>
      <c r="P3" s="136"/>
      <c r="AR3" s="113"/>
      <c r="AS3" s="113"/>
      <c r="AT3" s="113"/>
    </row>
    <row r="4" spans="2:46" ht="62.25" customHeight="1" thickBot="1">
      <c r="B4" s="4"/>
      <c r="C4" s="4"/>
      <c r="Q4" s="68" t="s">
        <v>101</v>
      </c>
      <c r="R4" s="68" t="s">
        <v>392</v>
      </c>
      <c r="S4" s="69" t="s">
        <v>103</v>
      </c>
      <c r="T4" s="69" t="s">
        <v>103</v>
      </c>
      <c r="U4" s="69" t="s">
        <v>390</v>
      </c>
      <c r="V4" s="69" t="s">
        <v>389</v>
      </c>
      <c r="W4" s="69" t="s">
        <v>385</v>
      </c>
      <c r="X4" s="69" t="s">
        <v>391</v>
      </c>
      <c r="Y4" s="69" t="s">
        <v>375</v>
      </c>
      <c r="Z4" s="69" t="s">
        <v>375</v>
      </c>
      <c r="AA4" s="69" t="s">
        <v>370</v>
      </c>
      <c r="AB4" s="69" t="s">
        <v>394</v>
      </c>
      <c r="AC4" s="69" t="s">
        <v>371</v>
      </c>
      <c r="AD4" s="69" t="s">
        <v>364</v>
      </c>
      <c r="AE4" s="69" t="s">
        <v>104</v>
      </c>
      <c r="AF4" s="69" t="s">
        <v>372</v>
      </c>
      <c r="AG4" s="69" t="s">
        <v>373</v>
      </c>
      <c r="AH4" s="69"/>
      <c r="AI4" s="69" t="s">
        <v>393</v>
      </c>
      <c r="AJ4" s="7" t="s">
        <v>368</v>
      </c>
      <c r="AK4" s="7" t="s">
        <v>369</v>
      </c>
      <c r="AL4" s="10" t="s">
        <v>379</v>
      </c>
      <c r="AM4" s="91" t="s">
        <v>380</v>
      </c>
      <c r="AN4" s="10" t="s">
        <v>381</v>
      </c>
      <c r="AO4" s="69" t="s">
        <v>397</v>
      </c>
      <c r="AP4" s="69" t="s">
        <v>398</v>
      </c>
      <c r="AQ4" s="10"/>
      <c r="AR4" s="120" t="s">
        <v>382</v>
      </c>
      <c r="AS4" s="120" t="s">
        <v>383</v>
      </c>
      <c r="AT4" s="121" t="s">
        <v>396</v>
      </c>
    </row>
    <row r="5" spans="2:46" s="4" customFormat="1" ht="21.75" customHeight="1" thickBot="1">
      <c r="B5" s="11"/>
      <c r="C5" s="12"/>
      <c r="D5" s="13"/>
      <c r="E5" s="40"/>
      <c r="F5" s="41"/>
      <c r="G5" s="41"/>
      <c r="H5" s="43"/>
      <c r="I5" s="42" t="s">
        <v>48</v>
      </c>
      <c r="J5" s="42"/>
      <c r="K5" s="42"/>
      <c r="L5" s="42"/>
      <c r="M5" s="42"/>
      <c r="N5" s="42"/>
      <c r="O5" s="42"/>
      <c r="P5" s="42"/>
      <c r="Y5" s="3" t="s">
        <v>365</v>
      </c>
      <c r="Z5" s="3" t="s">
        <v>366</v>
      </c>
      <c r="AD5" s="3" t="s">
        <v>365</v>
      </c>
      <c r="AE5" s="3" t="s">
        <v>366</v>
      </c>
      <c r="AM5" s="91"/>
      <c r="AN5" s="126"/>
      <c r="AR5" s="122"/>
      <c r="AS5" s="122"/>
      <c r="AT5" s="122"/>
    </row>
    <row r="6" spans="2:46" s="4" customFormat="1" ht="15" customHeight="1">
      <c r="B6" s="14"/>
      <c r="C6" s="15"/>
      <c r="D6" s="16"/>
      <c r="E6" s="130" t="s">
        <v>13</v>
      </c>
      <c r="F6" s="131"/>
      <c r="G6" s="131"/>
      <c r="H6" s="132"/>
      <c r="I6" s="133" t="s">
        <v>6</v>
      </c>
      <c r="J6" s="134"/>
      <c r="K6" s="134"/>
      <c r="L6" s="135"/>
      <c r="M6" s="130" t="s">
        <v>7</v>
      </c>
      <c r="N6" s="131"/>
      <c r="O6" s="131"/>
      <c r="P6" s="131"/>
      <c r="AM6" s="91"/>
      <c r="AR6" s="122"/>
      <c r="AS6" s="122"/>
      <c r="AT6" s="122"/>
    </row>
    <row r="7" spans="2:46" s="4" customFormat="1" ht="15" customHeight="1" thickBot="1">
      <c r="B7" s="14"/>
      <c r="C7" s="15"/>
      <c r="D7" s="16"/>
      <c r="E7" s="168" t="s">
        <v>50</v>
      </c>
      <c r="F7" s="169"/>
      <c r="G7" s="169"/>
      <c r="H7" s="170"/>
      <c r="I7" s="168" t="s">
        <v>11</v>
      </c>
      <c r="J7" s="169"/>
      <c r="K7" s="169"/>
      <c r="L7" s="170"/>
      <c r="M7" s="168" t="s">
        <v>12</v>
      </c>
      <c r="N7" s="169"/>
      <c r="O7" s="169"/>
      <c r="P7" s="169"/>
      <c r="AM7" s="91"/>
      <c r="AR7" s="122"/>
      <c r="AS7" s="122"/>
      <c r="AT7" s="122"/>
    </row>
    <row r="8" spans="2:46" s="4" customFormat="1" ht="15" customHeight="1" thickBot="1">
      <c r="B8" s="26" t="s">
        <v>8</v>
      </c>
      <c r="C8" s="17"/>
      <c r="D8" s="39" t="s">
        <v>61</v>
      </c>
      <c r="E8" s="138" t="s">
        <v>51</v>
      </c>
      <c r="F8" s="137"/>
      <c r="G8" s="137" t="s">
        <v>9</v>
      </c>
      <c r="H8" s="137"/>
      <c r="I8" s="138" t="s">
        <v>52</v>
      </c>
      <c r="J8" s="137"/>
      <c r="K8" s="137" t="s">
        <v>9</v>
      </c>
      <c r="L8" s="137"/>
      <c r="M8" s="137" t="s">
        <v>53</v>
      </c>
      <c r="N8" s="137"/>
      <c r="O8" s="137" t="s">
        <v>9</v>
      </c>
      <c r="P8" s="137"/>
      <c r="AM8" s="91"/>
      <c r="AR8" s="122"/>
      <c r="AS8" s="122"/>
      <c r="AT8" s="122"/>
    </row>
    <row r="9" spans="2:46" s="4" customFormat="1" ht="12.75" customHeight="1">
      <c r="B9" s="18" t="s">
        <v>1</v>
      </c>
      <c r="C9" s="18"/>
      <c r="D9" s="18"/>
      <c r="E9" s="27"/>
      <c r="F9" s="18"/>
      <c r="G9" s="19">
        <v>35.32</v>
      </c>
      <c r="H9" s="20"/>
      <c r="I9" s="27"/>
      <c r="J9" s="18"/>
      <c r="K9" s="19">
        <v>40.07</v>
      </c>
      <c r="L9" s="28"/>
      <c r="M9" s="18"/>
      <c r="N9" s="18"/>
      <c r="O9" s="19">
        <v>40.5</v>
      </c>
      <c r="P9" s="20"/>
      <c r="Q9" s="4" t="str">
        <f>B9</f>
        <v>Finance</v>
      </c>
      <c r="AA9" s="91"/>
      <c r="AB9" s="91"/>
      <c r="AC9" s="91"/>
      <c r="AE9" s="91"/>
      <c r="AM9" s="91"/>
      <c r="AO9" s="91"/>
      <c r="AR9" s="122"/>
      <c r="AS9" s="122"/>
      <c r="AT9" s="122"/>
    </row>
    <row r="10" spans="2:51" ht="12.75" customHeight="1">
      <c r="B10" s="7">
        <v>5</v>
      </c>
      <c r="C10" s="7"/>
      <c r="D10" s="2" t="s">
        <v>35</v>
      </c>
      <c r="E10" s="29">
        <v>100</v>
      </c>
      <c r="F10" s="1"/>
      <c r="G10" s="8">
        <v>23.13</v>
      </c>
      <c r="H10" s="9"/>
      <c r="I10" s="29">
        <v>100</v>
      </c>
      <c r="J10" s="1"/>
      <c r="K10" s="8">
        <v>20</v>
      </c>
      <c r="L10" s="30"/>
      <c r="M10" s="29">
        <v>100</v>
      </c>
      <c r="N10" s="1"/>
      <c r="O10" s="8">
        <v>15</v>
      </c>
      <c r="P10" s="9"/>
      <c r="R10" s="5">
        <f>B10</f>
        <v>5</v>
      </c>
      <c r="S10" s="5">
        <v>11587</v>
      </c>
      <c r="T10" s="5">
        <f>S10*1000000</f>
        <v>11587000000</v>
      </c>
      <c r="U10" s="5">
        <v>11587</v>
      </c>
      <c r="V10" s="5">
        <v>11752</v>
      </c>
      <c r="W10" s="115">
        <f aca="true" t="shared" si="0" ref="W10:W18">AI10/AD10</f>
        <v>11718853503.184713</v>
      </c>
      <c r="X10" s="117">
        <f aca="true" t="shared" si="1" ref="X10:X19">AY10/Y10</f>
        <v>11718853503.184713</v>
      </c>
      <c r="Y10" s="91">
        <f>'opening price aastock'!C5</f>
        <v>141.3</v>
      </c>
      <c r="Z10" s="91">
        <f>'opening price yahoo'!C6</f>
        <v>141.3</v>
      </c>
      <c r="AA10" s="91">
        <f>IF($R$54=1,T10*Y10,T10*Z10)</f>
        <v>1637243100000.0002</v>
      </c>
      <c r="AB10" s="116">
        <f>IF($R$54=1,Y10*X10,Z10*X10)</f>
        <v>1655874000000.0002</v>
      </c>
      <c r="AC10" s="116"/>
      <c r="AD10" s="116">
        <f>'closing price aastock'!C5</f>
        <v>141.3</v>
      </c>
      <c r="AE10" s="116">
        <f>'close price yahoo'!C6</f>
        <v>141.3</v>
      </c>
      <c r="AF10" s="116">
        <f>IF($S$54=1,T10*AD10,T10*AE10)</f>
        <v>1637243100000.0002</v>
      </c>
      <c r="AG10" s="125"/>
      <c r="AH10" s="116">
        <v>16743.03</v>
      </c>
      <c r="AI10" s="116">
        <f>IF($R$54=1,AD10*X10,AE10*X10)</f>
        <v>1655874000000.0002</v>
      </c>
      <c r="AJ10" s="101">
        <f>I10/100</f>
        <v>1</v>
      </c>
      <c r="AK10" s="105">
        <f>K10/100</f>
        <v>0.2</v>
      </c>
      <c r="AL10" s="5">
        <f>AJ10*X10</f>
        <v>11718853503.184713</v>
      </c>
      <c r="AM10" s="91">
        <f>IF($R$54=1,Y10*AL10,Z10*AL10)</f>
        <v>1655874000000.0002</v>
      </c>
      <c r="AN10" s="91">
        <f>IF($R$54=1,AD10*AL10,AE10*AL10)</f>
        <v>1655874000000.0002</v>
      </c>
      <c r="AO10" s="116">
        <f>IF($R$54=1,X10*Y10*AJ10*AK10,X10*Z10*AJ10*AK10)</f>
        <v>331174800000.00006</v>
      </c>
      <c r="AP10" s="116">
        <f>IF($R$54=1,X10*AD10*AJ10*AK10,X10*AE10*AJ10*AK10)</f>
        <v>331174800000.00006</v>
      </c>
      <c r="AQ10" s="91"/>
      <c r="AR10" s="113">
        <f>R10</f>
        <v>5</v>
      </c>
      <c r="AS10" s="123">
        <v>141.3</v>
      </c>
      <c r="AT10" s="123">
        <f>AS10*X10</f>
        <v>1655874000000.0002</v>
      </c>
      <c r="AX10" s="5">
        <v>16558.74</v>
      </c>
      <c r="AY10" s="91">
        <f>AX10*100000000</f>
        <v>1655874000000.0002</v>
      </c>
    </row>
    <row r="11" spans="2:51" ht="12.75" customHeight="1">
      <c r="B11" s="7">
        <v>2628</v>
      </c>
      <c r="C11" s="7"/>
      <c r="D11" s="2" t="s">
        <v>56</v>
      </c>
      <c r="E11" s="29" t="s">
        <v>17</v>
      </c>
      <c r="F11" s="1"/>
      <c r="G11" s="8">
        <v>0</v>
      </c>
      <c r="H11" s="9"/>
      <c r="I11" s="29">
        <v>100</v>
      </c>
      <c r="J11" s="1"/>
      <c r="K11" s="8">
        <v>3.42</v>
      </c>
      <c r="L11" s="30"/>
      <c r="M11" s="29">
        <v>100</v>
      </c>
      <c r="N11" s="1"/>
      <c r="O11" s="8">
        <v>4.81</v>
      </c>
      <c r="P11" s="9"/>
      <c r="R11" s="5">
        <f aca="true" t="shared" si="2" ref="R11:R51">B11</f>
        <v>2628</v>
      </c>
      <c r="S11" s="5">
        <v>7441</v>
      </c>
      <c r="T11" s="5">
        <f aca="true" t="shared" si="3" ref="T11:T51">S11*1000000</f>
        <v>7441000000</v>
      </c>
      <c r="U11" s="5">
        <v>7441</v>
      </c>
      <c r="V11" s="5">
        <v>7441</v>
      </c>
      <c r="W11" s="115">
        <f t="shared" si="0"/>
        <v>7416595041.322314</v>
      </c>
      <c r="X11" s="117">
        <f t="shared" si="1"/>
        <v>7416595041.322314</v>
      </c>
      <c r="Y11" s="91">
        <f>'opening price aastock'!C38</f>
        <v>30.25</v>
      </c>
      <c r="Z11" s="91">
        <f>'opening price yahoo'!C39</f>
        <v>30.25</v>
      </c>
      <c r="AA11" s="91">
        <f aca="true" t="shared" si="4" ref="AA11:AA51">IF($R$54=1,T11*Y11,T11*Z11)</f>
        <v>225090250000</v>
      </c>
      <c r="AB11" s="116">
        <f aca="true" t="shared" si="5" ref="AB11:AB51">IF($R$54=1,Y11*X11,Z11*X11)</f>
        <v>224352000000</v>
      </c>
      <c r="AC11" s="116"/>
      <c r="AD11" s="116">
        <f>'closing price aastock'!C38</f>
        <v>30.25</v>
      </c>
      <c r="AE11" s="116">
        <f>'close price yahoo'!C39</f>
        <v>30.25</v>
      </c>
      <c r="AF11" s="116">
        <f aca="true" t="shared" si="6" ref="AF11:AF51">IF($S$54=1,T11*AD11,T11*AE11)</f>
        <v>225090250000</v>
      </c>
      <c r="AG11" s="125"/>
      <c r="AH11" s="116">
        <v>1849.13</v>
      </c>
      <c r="AI11" s="116">
        <f aca="true" t="shared" si="7" ref="AI11:AI51">IF($R$54=1,AD11*X11,AE11*X11)</f>
        <v>224352000000</v>
      </c>
      <c r="AJ11" s="101">
        <f aca="true" t="shared" si="8" ref="AJ11:AJ51">I11/100</f>
        <v>1</v>
      </c>
      <c r="AK11" s="105">
        <f aca="true" t="shared" si="9" ref="AK11:AK51">K11/100</f>
        <v>0.0342</v>
      </c>
      <c r="AL11" s="5">
        <f aca="true" t="shared" si="10" ref="AL11:AL51">AJ11*X11</f>
        <v>7416595041.322314</v>
      </c>
      <c r="AM11" s="91">
        <f aca="true" t="shared" si="11" ref="AM11:AM51">IF($R$54=1,Y11*AL11,Z11*AL11)</f>
        <v>224352000000</v>
      </c>
      <c r="AN11" s="91">
        <f aca="true" t="shared" si="12" ref="AN11:AN51">IF($R$54=1,AD11*AL11,AE11*AL11)</f>
        <v>224352000000</v>
      </c>
      <c r="AO11" s="116">
        <f aca="true" t="shared" si="13" ref="AO11:AO51">IF($R$54=1,X11*Y11*AJ11*AK11,X11*Z11*AJ11*AK11)</f>
        <v>7672838400</v>
      </c>
      <c r="AP11" s="116">
        <f aca="true" t="shared" si="14" ref="AP11:AP51">IF($R$54=1,X11*AD11*AJ11*AK11,X11*AE11*AJ11*AK11)</f>
        <v>7672838400</v>
      </c>
      <c r="AQ11" s="91"/>
      <c r="AR11" s="113">
        <f aca="true" t="shared" si="15" ref="AR11:AR51">R11</f>
        <v>2628</v>
      </c>
      <c r="AS11" s="123">
        <v>30.25</v>
      </c>
      <c r="AT11" s="123">
        <f aca="true" t="shared" si="16" ref="AT11:AT51">AS11*X11</f>
        <v>224352000000</v>
      </c>
      <c r="AX11" s="5">
        <v>2243.52</v>
      </c>
      <c r="AY11" s="91">
        <f aca="true" t="shared" si="17" ref="AY11:AY51">AX11*100000000</f>
        <v>224352000000</v>
      </c>
    </row>
    <row r="12" spans="2:51" ht="12.75" customHeight="1">
      <c r="B12" s="7">
        <v>939</v>
      </c>
      <c r="C12" s="7"/>
      <c r="D12" s="2" t="s">
        <v>57</v>
      </c>
      <c r="E12" s="29">
        <v>15</v>
      </c>
      <c r="F12" s="1"/>
      <c r="G12" s="8">
        <v>2.26</v>
      </c>
      <c r="H12" s="9"/>
      <c r="I12" s="29">
        <v>15</v>
      </c>
      <c r="J12" s="1"/>
      <c r="K12" s="8">
        <v>3.17</v>
      </c>
      <c r="L12" s="30"/>
      <c r="M12" s="29">
        <v>15</v>
      </c>
      <c r="N12" s="1"/>
      <c r="O12" s="8">
        <v>4.46</v>
      </c>
      <c r="P12" s="9"/>
      <c r="R12" s="5">
        <f t="shared" si="2"/>
        <v>939</v>
      </c>
      <c r="S12" s="5">
        <v>224689</v>
      </c>
      <c r="T12" s="102">
        <f>S12*1000000</f>
        <v>224689000000</v>
      </c>
      <c r="U12" s="5">
        <v>224689</v>
      </c>
      <c r="V12" s="5">
        <v>224689</v>
      </c>
      <c r="W12" s="115">
        <f t="shared" si="0"/>
        <v>223474594594.5946</v>
      </c>
      <c r="X12" s="117">
        <f t="shared" si="1"/>
        <v>223474594594.5946</v>
      </c>
      <c r="Y12" s="91">
        <f>'opening price aastock'!C30</f>
        <v>5.55</v>
      </c>
      <c r="Z12" s="91">
        <f>'opening price yahoo'!C31</f>
        <v>5.55</v>
      </c>
      <c r="AA12" s="91">
        <f t="shared" si="4"/>
        <v>1247023950000</v>
      </c>
      <c r="AB12" s="116">
        <f t="shared" si="5"/>
        <v>1240284000000</v>
      </c>
      <c r="AC12" s="116"/>
      <c r="AD12" s="116">
        <f>'closing price aastock'!C30</f>
        <v>5.55</v>
      </c>
      <c r="AE12" s="116">
        <f>'close price yahoo'!C31</f>
        <v>5.55</v>
      </c>
      <c r="AF12" s="116">
        <f t="shared" si="6"/>
        <v>1247023950000</v>
      </c>
      <c r="AG12" s="125"/>
      <c r="AH12" s="116">
        <v>10874.95</v>
      </c>
      <c r="AI12" s="116">
        <f t="shared" si="7"/>
        <v>1240284000000</v>
      </c>
      <c r="AJ12" s="101">
        <f t="shared" si="8"/>
        <v>0.15</v>
      </c>
      <c r="AK12" s="105">
        <f t="shared" si="9"/>
        <v>0.0317</v>
      </c>
      <c r="AL12" s="5">
        <f t="shared" si="10"/>
        <v>33521189189.18919</v>
      </c>
      <c r="AM12" s="91">
        <f t="shared" si="11"/>
        <v>186042600000</v>
      </c>
      <c r="AN12" s="91">
        <f t="shared" si="12"/>
        <v>186042600000</v>
      </c>
      <c r="AO12" s="116">
        <f t="shared" si="13"/>
        <v>5897550420</v>
      </c>
      <c r="AP12" s="116">
        <f t="shared" si="14"/>
        <v>5897550420</v>
      </c>
      <c r="AQ12" s="91"/>
      <c r="AR12" s="113">
        <f t="shared" si="15"/>
        <v>939</v>
      </c>
      <c r="AS12" s="123">
        <v>5.55</v>
      </c>
      <c r="AT12" s="123">
        <f t="shared" si="16"/>
        <v>1240284000000</v>
      </c>
      <c r="AX12" s="5">
        <v>12402.84</v>
      </c>
      <c r="AY12" s="91">
        <f t="shared" si="17"/>
        <v>1240284000000</v>
      </c>
    </row>
    <row r="13" spans="2:51" ht="12.75" customHeight="1">
      <c r="B13" s="7">
        <v>1398</v>
      </c>
      <c r="C13" s="7"/>
      <c r="D13" s="2" t="s">
        <v>58</v>
      </c>
      <c r="E13" s="29" t="s">
        <v>17</v>
      </c>
      <c r="F13" s="1"/>
      <c r="G13" s="8">
        <v>0</v>
      </c>
      <c r="H13" s="9"/>
      <c r="I13" s="29">
        <v>40</v>
      </c>
      <c r="J13" s="1"/>
      <c r="K13" s="8">
        <v>3.12</v>
      </c>
      <c r="L13" s="30"/>
      <c r="M13" s="29">
        <v>40</v>
      </c>
      <c r="N13" s="1"/>
      <c r="O13" s="8">
        <v>4.4</v>
      </c>
      <c r="P13" s="9"/>
      <c r="R13" s="5">
        <f t="shared" si="2"/>
        <v>1398</v>
      </c>
      <c r="S13" s="5">
        <v>83057</v>
      </c>
      <c r="T13" s="5">
        <f t="shared" si="3"/>
        <v>83057000000</v>
      </c>
      <c r="U13" s="5">
        <v>83057</v>
      </c>
      <c r="V13" s="5">
        <v>83057</v>
      </c>
      <c r="W13" s="115">
        <f t="shared" si="0"/>
        <v>81124947145.87737</v>
      </c>
      <c r="X13" s="117">
        <f t="shared" si="1"/>
        <v>81124947145.87737</v>
      </c>
      <c r="Y13" s="91">
        <f>'opening price aastock'!C34</f>
        <v>4.73</v>
      </c>
      <c r="Z13" s="91">
        <f>'opening price yahoo'!C35</f>
        <v>4.73</v>
      </c>
      <c r="AA13" s="91">
        <f t="shared" si="4"/>
        <v>392859610000.00006</v>
      </c>
      <c r="AB13" s="116">
        <f t="shared" si="5"/>
        <v>383721000000</v>
      </c>
      <c r="AC13" s="116"/>
      <c r="AD13" s="116">
        <f>'closing price aastock'!C34</f>
        <v>4.73</v>
      </c>
      <c r="AE13" s="116">
        <f>'close price yahoo'!C35</f>
        <v>4.73</v>
      </c>
      <c r="AF13" s="116">
        <f t="shared" si="6"/>
        <v>392859610000.00006</v>
      </c>
      <c r="AG13" s="125"/>
      <c r="AH13" s="116">
        <v>3612.96</v>
      </c>
      <c r="AI13" s="116">
        <f t="shared" si="7"/>
        <v>383721000000</v>
      </c>
      <c r="AJ13" s="101">
        <f t="shared" si="8"/>
        <v>0.4</v>
      </c>
      <c r="AK13" s="105">
        <f t="shared" si="9"/>
        <v>0.031200000000000002</v>
      </c>
      <c r="AL13" s="5">
        <f t="shared" si="10"/>
        <v>32449978858.35095</v>
      </c>
      <c r="AM13" s="91">
        <f t="shared" si="11"/>
        <v>153488400000</v>
      </c>
      <c r="AN13" s="91">
        <f t="shared" si="12"/>
        <v>153488400000</v>
      </c>
      <c r="AO13" s="116">
        <f t="shared" si="13"/>
        <v>4788838080</v>
      </c>
      <c r="AP13" s="116">
        <f t="shared" si="14"/>
        <v>4788838080</v>
      </c>
      <c r="AQ13" s="91"/>
      <c r="AR13" s="113">
        <f t="shared" si="15"/>
        <v>1398</v>
      </c>
      <c r="AS13" s="123">
        <v>4.73</v>
      </c>
      <c r="AT13" s="123">
        <f t="shared" si="16"/>
        <v>383721000000</v>
      </c>
      <c r="AX13" s="5">
        <v>3837.21</v>
      </c>
      <c r="AY13" s="91">
        <f t="shared" si="17"/>
        <v>383721000000</v>
      </c>
    </row>
    <row r="14" spans="2:51" ht="12.75" customHeight="1">
      <c r="B14" s="7">
        <v>11</v>
      </c>
      <c r="C14" s="7"/>
      <c r="D14" s="2" t="s">
        <v>15</v>
      </c>
      <c r="E14" s="29">
        <v>100</v>
      </c>
      <c r="F14" s="1"/>
      <c r="G14" s="8">
        <v>3.24</v>
      </c>
      <c r="H14" s="9"/>
      <c r="I14" s="29">
        <v>60</v>
      </c>
      <c r="J14" s="1"/>
      <c r="K14" s="8">
        <v>2.72</v>
      </c>
      <c r="L14" s="30"/>
      <c r="M14" s="29">
        <v>40</v>
      </c>
      <c r="N14" s="1"/>
      <c r="O14" s="8">
        <v>2.55</v>
      </c>
      <c r="P14" s="9"/>
      <c r="R14" s="5">
        <f t="shared" si="2"/>
        <v>11</v>
      </c>
      <c r="S14" s="55">
        <v>1912</v>
      </c>
      <c r="T14" s="5">
        <f t="shared" si="3"/>
        <v>1912000000</v>
      </c>
      <c r="U14" s="55">
        <v>1912</v>
      </c>
      <c r="V14" s="5">
        <v>1912</v>
      </c>
      <c r="W14" s="115">
        <f t="shared" si="0"/>
        <v>2135033783.7837837</v>
      </c>
      <c r="X14" s="117">
        <f t="shared" si="1"/>
        <v>2135033783.7837837</v>
      </c>
      <c r="Y14" s="91">
        <f>'opening price aastock'!C8</f>
        <v>118.4</v>
      </c>
      <c r="Z14" s="91">
        <f>'opening price yahoo'!C9</f>
        <v>118.4</v>
      </c>
      <c r="AA14" s="91">
        <f t="shared" si="4"/>
        <v>226380800000</v>
      </c>
      <c r="AB14" s="116">
        <f t="shared" si="5"/>
        <v>252788000000</v>
      </c>
      <c r="AC14" s="116"/>
      <c r="AD14" s="116">
        <f>'closing price aastock'!C8</f>
        <v>118.4</v>
      </c>
      <c r="AE14" s="116">
        <f>'close price yahoo'!C9</f>
        <v>118.4</v>
      </c>
      <c r="AF14" s="116">
        <f t="shared" si="6"/>
        <v>226380800000</v>
      </c>
      <c r="AG14" s="125"/>
      <c r="AH14" s="116">
        <v>2125.97</v>
      </c>
      <c r="AI14" s="116">
        <f t="shared" si="7"/>
        <v>252788000000</v>
      </c>
      <c r="AJ14" s="101">
        <f t="shared" si="8"/>
        <v>0.6</v>
      </c>
      <c r="AK14" s="105">
        <f t="shared" si="9"/>
        <v>0.027200000000000002</v>
      </c>
      <c r="AL14" s="5">
        <f t="shared" si="10"/>
        <v>1281020270.27027</v>
      </c>
      <c r="AM14" s="91">
        <f t="shared" si="11"/>
        <v>151672800000</v>
      </c>
      <c r="AN14" s="91">
        <f t="shared" si="12"/>
        <v>151672800000</v>
      </c>
      <c r="AO14" s="116">
        <f t="shared" si="13"/>
        <v>4125500160.0000005</v>
      </c>
      <c r="AP14" s="116">
        <f t="shared" si="14"/>
        <v>4125500160.0000005</v>
      </c>
      <c r="AQ14" s="91"/>
      <c r="AR14" s="113">
        <f t="shared" si="15"/>
        <v>11</v>
      </c>
      <c r="AS14" s="123">
        <v>118.4</v>
      </c>
      <c r="AT14" s="123">
        <f t="shared" si="16"/>
        <v>252788000000</v>
      </c>
      <c r="AX14" s="5">
        <v>2527.88</v>
      </c>
      <c r="AY14" s="91">
        <f t="shared" si="17"/>
        <v>252788000000</v>
      </c>
    </row>
    <row r="15" spans="2:51" ht="12.75" customHeight="1">
      <c r="B15" s="7">
        <v>2388</v>
      </c>
      <c r="C15" s="7"/>
      <c r="D15" s="2" t="s">
        <v>14</v>
      </c>
      <c r="E15" s="29">
        <v>100</v>
      </c>
      <c r="F15" s="1"/>
      <c r="G15" s="8">
        <v>3.04</v>
      </c>
      <c r="H15" s="9"/>
      <c r="I15" s="29">
        <v>60</v>
      </c>
      <c r="J15" s="1"/>
      <c r="K15" s="8">
        <v>2.55</v>
      </c>
      <c r="L15" s="30"/>
      <c r="M15" s="29">
        <v>35</v>
      </c>
      <c r="N15" s="1"/>
      <c r="O15" s="8">
        <v>2.1</v>
      </c>
      <c r="P15" s="9"/>
      <c r="R15" s="5">
        <f t="shared" si="2"/>
        <v>2388</v>
      </c>
      <c r="S15" s="5">
        <v>10573</v>
      </c>
      <c r="T15" s="5">
        <f t="shared" si="3"/>
        <v>10573000000</v>
      </c>
      <c r="U15" s="5">
        <v>10573</v>
      </c>
      <c r="V15" s="5">
        <v>10573</v>
      </c>
      <c r="W15" s="115">
        <f t="shared" si="0"/>
        <v>10561755485.893417</v>
      </c>
      <c r="X15" s="117">
        <f t="shared" si="1"/>
        <v>10561755485.893417</v>
      </c>
      <c r="Y15" s="91">
        <f>'opening price aastock'!C37</f>
        <v>19.14</v>
      </c>
      <c r="Z15" s="91">
        <f>'opening price yahoo'!C38</f>
        <v>19.14</v>
      </c>
      <c r="AA15" s="91">
        <f t="shared" si="4"/>
        <v>202367220000</v>
      </c>
      <c r="AB15" s="116">
        <f t="shared" si="5"/>
        <v>202152000000</v>
      </c>
      <c r="AC15" s="116"/>
      <c r="AD15" s="116">
        <f>'closing price aastock'!C37</f>
        <v>19.14</v>
      </c>
      <c r="AE15" s="116">
        <f>'close price yahoo'!C38</f>
        <v>19.14</v>
      </c>
      <c r="AF15" s="116">
        <f t="shared" si="6"/>
        <v>202367220000</v>
      </c>
      <c r="AG15" s="125"/>
      <c r="AH15" s="116">
        <v>2059.58</v>
      </c>
      <c r="AI15" s="116">
        <f t="shared" si="7"/>
        <v>202152000000</v>
      </c>
      <c r="AJ15" s="101">
        <f t="shared" si="8"/>
        <v>0.6</v>
      </c>
      <c r="AK15" s="105">
        <f t="shared" si="9"/>
        <v>0.0255</v>
      </c>
      <c r="AL15" s="5">
        <f t="shared" si="10"/>
        <v>6337053291.53605</v>
      </c>
      <c r="AM15" s="91">
        <f t="shared" si="11"/>
        <v>121291200000</v>
      </c>
      <c r="AN15" s="91">
        <f t="shared" si="12"/>
        <v>121291200000</v>
      </c>
      <c r="AO15" s="116">
        <f t="shared" si="13"/>
        <v>3092925600</v>
      </c>
      <c r="AP15" s="116">
        <f t="shared" si="14"/>
        <v>3092925600</v>
      </c>
      <c r="AQ15" s="91"/>
      <c r="AR15" s="113">
        <f t="shared" si="15"/>
        <v>2388</v>
      </c>
      <c r="AS15" s="123">
        <v>19.14</v>
      </c>
      <c r="AT15" s="123">
        <f t="shared" si="16"/>
        <v>202152000000</v>
      </c>
      <c r="AX15" s="5">
        <v>2021.52</v>
      </c>
      <c r="AY15" s="91">
        <f t="shared" si="17"/>
        <v>202152000000</v>
      </c>
    </row>
    <row r="16" spans="2:51" ht="12.75" customHeight="1">
      <c r="B16" s="7">
        <v>3988</v>
      </c>
      <c r="C16" s="7"/>
      <c r="D16" s="2" t="s">
        <v>59</v>
      </c>
      <c r="E16" s="29">
        <v>30</v>
      </c>
      <c r="F16" s="1"/>
      <c r="G16" s="8">
        <v>1.33</v>
      </c>
      <c r="H16" s="9"/>
      <c r="I16" s="29">
        <v>30</v>
      </c>
      <c r="J16" s="1"/>
      <c r="K16" s="8">
        <v>1.85</v>
      </c>
      <c r="L16" s="30"/>
      <c r="M16" s="29">
        <v>30</v>
      </c>
      <c r="N16" s="1"/>
      <c r="O16" s="8">
        <v>2.61</v>
      </c>
      <c r="P16" s="9"/>
      <c r="R16" s="5">
        <f t="shared" si="2"/>
        <v>3988</v>
      </c>
      <c r="S16" s="5">
        <v>76020</v>
      </c>
      <c r="T16" s="5">
        <f t="shared" si="3"/>
        <v>76020000000</v>
      </c>
      <c r="U16" s="5">
        <v>76020</v>
      </c>
      <c r="V16" s="5">
        <v>76020</v>
      </c>
      <c r="W16" s="115">
        <f t="shared" si="0"/>
        <v>76020316622.6913</v>
      </c>
      <c r="X16" s="117">
        <f t="shared" si="1"/>
        <v>76020316622.6913</v>
      </c>
      <c r="Y16" s="91">
        <f>'opening price aastock'!C39</f>
        <v>3.79</v>
      </c>
      <c r="Z16" s="91">
        <f>'opening price yahoo'!C40</f>
        <v>3.79</v>
      </c>
      <c r="AA16" s="91">
        <f t="shared" si="4"/>
        <v>288115800000</v>
      </c>
      <c r="AB16" s="116">
        <f t="shared" si="5"/>
        <v>288117000000</v>
      </c>
      <c r="AC16" s="116"/>
      <c r="AD16" s="116">
        <f>'closing price aastock'!C39</f>
        <v>3.79</v>
      </c>
      <c r="AE16" s="116">
        <f>'close price yahoo'!C40</f>
        <v>3.79</v>
      </c>
      <c r="AF16" s="116">
        <f t="shared" si="6"/>
        <v>288115800000</v>
      </c>
      <c r="AG16" s="125"/>
      <c r="AH16" s="116">
        <v>2972.39</v>
      </c>
      <c r="AI16" s="116">
        <f t="shared" si="7"/>
        <v>288117000000</v>
      </c>
      <c r="AJ16" s="101">
        <f t="shared" si="8"/>
        <v>0.3</v>
      </c>
      <c r="AK16" s="105">
        <f t="shared" si="9"/>
        <v>0.018500000000000003</v>
      </c>
      <c r="AL16" s="5">
        <f t="shared" si="10"/>
        <v>22806094986.80739</v>
      </c>
      <c r="AM16" s="91">
        <f t="shared" si="11"/>
        <v>86435100000</v>
      </c>
      <c r="AN16" s="91">
        <f t="shared" si="12"/>
        <v>86435100000</v>
      </c>
      <c r="AO16" s="116">
        <f t="shared" si="13"/>
        <v>1599049350.0000002</v>
      </c>
      <c r="AP16" s="116">
        <f t="shared" si="14"/>
        <v>1599049350.0000002</v>
      </c>
      <c r="AQ16" s="91"/>
      <c r="AR16" s="113">
        <f t="shared" si="15"/>
        <v>3988</v>
      </c>
      <c r="AS16" s="123">
        <v>3.79</v>
      </c>
      <c r="AT16" s="123">
        <f t="shared" si="16"/>
        <v>288117000000</v>
      </c>
      <c r="AX16" s="5">
        <v>2881.17</v>
      </c>
      <c r="AY16" s="91">
        <f t="shared" si="17"/>
        <v>288117000000</v>
      </c>
    </row>
    <row r="17" spans="2:51" ht="12.75" customHeight="1">
      <c r="B17" s="7">
        <v>388</v>
      </c>
      <c r="C17" s="7"/>
      <c r="D17" s="2" t="s">
        <v>16</v>
      </c>
      <c r="E17" s="29">
        <v>100</v>
      </c>
      <c r="F17" s="1"/>
      <c r="G17" s="8">
        <v>1.27</v>
      </c>
      <c r="H17" s="9"/>
      <c r="I17" s="29">
        <v>100</v>
      </c>
      <c r="J17" s="1"/>
      <c r="K17" s="8">
        <v>1.78</v>
      </c>
      <c r="L17" s="30"/>
      <c r="M17" s="29">
        <v>100</v>
      </c>
      <c r="N17" s="1"/>
      <c r="O17" s="8">
        <v>2.5</v>
      </c>
      <c r="P17" s="9"/>
      <c r="R17" s="5">
        <f t="shared" si="2"/>
        <v>388</v>
      </c>
      <c r="S17" s="5">
        <v>1067</v>
      </c>
      <c r="T17" s="5">
        <f t="shared" si="3"/>
        <v>1067000000</v>
      </c>
      <c r="U17" s="5">
        <v>1067</v>
      </c>
      <c r="V17" s="5">
        <v>1069</v>
      </c>
      <c r="W17" s="115">
        <f t="shared" si="0"/>
        <v>1066472491.9093853</v>
      </c>
      <c r="X17" s="117">
        <f t="shared" si="1"/>
        <v>1066472491.9093853</v>
      </c>
      <c r="Y17" s="91">
        <f>'opening price aastock'!C24</f>
        <v>123.6</v>
      </c>
      <c r="Z17" s="91">
        <f>'opening price yahoo'!C25</f>
        <v>123.6</v>
      </c>
      <c r="AA17" s="91">
        <f t="shared" si="4"/>
        <v>131881200000</v>
      </c>
      <c r="AB17" s="116">
        <f t="shared" si="5"/>
        <v>131816000000.00002</v>
      </c>
      <c r="AC17" s="116"/>
      <c r="AD17" s="116">
        <f>'closing price aastock'!C24</f>
        <v>123.6</v>
      </c>
      <c r="AE17" s="116">
        <f>'close price yahoo'!C25</f>
        <v>123.6</v>
      </c>
      <c r="AF17" s="116">
        <f t="shared" si="6"/>
        <v>131881200000</v>
      </c>
      <c r="AG17" s="125"/>
      <c r="AH17" s="116">
        <v>813.97</v>
      </c>
      <c r="AI17" s="116">
        <f t="shared" si="7"/>
        <v>131816000000.00002</v>
      </c>
      <c r="AJ17" s="101">
        <f t="shared" si="8"/>
        <v>1</v>
      </c>
      <c r="AK17" s="105">
        <f t="shared" si="9"/>
        <v>0.0178</v>
      </c>
      <c r="AL17" s="5">
        <f t="shared" si="10"/>
        <v>1066472491.9093853</v>
      </c>
      <c r="AM17" s="91">
        <f t="shared" si="11"/>
        <v>131816000000.00002</v>
      </c>
      <c r="AN17" s="91">
        <f t="shared" si="12"/>
        <v>131816000000.00002</v>
      </c>
      <c r="AO17" s="116">
        <f t="shared" si="13"/>
        <v>2346324800.0000005</v>
      </c>
      <c r="AP17" s="116">
        <f t="shared" si="14"/>
        <v>2346324800.0000005</v>
      </c>
      <c r="AQ17" s="91"/>
      <c r="AR17" s="113">
        <f t="shared" si="15"/>
        <v>388</v>
      </c>
      <c r="AS17" s="123">
        <v>123.6</v>
      </c>
      <c r="AT17" s="123">
        <f t="shared" si="16"/>
        <v>131816000000.00002</v>
      </c>
      <c r="AX17" s="5">
        <v>1318.16</v>
      </c>
      <c r="AY17" s="91">
        <f t="shared" si="17"/>
        <v>131816000000.00002</v>
      </c>
    </row>
    <row r="18" spans="2:51" ht="12.75" customHeight="1">
      <c r="B18" s="7">
        <v>23</v>
      </c>
      <c r="C18" s="7"/>
      <c r="D18" s="2" t="s">
        <v>36</v>
      </c>
      <c r="E18" s="29">
        <v>100</v>
      </c>
      <c r="F18" s="1"/>
      <c r="G18" s="8">
        <v>1.05</v>
      </c>
      <c r="H18" s="9"/>
      <c r="I18" s="29">
        <v>100</v>
      </c>
      <c r="J18" s="1"/>
      <c r="K18" s="8">
        <v>1.46</v>
      </c>
      <c r="L18" s="30"/>
      <c r="M18" s="29">
        <v>100</v>
      </c>
      <c r="N18" s="1"/>
      <c r="O18" s="8">
        <v>2.07</v>
      </c>
      <c r="P18" s="9"/>
      <c r="R18" s="5">
        <f t="shared" si="2"/>
        <v>23</v>
      </c>
      <c r="S18" s="5">
        <v>1553</v>
      </c>
      <c r="T18" s="5">
        <f t="shared" si="3"/>
        <v>1553000000</v>
      </c>
      <c r="U18" s="5">
        <v>1553</v>
      </c>
      <c r="V18" s="5">
        <v>1568</v>
      </c>
      <c r="W18" s="115">
        <f t="shared" si="0"/>
        <v>1564686390.5325446</v>
      </c>
      <c r="X18" s="117">
        <f t="shared" si="1"/>
        <v>1564686390.5325446</v>
      </c>
      <c r="Y18" s="91">
        <f>'opening price aastock'!C14</f>
        <v>42.25</v>
      </c>
      <c r="Z18" s="91">
        <f>'opening price yahoo'!C15</f>
        <v>42.25</v>
      </c>
      <c r="AA18" s="91">
        <f t="shared" si="4"/>
        <v>65614250000</v>
      </c>
      <c r="AB18" s="116">
        <f t="shared" si="5"/>
        <v>66108000000.00001</v>
      </c>
      <c r="AC18" s="116">
        <f>SUM(AA10:AA18)</f>
        <v>4416576180000</v>
      </c>
      <c r="AD18" s="116">
        <f>'closing price aastock'!C14</f>
        <v>42.25</v>
      </c>
      <c r="AE18" s="116">
        <f>'close price yahoo'!C15</f>
        <v>42.25</v>
      </c>
      <c r="AF18" s="116">
        <f t="shared" si="6"/>
        <v>65614250000</v>
      </c>
      <c r="AG18" s="116">
        <f>SUM(AF10:AF18)</f>
        <v>4416576180000</v>
      </c>
      <c r="AH18" s="116">
        <v>754</v>
      </c>
      <c r="AI18" s="116">
        <f t="shared" si="7"/>
        <v>66108000000.00001</v>
      </c>
      <c r="AJ18" s="101">
        <f t="shared" si="8"/>
        <v>1</v>
      </c>
      <c r="AK18" s="105">
        <f t="shared" si="9"/>
        <v>0.0146</v>
      </c>
      <c r="AL18" s="5">
        <f t="shared" si="10"/>
        <v>1564686390.5325446</v>
      </c>
      <c r="AM18" s="91">
        <f t="shared" si="11"/>
        <v>66108000000.00001</v>
      </c>
      <c r="AN18" s="91">
        <f t="shared" si="12"/>
        <v>66108000000.00001</v>
      </c>
      <c r="AO18" s="116">
        <f t="shared" si="13"/>
        <v>965176800.0000001</v>
      </c>
      <c r="AP18" s="116">
        <f t="shared" si="14"/>
        <v>965176800.0000001</v>
      </c>
      <c r="AQ18" s="91"/>
      <c r="AR18" s="113">
        <f t="shared" si="15"/>
        <v>23</v>
      </c>
      <c r="AS18" s="123">
        <v>42.25</v>
      </c>
      <c r="AT18" s="123">
        <f t="shared" si="16"/>
        <v>66108000000.00001</v>
      </c>
      <c r="AX18" s="5">
        <v>661.08</v>
      </c>
      <c r="AY18" s="91">
        <f t="shared" si="17"/>
        <v>66108000000.00001</v>
      </c>
    </row>
    <row r="19" spans="2:51" ht="12.75" customHeight="1">
      <c r="B19" s="7">
        <v>2318</v>
      </c>
      <c r="C19" s="7"/>
      <c r="D19" s="2" t="s">
        <v>386</v>
      </c>
      <c r="E19" s="107">
        <v>0</v>
      </c>
      <c r="F19" s="108"/>
      <c r="G19" s="109">
        <v>0</v>
      </c>
      <c r="H19" s="110"/>
      <c r="I19" s="29">
        <v>50</v>
      </c>
      <c r="J19" s="1"/>
      <c r="K19" s="111">
        <v>1.14</v>
      </c>
      <c r="L19" s="30"/>
      <c r="M19" s="29">
        <v>50</v>
      </c>
      <c r="N19" s="1"/>
      <c r="O19" s="8">
        <v>1.59</v>
      </c>
      <c r="R19" s="5">
        <f t="shared" si="2"/>
        <v>2318</v>
      </c>
      <c r="U19" s="112" t="s">
        <v>387</v>
      </c>
      <c r="V19" s="5">
        <v>2559</v>
      </c>
      <c r="W19" s="115"/>
      <c r="X19" s="117">
        <f t="shared" si="1"/>
        <v>2529839228.2958198</v>
      </c>
      <c r="Y19" s="91">
        <f>'opening price aastock'!C36</f>
        <v>62.2</v>
      </c>
      <c r="Z19" s="5">
        <f>'opening price yahoo'!C37</f>
        <v>62.2</v>
      </c>
      <c r="AB19" s="116">
        <f t="shared" si="5"/>
        <v>157356000000</v>
      </c>
      <c r="AC19" s="125"/>
      <c r="AD19" s="116">
        <f>'closing price aastock'!C36</f>
        <v>62.2</v>
      </c>
      <c r="AE19" s="125">
        <f>'close price yahoo'!C37</f>
        <v>62.2</v>
      </c>
      <c r="AF19" s="125"/>
      <c r="AG19" s="125"/>
      <c r="AH19" s="125"/>
      <c r="AI19" s="116">
        <f t="shared" si="7"/>
        <v>157356000000</v>
      </c>
      <c r="AJ19" s="119">
        <f>I19/100</f>
        <v>0.5</v>
      </c>
      <c r="AK19" s="105">
        <f t="shared" si="9"/>
        <v>0.011399999999999999</v>
      </c>
      <c r="AL19" s="5">
        <f t="shared" si="10"/>
        <v>1264919614.1479099</v>
      </c>
      <c r="AM19" s="91">
        <f t="shared" si="11"/>
        <v>78678000000</v>
      </c>
      <c r="AN19" s="91">
        <f t="shared" si="12"/>
        <v>78678000000</v>
      </c>
      <c r="AO19" s="116">
        <f t="shared" si="13"/>
        <v>896929199.9999999</v>
      </c>
      <c r="AP19" s="116">
        <f t="shared" si="14"/>
        <v>896929199.9999999</v>
      </c>
      <c r="AR19" s="113">
        <f>R19</f>
        <v>2318</v>
      </c>
      <c r="AS19" s="123">
        <v>62.2</v>
      </c>
      <c r="AT19" s="123">
        <f t="shared" si="16"/>
        <v>157356000000</v>
      </c>
      <c r="AX19" s="5">
        <v>1573.56</v>
      </c>
      <c r="AY19" s="91">
        <f t="shared" si="17"/>
        <v>157356000000</v>
      </c>
    </row>
    <row r="20" spans="2:51" s="4" customFormat="1" ht="12.75" customHeight="1">
      <c r="B20" s="18" t="s">
        <v>2</v>
      </c>
      <c r="C20" s="18"/>
      <c r="D20" s="21"/>
      <c r="E20" s="31"/>
      <c r="F20" s="20"/>
      <c r="G20" s="19">
        <v>4.75</v>
      </c>
      <c r="H20" s="20"/>
      <c r="I20" s="31"/>
      <c r="J20" s="20"/>
      <c r="K20" s="19">
        <v>5.35</v>
      </c>
      <c r="L20" s="28"/>
      <c r="M20" s="22"/>
      <c r="N20" s="20"/>
      <c r="O20" s="19">
        <v>6.34</v>
      </c>
      <c r="P20" s="20"/>
      <c r="Q20" s="4" t="str">
        <f>B20</f>
        <v>Utilities</v>
      </c>
      <c r="R20" s="5"/>
      <c r="S20" s="5"/>
      <c r="T20" s="5"/>
      <c r="U20" s="5"/>
      <c r="V20" s="5"/>
      <c r="W20" s="115"/>
      <c r="X20" s="117"/>
      <c r="Y20" s="91"/>
      <c r="Z20" s="91"/>
      <c r="AA20" s="91"/>
      <c r="AB20" s="116"/>
      <c r="AC20" s="116"/>
      <c r="AD20" s="124"/>
      <c r="AE20" s="116"/>
      <c r="AF20" s="116"/>
      <c r="AG20" s="124"/>
      <c r="AH20" s="116"/>
      <c r="AI20" s="116"/>
      <c r="AJ20" s="101"/>
      <c r="AK20" s="105">
        <f t="shared" si="9"/>
        <v>0.0535</v>
      </c>
      <c r="AL20" s="5"/>
      <c r="AM20" s="91"/>
      <c r="AN20" s="91"/>
      <c r="AO20" s="116"/>
      <c r="AP20" s="116"/>
      <c r="AQ20" s="91"/>
      <c r="AR20" s="113"/>
      <c r="AS20" s="123">
        <v>0</v>
      </c>
      <c r="AT20" s="123"/>
      <c r="AY20" s="91">
        <f t="shared" si="17"/>
        <v>0</v>
      </c>
    </row>
    <row r="21" spans="2:51" ht="12.75" customHeight="1">
      <c r="B21" s="7">
        <v>2</v>
      </c>
      <c r="C21" s="10"/>
      <c r="D21" s="2" t="s">
        <v>37</v>
      </c>
      <c r="E21" s="29">
        <v>100</v>
      </c>
      <c r="F21" s="1"/>
      <c r="G21" s="8">
        <v>2.05</v>
      </c>
      <c r="H21" s="9"/>
      <c r="I21" s="29">
        <v>85</v>
      </c>
      <c r="J21" s="1"/>
      <c r="K21" s="8">
        <v>2.43</v>
      </c>
      <c r="L21" s="30"/>
      <c r="M21" s="29">
        <v>75</v>
      </c>
      <c r="N21" s="1"/>
      <c r="O21" s="8">
        <v>3.02</v>
      </c>
      <c r="P21" s="9"/>
      <c r="R21" s="5">
        <f t="shared" si="2"/>
        <v>2</v>
      </c>
      <c r="S21" s="5">
        <v>2408</v>
      </c>
      <c r="T21" s="5">
        <f t="shared" si="3"/>
        <v>2408000000</v>
      </c>
      <c r="U21" s="5">
        <v>2408</v>
      </c>
      <c r="V21" s="5">
        <v>2408</v>
      </c>
      <c r="W21" s="115">
        <f>AI21/AD21</f>
        <v>2415369458.128079</v>
      </c>
      <c r="X21" s="117">
        <f>AY21/Y21</f>
        <v>2415369458.128079</v>
      </c>
      <c r="Y21" s="91">
        <f>'opening price aastock'!C2</f>
        <v>50.75</v>
      </c>
      <c r="Z21" s="91">
        <f>'opening price yahoo'!C3</f>
        <v>50.75</v>
      </c>
      <c r="AA21" s="91">
        <f t="shared" si="4"/>
        <v>122206000000</v>
      </c>
      <c r="AB21" s="116">
        <f t="shared" si="5"/>
        <v>122580000000</v>
      </c>
      <c r="AC21" s="116"/>
      <c r="AD21" s="116">
        <f>'closing price aastock'!C2</f>
        <v>50.75</v>
      </c>
      <c r="AE21" s="116">
        <f>'close price yahoo'!C3</f>
        <v>50.75</v>
      </c>
      <c r="AF21" s="116">
        <f t="shared" si="6"/>
        <v>122206000000</v>
      </c>
      <c r="AG21" s="125"/>
      <c r="AH21" s="116">
        <v>1417.26</v>
      </c>
      <c r="AI21" s="116">
        <f t="shared" si="7"/>
        <v>122580000000</v>
      </c>
      <c r="AJ21" s="101">
        <f t="shared" si="8"/>
        <v>0.85</v>
      </c>
      <c r="AK21" s="105">
        <f t="shared" si="9"/>
        <v>0.024300000000000002</v>
      </c>
      <c r="AL21" s="5">
        <f t="shared" si="10"/>
        <v>2053064039.4088671</v>
      </c>
      <c r="AM21" s="91">
        <f t="shared" si="11"/>
        <v>104193000000</v>
      </c>
      <c r="AN21" s="91">
        <f t="shared" si="12"/>
        <v>104193000000</v>
      </c>
      <c r="AO21" s="116">
        <f t="shared" si="13"/>
        <v>2531889900</v>
      </c>
      <c r="AP21" s="116">
        <f t="shared" si="14"/>
        <v>2531889900</v>
      </c>
      <c r="AQ21" s="91"/>
      <c r="AR21" s="113">
        <f t="shared" si="15"/>
        <v>2</v>
      </c>
      <c r="AS21" s="123">
        <v>50.75</v>
      </c>
      <c r="AT21" s="123">
        <f t="shared" si="16"/>
        <v>122580000000</v>
      </c>
      <c r="AX21" s="5">
        <v>1225.8</v>
      </c>
      <c r="AY21" s="91">
        <f t="shared" si="17"/>
        <v>122580000000</v>
      </c>
    </row>
    <row r="22" spans="2:51" ht="12.75" customHeight="1">
      <c r="B22" s="7">
        <v>3</v>
      </c>
      <c r="C22" s="10"/>
      <c r="D22" s="2" t="s">
        <v>18</v>
      </c>
      <c r="E22" s="29">
        <v>100</v>
      </c>
      <c r="F22" s="1"/>
      <c r="G22" s="8">
        <v>1.43</v>
      </c>
      <c r="H22" s="9"/>
      <c r="I22" s="29">
        <v>75</v>
      </c>
      <c r="J22" s="1"/>
      <c r="K22" s="8">
        <v>1.5</v>
      </c>
      <c r="L22" s="30"/>
      <c r="M22" s="29">
        <v>60</v>
      </c>
      <c r="N22" s="1"/>
      <c r="O22" s="8">
        <v>1.69</v>
      </c>
      <c r="P22" s="9"/>
      <c r="R22" s="5">
        <f t="shared" si="2"/>
        <v>3</v>
      </c>
      <c r="S22" s="5">
        <v>5509</v>
      </c>
      <c r="T22" s="5">
        <f t="shared" si="3"/>
        <v>5509000000</v>
      </c>
      <c r="U22" s="5">
        <v>5509</v>
      </c>
      <c r="V22" s="5">
        <v>6060</v>
      </c>
      <c r="W22" s="115">
        <f>AI22/AD22</f>
        <v>6012541620.421754</v>
      </c>
      <c r="X22" s="117">
        <f>AY22/Y22</f>
        <v>6012541620.421754</v>
      </c>
      <c r="Y22" s="91">
        <f>'opening price aastock'!C3</f>
        <v>18.02</v>
      </c>
      <c r="Z22" s="91">
        <f>'opening price yahoo'!C4</f>
        <v>18.02</v>
      </c>
      <c r="AA22" s="91">
        <f t="shared" si="4"/>
        <v>99272180000</v>
      </c>
      <c r="AB22" s="116">
        <f t="shared" si="5"/>
        <v>108346000000</v>
      </c>
      <c r="AC22" s="116"/>
      <c r="AD22" s="116">
        <f>'closing price aastock'!C3</f>
        <v>18.02</v>
      </c>
      <c r="AE22" s="116">
        <f>'close price yahoo'!C4</f>
        <v>18.02</v>
      </c>
      <c r="AF22" s="116">
        <f t="shared" si="6"/>
        <v>99272180000</v>
      </c>
      <c r="AG22" s="125"/>
      <c r="AH22" s="116">
        <v>1034.55</v>
      </c>
      <c r="AI22" s="116">
        <f t="shared" si="7"/>
        <v>108346000000</v>
      </c>
      <c r="AJ22" s="101">
        <f t="shared" si="8"/>
        <v>0.75</v>
      </c>
      <c r="AK22" s="105">
        <f t="shared" si="9"/>
        <v>0.015</v>
      </c>
      <c r="AL22" s="5">
        <f t="shared" si="10"/>
        <v>4509406215.316316</v>
      </c>
      <c r="AM22" s="91">
        <f t="shared" si="11"/>
        <v>81259500000</v>
      </c>
      <c r="AN22" s="91">
        <f t="shared" si="12"/>
        <v>81259500000</v>
      </c>
      <c r="AO22" s="116">
        <f t="shared" si="13"/>
        <v>1218892500</v>
      </c>
      <c r="AP22" s="116">
        <f t="shared" si="14"/>
        <v>1218892500</v>
      </c>
      <c r="AQ22" s="91"/>
      <c r="AR22" s="113">
        <f t="shared" si="15"/>
        <v>3</v>
      </c>
      <c r="AS22" s="123">
        <v>18.02</v>
      </c>
      <c r="AT22" s="123">
        <f t="shared" si="16"/>
        <v>108346000000</v>
      </c>
      <c r="AX22" s="5">
        <v>1083.46</v>
      </c>
      <c r="AY22" s="91">
        <f t="shared" si="17"/>
        <v>108346000000</v>
      </c>
    </row>
    <row r="23" spans="2:51" ht="12.75" customHeight="1">
      <c r="B23" s="7">
        <v>6</v>
      </c>
      <c r="C23" s="10"/>
      <c r="D23" s="2" t="s">
        <v>19</v>
      </c>
      <c r="E23" s="29">
        <v>100</v>
      </c>
      <c r="F23" s="1"/>
      <c r="G23" s="8">
        <v>1.27</v>
      </c>
      <c r="H23" s="9"/>
      <c r="I23" s="29">
        <v>80</v>
      </c>
      <c r="J23" s="1"/>
      <c r="K23" s="8">
        <v>1.42</v>
      </c>
      <c r="L23" s="30"/>
      <c r="M23" s="29">
        <v>65</v>
      </c>
      <c r="N23" s="1"/>
      <c r="O23" s="8">
        <v>1.63</v>
      </c>
      <c r="P23" s="9"/>
      <c r="R23" s="5">
        <f t="shared" si="2"/>
        <v>6</v>
      </c>
      <c r="S23" s="5">
        <v>2134</v>
      </c>
      <c r="T23" s="5">
        <f t="shared" si="3"/>
        <v>2134000000</v>
      </c>
      <c r="U23" s="5">
        <v>2134</v>
      </c>
      <c r="V23" s="5">
        <v>2134</v>
      </c>
      <c r="W23" s="115">
        <f>AI23/AD23</f>
        <v>2125900783.2898173</v>
      </c>
      <c r="X23" s="117">
        <f>AY23/Y23</f>
        <v>2125900783.2898173</v>
      </c>
      <c r="Y23" s="91">
        <f>'opening price aastock'!C6</f>
        <v>38.3</v>
      </c>
      <c r="Z23" s="91">
        <f>'opening price yahoo'!C7</f>
        <v>38.3</v>
      </c>
      <c r="AA23" s="91">
        <f t="shared" si="4"/>
        <v>81732200000</v>
      </c>
      <c r="AB23" s="116">
        <f t="shared" si="5"/>
        <v>81422000000</v>
      </c>
      <c r="AC23" s="116">
        <f>SUM(AA21:AA23)</f>
        <v>303210380000</v>
      </c>
      <c r="AD23" s="116">
        <f>'closing price aastock'!C6</f>
        <v>38.3</v>
      </c>
      <c r="AE23" s="116">
        <f>'close price yahoo'!C7</f>
        <v>38.3</v>
      </c>
      <c r="AF23" s="116">
        <f t="shared" si="6"/>
        <v>81732200000</v>
      </c>
      <c r="AG23" s="116">
        <f>SUM(AF21:AF23)</f>
        <v>303210380000</v>
      </c>
      <c r="AH23" s="116">
        <v>888.92</v>
      </c>
      <c r="AI23" s="116">
        <f t="shared" si="7"/>
        <v>81422000000</v>
      </c>
      <c r="AJ23" s="101">
        <f t="shared" si="8"/>
        <v>0.8</v>
      </c>
      <c r="AK23" s="105">
        <f t="shared" si="9"/>
        <v>0.014199999999999999</v>
      </c>
      <c r="AL23" s="5">
        <f t="shared" si="10"/>
        <v>1700720626.631854</v>
      </c>
      <c r="AM23" s="91">
        <f t="shared" si="11"/>
        <v>65137600000.00001</v>
      </c>
      <c r="AN23" s="91">
        <f t="shared" si="12"/>
        <v>65137600000.00001</v>
      </c>
      <c r="AO23" s="116">
        <f t="shared" si="13"/>
        <v>924953919.9999999</v>
      </c>
      <c r="AP23" s="116">
        <f t="shared" si="14"/>
        <v>924953919.9999999</v>
      </c>
      <c r="AQ23" s="91"/>
      <c r="AR23" s="113">
        <f t="shared" si="15"/>
        <v>6</v>
      </c>
      <c r="AS23" s="123">
        <v>38.3</v>
      </c>
      <c r="AT23" s="123">
        <f t="shared" si="16"/>
        <v>81422000000</v>
      </c>
      <c r="AX23" s="5">
        <v>814.22</v>
      </c>
      <c r="AY23" s="91">
        <f t="shared" si="17"/>
        <v>81422000000</v>
      </c>
    </row>
    <row r="24" spans="2:51" s="4" customFormat="1" ht="12.75" customHeight="1">
      <c r="B24" s="18" t="s">
        <v>3</v>
      </c>
      <c r="C24" s="18"/>
      <c r="D24" s="21"/>
      <c r="E24" s="31"/>
      <c r="F24" s="20"/>
      <c r="G24" s="19">
        <v>10.36</v>
      </c>
      <c r="H24" s="20"/>
      <c r="I24" s="31"/>
      <c r="J24" s="20"/>
      <c r="K24" s="19">
        <v>10.52</v>
      </c>
      <c r="L24" s="28"/>
      <c r="M24" s="22"/>
      <c r="N24" s="20"/>
      <c r="O24" s="19">
        <v>11.38</v>
      </c>
      <c r="P24" s="20"/>
      <c r="Q24" s="4" t="str">
        <f>B24</f>
        <v>Properties</v>
      </c>
      <c r="R24" s="5"/>
      <c r="S24" s="5"/>
      <c r="T24" s="5"/>
      <c r="U24" s="5"/>
      <c r="V24" s="5"/>
      <c r="W24" s="115"/>
      <c r="X24" s="117"/>
      <c r="Y24" s="91"/>
      <c r="Z24" s="91"/>
      <c r="AA24" s="91"/>
      <c r="AB24" s="116"/>
      <c r="AC24" s="116"/>
      <c r="AD24" s="124"/>
      <c r="AE24" s="116"/>
      <c r="AF24" s="116"/>
      <c r="AG24" s="124"/>
      <c r="AH24" s="116"/>
      <c r="AI24" s="116"/>
      <c r="AJ24" s="101"/>
      <c r="AK24" s="105">
        <f t="shared" si="9"/>
        <v>0.1052</v>
      </c>
      <c r="AL24" s="5"/>
      <c r="AM24" s="91"/>
      <c r="AN24" s="91">
        <f t="shared" si="12"/>
        <v>0</v>
      </c>
      <c r="AO24" s="116"/>
      <c r="AP24" s="116"/>
      <c r="AQ24" s="91"/>
      <c r="AR24" s="113"/>
      <c r="AS24" s="123">
        <v>0</v>
      </c>
      <c r="AT24" s="123"/>
      <c r="AY24" s="91">
        <f t="shared" si="17"/>
        <v>0</v>
      </c>
    </row>
    <row r="25" spans="2:51" ht="12.75" customHeight="1">
      <c r="B25" s="7">
        <v>1</v>
      </c>
      <c r="C25" s="10"/>
      <c r="D25" s="2" t="s">
        <v>20</v>
      </c>
      <c r="E25" s="29">
        <v>100</v>
      </c>
      <c r="F25" s="1"/>
      <c r="G25" s="8">
        <v>3.35</v>
      </c>
      <c r="H25" s="9"/>
      <c r="I25" s="29">
        <v>80</v>
      </c>
      <c r="J25" s="1"/>
      <c r="K25" s="8">
        <v>3.75</v>
      </c>
      <c r="L25" s="30"/>
      <c r="M25" s="29">
        <v>65</v>
      </c>
      <c r="N25" s="1"/>
      <c r="O25" s="8">
        <v>4.29</v>
      </c>
      <c r="P25" s="9"/>
      <c r="R25" s="5">
        <f t="shared" si="2"/>
        <v>1</v>
      </c>
      <c r="S25" s="5">
        <v>2316</v>
      </c>
      <c r="T25" s="5">
        <f t="shared" si="3"/>
        <v>2316000000</v>
      </c>
      <c r="U25" s="5">
        <v>2316</v>
      </c>
      <c r="V25" s="5">
        <v>2316</v>
      </c>
      <c r="W25" s="115">
        <f>AI25/AD25</f>
        <v>2283136882.1292777</v>
      </c>
      <c r="X25" s="117">
        <f>AY25/Y25</f>
        <v>2283136882.1292777</v>
      </c>
      <c r="Y25" s="91">
        <f>'opening price aastock'!C1</f>
        <v>105.2</v>
      </c>
      <c r="Z25" s="91">
        <f>'opening price yahoo'!C2</f>
        <v>105.2</v>
      </c>
      <c r="AA25" s="91">
        <f t="shared" si="4"/>
        <v>243643200000</v>
      </c>
      <c r="AB25" s="116">
        <f t="shared" si="5"/>
        <v>240186000000.00003</v>
      </c>
      <c r="AC25" s="116"/>
      <c r="AD25" s="116">
        <f>'closing price aastock'!C1</f>
        <v>105.2</v>
      </c>
      <c r="AE25" s="116">
        <f>'close price yahoo'!C2</f>
        <v>105.2</v>
      </c>
      <c r="AF25" s="116">
        <f t="shared" si="6"/>
        <v>243643200000</v>
      </c>
      <c r="AG25" s="125"/>
      <c r="AH25" s="116">
        <v>2394.91</v>
      </c>
      <c r="AI25" s="116">
        <f t="shared" si="7"/>
        <v>240186000000.00003</v>
      </c>
      <c r="AJ25" s="101">
        <f t="shared" si="8"/>
        <v>0.8</v>
      </c>
      <c r="AK25" s="105">
        <f t="shared" si="9"/>
        <v>0.0375</v>
      </c>
      <c r="AL25" s="5">
        <f t="shared" si="10"/>
        <v>1826509505.7034223</v>
      </c>
      <c r="AM25" s="91">
        <f t="shared" si="11"/>
        <v>192148800000.00003</v>
      </c>
      <c r="AN25" s="91">
        <f t="shared" si="12"/>
        <v>192148800000.00003</v>
      </c>
      <c r="AO25" s="116">
        <f t="shared" si="13"/>
        <v>7205580000.000001</v>
      </c>
      <c r="AP25" s="116">
        <f t="shared" si="14"/>
        <v>7205580000.000001</v>
      </c>
      <c r="AQ25" s="91"/>
      <c r="AR25" s="113">
        <f t="shared" si="15"/>
        <v>1</v>
      </c>
      <c r="AS25" s="123">
        <v>105.2</v>
      </c>
      <c r="AT25" s="123">
        <f t="shared" si="16"/>
        <v>240186000000.00003</v>
      </c>
      <c r="AX25" s="5">
        <v>2401.86</v>
      </c>
      <c r="AY25" s="91">
        <f t="shared" si="17"/>
        <v>240186000000</v>
      </c>
    </row>
    <row r="26" spans="2:51" ht="12.75" customHeight="1">
      <c r="B26" s="7">
        <v>16</v>
      </c>
      <c r="C26" s="10"/>
      <c r="D26" s="2" t="s">
        <v>38</v>
      </c>
      <c r="E26" s="29">
        <v>100</v>
      </c>
      <c r="F26" s="1"/>
      <c r="G26" s="8">
        <v>3.31</v>
      </c>
      <c r="H26" s="9"/>
      <c r="I26" s="29">
        <v>70</v>
      </c>
      <c r="J26" s="1"/>
      <c r="K26" s="8">
        <v>3.24</v>
      </c>
      <c r="L26" s="30"/>
      <c r="M26" s="29">
        <v>55</v>
      </c>
      <c r="N26" s="1"/>
      <c r="O26" s="8">
        <v>3.58</v>
      </c>
      <c r="P26" s="9"/>
      <c r="R26" s="5">
        <f t="shared" si="2"/>
        <v>16</v>
      </c>
      <c r="S26" s="5">
        <v>2492</v>
      </c>
      <c r="T26" s="5">
        <f t="shared" si="3"/>
        <v>2492000000</v>
      </c>
      <c r="U26" s="5">
        <v>2492</v>
      </c>
      <c r="V26" s="5">
        <v>2492</v>
      </c>
      <c r="W26" s="115">
        <f>AI26/AD26</f>
        <v>2463111576.74175</v>
      </c>
      <c r="X26" s="117">
        <f>AY26/Y26</f>
        <v>2463111576.74175</v>
      </c>
      <c r="Y26" s="91">
        <f>'opening price aastock'!C11</f>
        <v>95.45</v>
      </c>
      <c r="Z26" s="91">
        <f>'opening price yahoo'!C12</f>
        <v>95.45</v>
      </c>
      <c r="AA26" s="91">
        <f t="shared" si="4"/>
        <v>237861400000</v>
      </c>
      <c r="AB26" s="116">
        <f t="shared" si="5"/>
        <v>235104000000.00003</v>
      </c>
      <c r="AC26" s="116"/>
      <c r="AD26" s="116">
        <f>'closing price aastock'!C11</f>
        <v>95.45</v>
      </c>
      <c r="AE26" s="116">
        <f>'close price yahoo'!C12</f>
        <v>95.45</v>
      </c>
      <c r="AF26" s="116">
        <f t="shared" si="6"/>
        <v>237861400000</v>
      </c>
      <c r="AG26" s="125"/>
      <c r="AH26" s="116">
        <v>2306.19</v>
      </c>
      <c r="AI26" s="116">
        <f t="shared" si="7"/>
        <v>235104000000.00003</v>
      </c>
      <c r="AJ26" s="101">
        <f t="shared" si="8"/>
        <v>0.7</v>
      </c>
      <c r="AK26" s="105">
        <f t="shared" si="9"/>
        <v>0.032400000000000005</v>
      </c>
      <c r="AL26" s="5">
        <f t="shared" si="10"/>
        <v>1724178103.7192247</v>
      </c>
      <c r="AM26" s="91">
        <f t="shared" si="11"/>
        <v>164572800000</v>
      </c>
      <c r="AN26" s="91">
        <f t="shared" si="12"/>
        <v>164572800000</v>
      </c>
      <c r="AO26" s="116">
        <f t="shared" si="13"/>
        <v>5332158720.000001</v>
      </c>
      <c r="AP26" s="116">
        <f t="shared" si="14"/>
        <v>5332158720.000001</v>
      </c>
      <c r="AQ26" s="91"/>
      <c r="AR26" s="113">
        <f t="shared" si="15"/>
        <v>16</v>
      </c>
      <c r="AS26" s="123">
        <v>95.45</v>
      </c>
      <c r="AT26" s="123">
        <f t="shared" si="16"/>
        <v>235104000000.00003</v>
      </c>
      <c r="AX26" s="5">
        <v>2351.04</v>
      </c>
      <c r="AY26" s="91">
        <f t="shared" si="17"/>
        <v>235104000000</v>
      </c>
    </row>
    <row r="27" spans="2:51" ht="12.75" customHeight="1">
      <c r="B27" s="7">
        <v>101</v>
      </c>
      <c r="C27" s="10"/>
      <c r="D27" s="2" t="s">
        <v>39</v>
      </c>
      <c r="E27" s="29">
        <v>100</v>
      </c>
      <c r="F27" s="1"/>
      <c r="G27" s="8">
        <v>1.27</v>
      </c>
      <c r="H27" s="9"/>
      <c r="I27" s="29">
        <v>70</v>
      </c>
      <c r="J27" s="1"/>
      <c r="K27" s="8">
        <v>1.24</v>
      </c>
      <c r="L27" s="30"/>
      <c r="M27" s="29">
        <v>50</v>
      </c>
      <c r="N27" s="1"/>
      <c r="O27" s="8">
        <v>1.25</v>
      </c>
      <c r="P27" s="9"/>
      <c r="R27" s="5">
        <f t="shared" si="2"/>
        <v>101</v>
      </c>
      <c r="S27" s="5">
        <v>4142</v>
      </c>
      <c r="T27" s="5">
        <f t="shared" si="3"/>
        <v>4142000000</v>
      </c>
      <c r="U27" s="5">
        <v>4142</v>
      </c>
      <c r="V27" s="5">
        <v>4143</v>
      </c>
      <c r="W27" s="115">
        <f>AI27/AD27</f>
        <v>4093240000</v>
      </c>
      <c r="X27" s="117">
        <f>AY27/Y27</f>
        <v>4093240000</v>
      </c>
      <c r="Y27" s="91">
        <f>'opening price aastock'!C17</f>
        <v>25</v>
      </c>
      <c r="Z27" s="91">
        <f>'opening price yahoo'!C18</f>
        <v>25</v>
      </c>
      <c r="AA27" s="91">
        <f t="shared" si="4"/>
        <v>103550000000</v>
      </c>
      <c r="AB27" s="116">
        <f t="shared" si="5"/>
        <v>102331000000</v>
      </c>
      <c r="AC27" s="116"/>
      <c r="AD27" s="116">
        <f>'closing price aastock'!C17</f>
        <v>25</v>
      </c>
      <c r="AE27" s="116">
        <f>'close price yahoo'!C18</f>
        <v>25</v>
      </c>
      <c r="AF27" s="116">
        <f t="shared" si="6"/>
        <v>103550000000</v>
      </c>
      <c r="AG27" s="125"/>
      <c r="AH27" s="116">
        <v>956.91</v>
      </c>
      <c r="AI27" s="116">
        <f t="shared" si="7"/>
        <v>102331000000</v>
      </c>
      <c r="AJ27" s="101">
        <f t="shared" si="8"/>
        <v>0.7</v>
      </c>
      <c r="AK27" s="105">
        <f t="shared" si="9"/>
        <v>0.0124</v>
      </c>
      <c r="AL27" s="5">
        <f t="shared" si="10"/>
        <v>2865268000</v>
      </c>
      <c r="AM27" s="91">
        <f t="shared" si="11"/>
        <v>71631700000</v>
      </c>
      <c r="AN27" s="91">
        <f t="shared" si="12"/>
        <v>71631700000</v>
      </c>
      <c r="AO27" s="116">
        <f t="shared" si="13"/>
        <v>888233080</v>
      </c>
      <c r="AP27" s="116">
        <f t="shared" si="14"/>
        <v>888233080</v>
      </c>
      <c r="AQ27" s="91"/>
      <c r="AR27" s="113">
        <f t="shared" si="15"/>
        <v>101</v>
      </c>
      <c r="AS27" s="123">
        <v>25</v>
      </c>
      <c r="AT27" s="123">
        <f t="shared" si="16"/>
        <v>102331000000</v>
      </c>
      <c r="AX27" s="5">
        <v>1023.31</v>
      </c>
      <c r="AY27" s="91">
        <f t="shared" si="17"/>
        <v>102331000000</v>
      </c>
    </row>
    <row r="28" spans="2:51" ht="12.75" customHeight="1">
      <c r="B28" s="7">
        <v>12</v>
      </c>
      <c r="C28" s="10"/>
      <c r="D28" s="2" t="s">
        <v>21</v>
      </c>
      <c r="E28" s="29">
        <v>100</v>
      </c>
      <c r="F28" s="1"/>
      <c r="G28" s="8">
        <v>1.27</v>
      </c>
      <c r="H28" s="9"/>
      <c r="I28" s="29">
        <v>65</v>
      </c>
      <c r="J28" s="1"/>
      <c r="K28" s="8">
        <v>1.15</v>
      </c>
      <c r="L28" s="30"/>
      <c r="M28" s="29">
        <v>45</v>
      </c>
      <c r="N28" s="1"/>
      <c r="O28" s="8">
        <v>1.12</v>
      </c>
      <c r="P28" s="9"/>
      <c r="R28" s="5">
        <f t="shared" si="2"/>
        <v>12</v>
      </c>
      <c r="S28" s="5">
        <v>1943</v>
      </c>
      <c r="T28" s="5">
        <f t="shared" si="3"/>
        <v>1943000000</v>
      </c>
      <c r="U28" s="5">
        <v>1943</v>
      </c>
      <c r="V28" s="5">
        <v>1943</v>
      </c>
      <c r="W28" s="115">
        <f>AI28/AD28</f>
        <v>1937067171.2393565</v>
      </c>
      <c r="X28" s="117">
        <f>AY28/Y28</f>
        <v>1937067171.2393565</v>
      </c>
      <c r="Y28" s="91">
        <f>'opening price aastock'!C9</f>
        <v>52.85</v>
      </c>
      <c r="Z28" s="91">
        <f>'opening price yahoo'!C10</f>
        <v>52.85</v>
      </c>
      <c r="AA28" s="91">
        <f t="shared" si="4"/>
        <v>102687550000</v>
      </c>
      <c r="AB28" s="116">
        <f t="shared" si="5"/>
        <v>102374000000</v>
      </c>
      <c r="AC28" s="116"/>
      <c r="AD28" s="116">
        <f>'closing price aastock'!C9</f>
        <v>52.85</v>
      </c>
      <c r="AE28" s="116">
        <f>'close price yahoo'!C10</f>
        <v>52.85</v>
      </c>
      <c r="AF28" s="116">
        <f t="shared" si="6"/>
        <v>102687550000</v>
      </c>
      <c r="AG28" s="125"/>
      <c r="AH28" s="116">
        <v>908.16</v>
      </c>
      <c r="AI28" s="116">
        <f t="shared" si="7"/>
        <v>102374000000</v>
      </c>
      <c r="AJ28" s="101">
        <f t="shared" si="8"/>
        <v>0.65</v>
      </c>
      <c r="AK28" s="105">
        <f t="shared" si="9"/>
        <v>0.0115</v>
      </c>
      <c r="AL28" s="5">
        <f t="shared" si="10"/>
        <v>1259093661.3055818</v>
      </c>
      <c r="AM28" s="91">
        <f t="shared" si="11"/>
        <v>66543100000</v>
      </c>
      <c r="AN28" s="91">
        <f t="shared" si="12"/>
        <v>66543100000</v>
      </c>
      <c r="AO28" s="116">
        <f t="shared" si="13"/>
        <v>765245650</v>
      </c>
      <c r="AP28" s="116">
        <f t="shared" si="14"/>
        <v>765245650</v>
      </c>
      <c r="AQ28" s="91"/>
      <c r="AR28" s="113">
        <f t="shared" si="15"/>
        <v>12</v>
      </c>
      <c r="AS28" s="123">
        <v>52.85</v>
      </c>
      <c r="AT28" s="123">
        <f t="shared" si="16"/>
        <v>102374000000</v>
      </c>
      <c r="AX28" s="5">
        <v>1023.74</v>
      </c>
      <c r="AY28" s="91">
        <f t="shared" si="17"/>
        <v>102374000000</v>
      </c>
    </row>
    <row r="29" spans="2:51" ht="12.75" customHeight="1">
      <c r="B29" s="7">
        <v>83</v>
      </c>
      <c r="C29" s="10"/>
      <c r="D29" s="2" t="s">
        <v>22</v>
      </c>
      <c r="E29" s="29">
        <v>100</v>
      </c>
      <c r="F29" s="1"/>
      <c r="G29" s="8">
        <v>1.16</v>
      </c>
      <c r="H29" s="9"/>
      <c r="I29" s="29">
        <v>70</v>
      </c>
      <c r="J29" s="1"/>
      <c r="K29" s="8">
        <v>1.14</v>
      </c>
      <c r="L29" s="30"/>
      <c r="M29" s="29">
        <v>50</v>
      </c>
      <c r="N29" s="1"/>
      <c r="O29" s="8">
        <v>1.14</v>
      </c>
      <c r="P29" s="9"/>
      <c r="R29" s="5">
        <f t="shared" si="2"/>
        <v>83</v>
      </c>
      <c r="S29" s="5">
        <v>4608</v>
      </c>
      <c r="T29" s="5">
        <f t="shared" si="3"/>
        <v>4608000000</v>
      </c>
      <c r="U29" s="5">
        <v>4608</v>
      </c>
      <c r="V29" s="5">
        <v>4610</v>
      </c>
      <c r="W29" s="115">
        <f>AI29/AD29</f>
        <v>4560718562.874251</v>
      </c>
      <c r="X29" s="117">
        <f>AY29/Y29</f>
        <v>4560718562.874251</v>
      </c>
      <c r="Y29" s="91">
        <f>'opening price aastock'!C16</f>
        <v>16.7</v>
      </c>
      <c r="Z29" s="91">
        <f>'opening price yahoo'!C17</f>
        <v>16.7</v>
      </c>
      <c r="AA29" s="91">
        <f t="shared" si="4"/>
        <v>76953600000</v>
      </c>
      <c r="AB29" s="116">
        <f t="shared" si="5"/>
        <v>76164000000</v>
      </c>
      <c r="AC29" s="116">
        <f>SUM(AA25:AA29)</f>
        <v>764695750000</v>
      </c>
      <c r="AD29" s="116">
        <f>'closing price aastock'!C16</f>
        <v>16.7</v>
      </c>
      <c r="AE29" s="116">
        <f>'close price yahoo'!C17</f>
        <v>16.7</v>
      </c>
      <c r="AF29" s="116">
        <f t="shared" si="6"/>
        <v>76953600000</v>
      </c>
      <c r="AG29" s="116">
        <f>SUM(AF25:AF29)</f>
        <v>764695750000</v>
      </c>
      <c r="AH29" s="116">
        <v>769.52</v>
      </c>
      <c r="AI29" s="116">
        <f t="shared" si="7"/>
        <v>76164000000</v>
      </c>
      <c r="AJ29" s="101">
        <f t="shared" si="8"/>
        <v>0.7</v>
      </c>
      <c r="AK29" s="105">
        <f t="shared" si="9"/>
        <v>0.011399999999999999</v>
      </c>
      <c r="AL29" s="5">
        <f t="shared" si="10"/>
        <v>3192502994.011976</v>
      </c>
      <c r="AM29" s="91">
        <f t="shared" si="11"/>
        <v>53314799999.99999</v>
      </c>
      <c r="AN29" s="91">
        <f t="shared" si="12"/>
        <v>53314799999.99999</v>
      </c>
      <c r="AO29" s="116">
        <f t="shared" si="13"/>
        <v>607788719.9999999</v>
      </c>
      <c r="AP29" s="116">
        <f t="shared" si="14"/>
        <v>607788719.9999999</v>
      </c>
      <c r="AQ29" s="91"/>
      <c r="AR29" s="113">
        <f t="shared" si="15"/>
        <v>83</v>
      </c>
      <c r="AS29" s="123">
        <v>16.7</v>
      </c>
      <c r="AT29" s="123">
        <f t="shared" si="16"/>
        <v>76164000000</v>
      </c>
      <c r="AX29" s="5">
        <v>761.64</v>
      </c>
      <c r="AY29" s="91">
        <f t="shared" si="17"/>
        <v>76164000000</v>
      </c>
    </row>
    <row r="30" spans="2:51" s="4" customFormat="1" ht="12.75" customHeight="1">
      <c r="B30" s="18" t="s">
        <v>4</v>
      </c>
      <c r="C30" s="18"/>
      <c r="D30" s="21"/>
      <c r="E30" s="31"/>
      <c r="F30" s="20"/>
      <c r="G30" s="19">
        <v>49.57</v>
      </c>
      <c r="H30" s="20"/>
      <c r="I30" s="31"/>
      <c r="J30" s="20"/>
      <c r="K30" s="19">
        <v>44.06</v>
      </c>
      <c r="L30" s="28"/>
      <c r="M30" s="22"/>
      <c r="N30" s="20"/>
      <c r="O30" s="19">
        <v>41.78</v>
      </c>
      <c r="P30" s="20"/>
      <c r="Q30" s="4" t="str">
        <f>B30</f>
        <v>Commerce &amp; Industry</v>
      </c>
      <c r="R30" s="5"/>
      <c r="S30" s="5"/>
      <c r="T30" s="5"/>
      <c r="U30" s="5"/>
      <c r="V30" s="5"/>
      <c r="W30" s="115"/>
      <c r="X30" s="117"/>
      <c r="Y30" s="5"/>
      <c r="Z30" s="91"/>
      <c r="AA30" s="91"/>
      <c r="AB30" s="116"/>
      <c r="AC30" s="116"/>
      <c r="AD30" s="124"/>
      <c r="AE30" s="116"/>
      <c r="AF30" s="116"/>
      <c r="AG30" s="124"/>
      <c r="AH30" s="116"/>
      <c r="AI30" s="116"/>
      <c r="AJ30" s="101"/>
      <c r="AK30" s="105">
        <f t="shared" si="9"/>
        <v>0.44060000000000005</v>
      </c>
      <c r="AL30" s="5"/>
      <c r="AM30" s="91"/>
      <c r="AN30" s="91"/>
      <c r="AO30" s="116"/>
      <c r="AP30" s="116"/>
      <c r="AQ30" s="91"/>
      <c r="AR30" s="113"/>
      <c r="AS30" s="123">
        <v>0</v>
      </c>
      <c r="AT30" s="123"/>
      <c r="AY30" s="91">
        <f t="shared" si="17"/>
        <v>0</v>
      </c>
    </row>
    <row r="31" spans="2:51" ht="12.75" customHeight="1">
      <c r="B31" s="7">
        <v>941</v>
      </c>
      <c r="C31" s="10"/>
      <c r="D31" s="2" t="s">
        <v>23</v>
      </c>
      <c r="E31" s="29">
        <v>100</v>
      </c>
      <c r="F31" s="1"/>
      <c r="G31" s="8">
        <v>20.46</v>
      </c>
      <c r="H31" s="9"/>
      <c r="I31" s="29">
        <v>55</v>
      </c>
      <c r="J31" s="1"/>
      <c r="K31" s="8">
        <v>15.73</v>
      </c>
      <c r="L31" s="30"/>
      <c r="M31" s="29">
        <v>30</v>
      </c>
      <c r="N31" s="1"/>
      <c r="O31" s="8">
        <v>12.09</v>
      </c>
      <c r="P31" s="9"/>
      <c r="R31" s="5">
        <f t="shared" si="2"/>
        <v>941</v>
      </c>
      <c r="S31" s="5">
        <v>19995</v>
      </c>
      <c r="T31" s="5">
        <f t="shared" si="3"/>
        <v>19995000000</v>
      </c>
      <c r="U31" s="5">
        <v>19995</v>
      </c>
      <c r="V31" s="5">
        <v>20009</v>
      </c>
      <c r="W31" s="115">
        <f aca="true" t="shared" si="18" ref="W31:W51">AI31/AD31</f>
        <v>19950257009.345795</v>
      </c>
      <c r="X31" s="117">
        <f aca="true" t="shared" si="19" ref="X31:X51">AY31/Y31</f>
        <v>19950257009.345795</v>
      </c>
      <c r="Y31" s="91">
        <f>'opening price aastock'!C31</f>
        <v>85.6</v>
      </c>
      <c r="Z31" s="91">
        <f>'opening price yahoo'!C32</f>
        <v>85.6</v>
      </c>
      <c r="AA31" s="91">
        <f t="shared" si="4"/>
        <v>1711572000000</v>
      </c>
      <c r="AB31" s="116">
        <f t="shared" si="5"/>
        <v>1707742000000</v>
      </c>
      <c r="AC31" s="116"/>
      <c r="AD31" s="116">
        <f>'closing price aastock'!C31</f>
        <v>85.6</v>
      </c>
      <c r="AE31" s="116">
        <f>'close price yahoo'!C32</f>
        <v>85.6</v>
      </c>
      <c r="AF31" s="116">
        <f t="shared" si="6"/>
        <v>1711572000000</v>
      </c>
      <c r="AG31" s="125"/>
      <c r="AH31" s="116">
        <v>14446.44</v>
      </c>
      <c r="AI31" s="116">
        <f t="shared" si="7"/>
        <v>1707742000000</v>
      </c>
      <c r="AJ31" s="101">
        <f t="shared" si="8"/>
        <v>0.55</v>
      </c>
      <c r="AK31" s="105">
        <f t="shared" si="9"/>
        <v>0.1573</v>
      </c>
      <c r="AL31" s="5">
        <f t="shared" si="10"/>
        <v>10972641355.140188</v>
      </c>
      <c r="AM31" s="91">
        <f t="shared" si="11"/>
        <v>939258100000</v>
      </c>
      <c r="AN31" s="91">
        <f t="shared" si="12"/>
        <v>939258100000</v>
      </c>
      <c r="AO31" s="116">
        <f t="shared" si="13"/>
        <v>147745299130</v>
      </c>
      <c r="AP31" s="116">
        <f t="shared" si="14"/>
        <v>147745299130</v>
      </c>
      <c r="AQ31" s="91"/>
      <c r="AR31" s="113">
        <f t="shared" si="15"/>
        <v>941</v>
      </c>
      <c r="AS31" s="123">
        <v>85.6</v>
      </c>
      <c r="AT31" s="123">
        <f t="shared" si="16"/>
        <v>1707742000000</v>
      </c>
      <c r="AX31" s="5">
        <v>17077.42</v>
      </c>
      <c r="AY31" s="91">
        <f t="shared" si="17"/>
        <v>1707741999999.9998</v>
      </c>
    </row>
    <row r="32" spans="2:51" ht="12.75" customHeight="1">
      <c r="B32" s="7">
        <v>13</v>
      </c>
      <c r="C32" s="10"/>
      <c r="D32" s="2" t="s">
        <v>24</v>
      </c>
      <c r="E32" s="29">
        <v>100</v>
      </c>
      <c r="F32" s="1"/>
      <c r="G32" s="8">
        <v>4.74</v>
      </c>
      <c r="H32" s="9"/>
      <c r="I32" s="29">
        <v>70</v>
      </c>
      <c r="J32" s="1"/>
      <c r="K32" s="8">
        <v>4.64</v>
      </c>
      <c r="L32" s="30"/>
      <c r="M32" s="29">
        <v>50</v>
      </c>
      <c r="N32" s="1"/>
      <c r="O32" s="8">
        <v>4.67</v>
      </c>
      <c r="P32" s="9"/>
      <c r="R32" s="5">
        <f t="shared" si="2"/>
        <v>13</v>
      </c>
      <c r="S32" s="5">
        <v>4263</v>
      </c>
      <c r="T32" s="5">
        <f t="shared" si="3"/>
        <v>4263000000</v>
      </c>
      <c r="U32" s="5">
        <v>4263</v>
      </c>
      <c r="V32" s="5">
        <v>4263</v>
      </c>
      <c r="W32" s="115">
        <f t="shared" si="18"/>
        <v>4238660656.793303</v>
      </c>
      <c r="X32" s="117">
        <f t="shared" si="19"/>
        <v>4238660656.793303</v>
      </c>
      <c r="Y32" s="91">
        <f>'opening price aastock'!C10</f>
        <v>77.65</v>
      </c>
      <c r="Z32" s="91">
        <f>'opening price yahoo'!C11</f>
        <v>77.65</v>
      </c>
      <c r="AA32" s="91">
        <f t="shared" si="4"/>
        <v>331021950000</v>
      </c>
      <c r="AB32" s="116">
        <f t="shared" si="5"/>
        <v>329132000000</v>
      </c>
      <c r="AC32" s="116"/>
      <c r="AD32" s="116">
        <f>'closing price aastock'!C10</f>
        <v>77.65</v>
      </c>
      <c r="AE32" s="116">
        <f>'close price yahoo'!C11</f>
        <v>77.65</v>
      </c>
      <c r="AF32" s="116">
        <f t="shared" si="6"/>
        <v>331021950000</v>
      </c>
      <c r="AG32" s="125"/>
      <c r="AH32" s="116">
        <v>3263.61</v>
      </c>
      <c r="AI32" s="116">
        <f t="shared" si="7"/>
        <v>329132000000</v>
      </c>
      <c r="AJ32" s="101">
        <f t="shared" si="8"/>
        <v>0.7</v>
      </c>
      <c r="AK32" s="105">
        <f t="shared" si="9"/>
        <v>0.0464</v>
      </c>
      <c r="AL32" s="5">
        <f t="shared" si="10"/>
        <v>2967062459.755312</v>
      </c>
      <c r="AM32" s="91">
        <f t="shared" si="11"/>
        <v>230392400000</v>
      </c>
      <c r="AN32" s="91">
        <f t="shared" si="12"/>
        <v>230392400000</v>
      </c>
      <c r="AO32" s="116">
        <f t="shared" si="13"/>
        <v>10690207360</v>
      </c>
      <c r="AP32" s="116">
        <f t="shared" si="14"/>
        <v>10690207360</v>
      </c>
      <c r="AQ32" s="91"/>
      <c r="AR32" s="113">
        <f t="shared" si="15"/>
        <v>13</v>
      </c>
      <c r="AS32" s="123">
        <v>77.65</v>
      </c>
      <c r="AT32" s="123">
        <f t="shared" si="16"/>
        <v>329132000000</v>
      </c>
      <c r="AX32" s="5">
        <v>3291.32</v>
      </c>
      <c r="AY32" s="91">
        <f t="shared" si="17"/>
        <v>329132000000</v>
      </c>
    </row>
    <row r="33" spans="2:51" ht="12.75" customHeight="1">
      <c r="B33" s="7">
        <v>883</v>
      </c>
      <c r="C33" s="10"/>
      <c r="D33" s="2" t="s">
        <v>25</v>
      </c>
      <c r="E33" s="29">
        <v>100</v>
      </c>
      <c r="F33" s="1"/>
      <c r="G33" s="8">
        <v>4.18</v>
      </c>
      <c r="H33" s="9"/>
      <c r="I33" s="29">
        <v>60</v>
      </c>
      <c r="J33" s="1"/>
      <c r="K33" s="8">
        <v>3.5</v>
      </c>
      <c r="L33" s="30"/>
      <c r="M33" s="29">
        <v>35</v>
      </c>
      <c r="N33" s="1"/>
      <c r="O33" s="8">
        <v>2.88</v>
      </c>
      <c r="P33" s="9"/>
      <c r="R33" s="5">
        <f t="shared" si="2"/>
        <v>883</v>
      </c>
      <c r="S33" s="5">
        <v>43329</v>
      </c>
      <c r="T33" s="5">
        <f t="shared" si="3"/>
        <v>43329000000</v>
      </c>
      <c r="U33" s="5">
        <v>43329</v>
      </c>
      <c r="V33" s="5">
        <v>43348</v>
      </c>
      <c r="W33" s="115">
        <f t="shared" si="18"/>
        <v>43146813441.48319</v>
      </c>
      <c r="X33" s="117">
        <f t="shared" si="19"/>
        <v>43146813441.48319</v>
      </c>
      <c r="Y33" s="91">
        <f>'opening price aastock'!C28</f>
        <v>8.63</v>
      </c>
      <c r="Z33" s="91">
        <f>'opening price yahoo'!C29</f>
        <v>8.63</v>
      </c>
      <c r="AA33" s="91">
        <f t="shared" si="4"/>
        <v>373929270000.00006</v>
      </c>
      <c r="AB33" s="116">
        <f t="shared" si="5"/>
        <v>372357000000</v>
      </c>
      <c r="AC33" s="116"/>
      <c r="AD33" s="116">
        <f>'closing price aastock'!C28</f>
        <v>8.63</v>
      </c>
      <c r="AE33" s="116">
        <f>'close price yahoo'!C29</f>
        <v>8.63</v>
      </c>
      <c r="AF33" s="116">
        <f t="shared" si="6"/>
        <v>373929270000.00006</v>
      </c>
      <c r="AG33" s="125"/>
      <c r="AH33" s="116">
        <v>2929.01</v>
      </c>
      <c r="AI33" s="116">
        <f t="shared" si="7"/>
        <v>372357000000</v>
      </c>
      <c r="AJ33" s="101">
        <f t="shared" si="8"/>
        <v>0.6</v>
      </c>
      <c r="AK33" s="105">
        <f t="shared" si="9"/>
        <v>0.035</v>
      </c>
      <c r="AL33" s="5">
        <f t="shared" si="10"/>
        <v>25888088064.889915</v>
      </c>
      <c r="AM33" s="91">
        <f t="shared" si="11"/>
        <v>223414200000</v>
      </c>
      <c r="AN33" s="91">
        <f t="shared" si="12"/>
        <v>223414200000</v>
      </c>
      <c r="AO33" s="116">
        <f t="shared" si="13"/>
        <v>7819497000.000001</v>
      </c>
      <c r="AP33" s="116">
        <f t="shared" si="14"/>
        <v>7819497000.000001</v>
      </c>
      <c r="AQ33" s="91"/>
      <c r="AR33" s="113">
        <f t="shared" si="15"/>
        <v>883</v>
      </c>
      <c r="AS33" s="123">
        <v>8.63</v>
      </c>
      <c r="AT33" s="123">
        <f t="shared" si="16"/>
        <v>372357000000</v>
      </c>
      <c r="AX33" s="5">
        <v>3723.57</v>
      </c>
      <c r="AY33" s="91">
        <f t="shared" si="17"/>
        <v>372357000000</v>
      </c>
    </row>
    <row r="34" spans="2:51" ht="12.75" customHeight="1">
      <c r="B34" s="7">
        <v>386</v>
      </c>
      <c r="C34" s="10"/>
      <c r="D34" s="2" t="s">
        <v>60</v>
      </c>
      <c r="E34" s="29">
        <v>100</v>
      </c>
      <c r="F34" s="1"/>
      <c r="G34" s="8">
        <v>1.58</v>
      </c>
      <c r="H34" s="9"/>
      <c r="I34" s="29">
        <v>100</v>
      </c>
      <c r="J34" s="1"/>
      <c r="K34" s="8">
        <v>2.21</v>
      </c>
      <c r="L34" s="30"/>
      <c r="M34" s="29">
        <v>100</v>
      </c>
      <c r="N34" s="1"/>
      <c r="O34" s="8">
        <v>3.12</v>
      </c>
      <c r="P34" s="9"/>
      <c r="R34" s="5">
        <f t="shared" si="2"/>
        <v>386</v>
      </c>
      <c r="S34" s="5">
        <v>16780</v>
      </c>
      <c r="T34" s="5">
        <f t="shared" si="3"/>
        <v>16780000000</v>
      </c>
      <c r="U34" s="5">
        <v>16780</v>
      </c>
      <c r="V34" s="5">
        <v>16780</v>
      </c>
      <c r="W34" s="115">
        <f t="shared" si="18"/>
        <v>16536939313.984169</v>
      </c>
      <c r="X34" s="117">
        <f t="shared" si="19"/>
        <v>16536939313.984169</v>
      </c>
      <c r="Y34" s="91">
        <f>'opening price aastock'!C23</f>
        <v>7.58</v>
      </c>
      <c r="Z34" s="91">
        <f>'opening price yahoo'!C24</f>
        <v>7.58</v>
      </c>
      <c r="AA34" s="91">
        <f t="shared" si="4"/>
        <v>127192400000</v>
      </c>
      <c r="AB34" s="116">
        <f t="shared" si="5"/>
        <v>125350000000</v>
      </c>
      <c r="AC34" s="116"/>
      <c r="AD34" s="116">
        <f>'closing price aastock'!C23</f>
        <v>7.58</v>
      </c>
      <c r="AE34" s="116">
        <f>'close price yahoo'!C24</f>
        <v>7.58</v>
      </c>
      <c r="AF34" s="116">
        <f t="shared" si="6"/>
        <v>127192400000</v>
      </c>
      <c r="AG34" s="125"/>
      <c r="AH34" s="116">
        <v>1174.63</v>
      </c>
      <c r="AI34" s="116">
        <f t="shared" si="7"/>
        <v>125350000000</v>
      </c>
      <c r="AJ34" s="101">
        <f t="shared" si="8"/>
        <v>1</v>
      </c>
      <c r="AK34" s="105">
        <f t="shared" si="9"/>
        <v>0.022099999999999998</v>
      </c>
      <c r="AL34" s="5">
        <f t="shared" si="10"/>
        <v>16536939313.984169</v>
      </c>
      <c r="AM34" s="91">
        <f t="shared" si="11"/>
        <v>125350000000</v>
      </c>
      <c r="AN34" s="91">
        <f t="shared" si="12"/>
        <v>125350000000</v>
      </c>
      <c r="AO34" s="116">
        <f t="shared" si="13"/>
        <v>2770235000</v>
      </c>
      <c r="AP34" s="116">
        <f t="shared" si="14"/>
        <v>2770235000</v>
      </c>
      <c r="AQ34" s="91"/>
      <c r="AR34" s="113">
        <f t="shared" si="15"/>
        <v>386</v>
      </c>
      <c r="AS34" s="123">
        <v>7.58</v>
      </c>
      <c r="AT34" s="123">
        <f t="shared" si="16"/>
        <v>125350000000</v>
      </c>
      <c r="AX34" s="5">
        <v>1253.5</v>
      </c>
      <c r="AY34" s="91">
        <f t="shared" si="17"/>
        <v>125350000000</v>
      </c>
    </row>
    <row r="35" spans="2:51" ht="12.75" customHeight="1">
      <c r="B35" s="7">
        <v>330</v>
      </c>
      <c r="C35" s="2"/>
      <c r="D35" s="2" t="s">
        <v>40</v>
      </c>
      <c r="E35" s="29">
        <v>100</v>
      </c>
      <c r="F35" s="1"/>
      <c r="G35" s="8">
        <v>1.65</v>
      </c>
      <c r="H35" s="9"/>
      <c r="I35" s="29">
        <v>90</v>
      </c>
      <c r="J35" s="1"/>
      <c r="K35" s="8">
        <v>2.08</v>
      </c>
      <c r="L35" s="30"/>
      <c r="M35" s="29">
        <v>85</v>
      </c>
      <c r="N35" s="1"/>
      <c r="O35" s="8">
        <v>2.77</v>
      </c>
      <c r="P35" s="9"/>
      <c r="R35" s="5">
        <f t="shared" si="2"/>
        <v>330</v>
      </c>
      <c r="S35" s="5">
        <v>1231</v>
      </c>
      <c r="T35" s="5">
        <f t="shared" si="3"/>
        <v>1231000000</v>
      </c>
      <c r="U35" s="5">
        <v>1231</v>
      </c>
      <c r="V35" s="5">
        <v>1231</v>
      </c>
      <c r="W35" s="115">
        <f t="shared" si="18"/>
        <v>1239718172.983479</v>
      </c>
      <c r="X35" s="117">
        <f t="shared" si="19"/>
        <v>1239718172.983479</v>
      </c>
      <c r="Y35" s="91">
        <f>'opening price aastock'!C22</f>
        <v>102.9</v>
      </c>
      <c r="Z35" s="116">
        <f>'opening price yahoo'!C23</f>
        <v>102.9</v>
      </c>
      <c r="AA35" s="91">
        <f t="shared" si="4"/>
        <v>126669900000</v>
      </c>
      <c r="AB35" s="116">
        <f t="shared" si="5"/>
        <v>127567000000</v>
      </c>
      <c r="AC35" s="116"/>
      <c r="AD35" s="116">
        <f>'closing price aastock'!C22</f>
        <v>102.9</v>
      </c>
      <c r="AE35" s="116">
        <f>'close price yahoo'!C23</f>
        <v>102.9</v>
      </c>
      <c r="AF35" s="116">
        <f t="shared" si="6"/>
        <v>126669900000</v>
      </c>
      <c r="AG35" s="125"/>
      <c r="AH35" s="116">
        <v>1212.31</v>
      </c>
      <c r="AI35" s="116">
        <f t="shared" si="7"/>
        <v>127567000000</v>
      </c>
      <c r="AJ35" s="101">
        <f t="shared" si="8"/>
        <v>0.9</v>
      </c>
      <c r="AK35" s="105">
        <f t="shared" si="9"/>
        <v>0.0208</v>
      </c>
      <c r="AL35" s="5">
        <f t="shared" si="10"/>
        <v>1115746355.685131</v>
      </c>
      <c r="AM35" s="91">
        <f t="shared" si="11"/>
        <v>114810300000</v>
      </c>
      <c r="AN35" s="91">
        <f t="shared" si="12"/>
        <v>114810300000</v>
      </c>
      <c r="AO35" s="116">
        <f t="shared" si="13"/>
        <v>2388054240</v>
      </c>
      <c r="AP35" s="116">
        <f t="shared" si="14"/>
        <v>2388054240</v>
      </c>
      <c r="AQ35" s="91"/>
      <c r="AR35" s="113">
        <f t="shared" si="15"/>
        <v>330</v>
      </c>
      <c r="AS35" s="123">
        <v>102.9</v>
      </c>
      <c r="AT35" s="123">
        <f t="shared" si="16"/>
        <v>127567000000</v>
      </c>
      <c r="AX35" s="5">
        <v>1275.67</v>
      </c>
      <c r="AY35" s="91">
        <f t="shared" si="17"/>
        <v>127567000000</v>
      </c>
    </row>
    <row r="36" spans="2:51" ht="12.75" customHeight="1">
      <c r="B36" s="7">
        <v>19</v>
      </c>
      <c r="C36" s="2"/>
      <c r="D36" s="2" t="s">
        <v>30</v>
      </c>
      <c r="E36" s="29">
        <v>100</v>
      </c>
      <c r="F36" s="1"/>
      <c r="G36" s="8">
        <v>1.28</v>
      </c>
      <c r="H36" s="9"/>
      <c r="I36" s="29">
        <v>100</v>
      </c>
      <c r="J36" s="1"/>
      <c r="K36" s="8">
        <v>1.79</v>
      </c>
      <c r="L36" s="30"/>
      <c r="M36" s="29">
        <v>100</v>
      </c>
      <c r="N36" s="1"/>
      <c r="O36" s="8">
        <v>2.53</v>
      </c>
      <c r="P36" s="9"/>
      <c r="R36" s="5">
        <f t="shared" si="2"/>
        <v>19</v>
      </c>
      <c r="S36" s="5">
        <v>930</v>
      </c>
      <c r="T36" s="5">
        <f t="shared" si="3"/>
        <v>930000000</v>
      </c>
      <c r="U36" s="5">
        <v>930</v>
      </c>
      <c r="V36" s="5">
        <v>917</v>
      </c>
      <c r="W36" s="115">
        <f t="shared" si="18"/>
        <v>915337209.3023256</v>
      </c>
      <c r="X36" s="117">
        <f t="shared" si="19"/>
        <v>915337209.3023256</v>
      </c>
      <c r="Y36" s="91">
        <f>'opening price aastock'!C13</f>
        <v>86</v>
      </c>
      <c r="Z36" s="91">
        <f>'opening price yahoo'!C14</f>
        <v>86</v>
      </c>
      <c r="AA36" s="91">
        <f t="shared" si="4"/>
        <v>79980000000</v>
      </c>
      <c r="AB36" s="116">
        <f t="shared" si="5"/>
        <v>78719000000</v>
      </c>
      <c r="AC36" s="116"/>
      <c r="AD36" s="116">
        <f>'closing price aastock'!C13</f>
        <v>86</v>
      </c>
      <c r="AE36" s="116">
        <f>'close price yahoo'!C14</f>
        <v>86</v>
      </c>
      <c r="AF36" s="116">
        <f t="shared" si="6"/>
        <v>79980000000</v>
      </c>
      <c r="AG36" s="125"/>
      <c r="AH36" s="116">
        <v>844.29</v>
      </c>
      <c r="AI36" s="116">
        <f t="shared" si="7"/>
        <v>78719000000</v>
      </c>
      <c r="AJ36" s="101">
        <f t="shared" si="8"/>
        <v>1</v>
      </c>
      <c r="AK36" s="105">
        <f t="shared" si="9"/>
        <v>0.0179</v>
      </c>
      <c r="AL36" s="5">
        <f t="shared" si="10"/>
        <v>915337209.3023256</v>
      </c>
      <c r="AM36" s="91">
        <f t="shared" si="11"/>
        <v>78719000000</v>
      </c>
      <c r="AN36" s="91">
        <f t="shared" si="12"/>
        <v>78719000000</v>
      </c>
      <c r="AO36" s="116">
        <f t="shared" si="13"/>
        <v>1409070100</v>
      </c>
      <c r="AP36" s="116">
        <f t="shared" si="14"/>
        <v>1409070100</v>
      </c>
      <c r="AQ36" s="91"/>
      <c r="AR36" s="113">
        <f t="shared" si="15"/>
        <v>19</v>
      </c>
      <c r="AS36" s="123">
        <v>86</v>
      </c>
      <c r="AT36" s="123">
        <f t="shared" si="16"/>
        <v>78719000000</v>
      </c>
      <c r="AX36" s="5">
        <v>787.19</v>
      </c>
      <c r="AY36" s="91">
        <f t="shared" si="17"/>
        <v>78719000000</v>
      </c>
    </row>
    <row r="37" spans="2:51" ht="12.75" customHeight="1">
      <c r="B37" s="7">
        <v>494</v>
      </c>
      <c r="C37" s="2"/>
      <c r="D37" s="2" t="s">
        <v>29</v>
      </c>
      <c r="E37" s="29">
        <v>100</v>
      </c>
      <c r="F37" s="1"/>
      <c r="G37" s="8">
        <v>1.41</v>
      </c>
      <c r="H37" s="9"/>
      <c r="I37" s="29">
        <v>80</v>
      </c>
      <c r="J37" s="1"/>
      <c r="K37" s="8">
        <v>1.58</v>
      </c>
      <c r="L37" s="30"/>
      <c r="M37" s="29">
        <v>65</v>
      </c>
      <c r="N37" s="1"/>
      <c r="O37" s="8">
        <v>1.81</v>
      </c>
      <c r="P37" s="9"/>
      <c r="R37" s="5">
        <f t="shared" si="2"/>
        <v>494</v>
      </c>
      <c r="S37" s="5">
        <v>3412</v>
      </c>
      <c r="T37" s="5">
        <f t="shared" si="3"/>
        <v>3412000000</v>
      </c>
      <c r="U37" s="5">
        <v>3412</v>
      </c>
      <c r="V37" s="5">
        <v>3418</v>
      </c>
      <c r="W37" s="115">
        <f t="shared" si="18"/>
        <v>3411230769.230769</v>
      </c>
      <c r="X37" s="117">
        <f t="shared" si="19"/>
        <v>3411230769.230769</v>
      </c>
      <c r="Y37" s="91">
        <f>'opening price aastock'!C25</f>
        <v>26</v>
      </c>
      <c r="Z37" s="91">
        <f>'opening price yahoo'!C26</f>
        <v>26</v>
      </c>
      <c r="AA37" s="91">
        <f t="shared" si="4"/>
        <v>88712000000</v>
      </c>
      <c r="AB37" s="116">
        <f t="shared" si="5"/>
        <v>88692000000</v>
      </c>
      <c r="AC37" s="116"/>
      <c r="AD37" s="116">
        <f>'closing price aastock'!C25</f>
        <v>26</v>
      </c>
      <c r="AE37" s="116">
        <f>'close price yahoo'!C26</f>
        <v>26</v>
      </c>
      <c r="AF37" s="116">
        <f t="shared" si="6"/>
        <v>88712000000</v>
      </c>
      <c r="AG37" s="125"/>
      <c r="AH37" s="116">
        <v>853.05</v>
      </c>
      <c r="AI37" s="116">
        <f t="shared" si="7"/>
        <v>88692000000</v>
      </c>
      <c r="AJ37" s="101">
        <f t="shared" si="8"/>
        <v>0.8</v>
      </c>
      <c r="AK37" s="105">
        <f t="shared" si="9"/>
        <v>0.0158</v>
      </c>
      <c r="AL37" s="5">
        <f t="shared" si="10"/>
        <v>2728984615.3846154</v>
      </c>
      <c r="AM37" s="91">
        <f t="shared" si="11"/>
        <v>70953600000</v>
      </c>
      <c r="AN37" s="91">
        <f t="shared" si="12"/>
        <v>70953600000</v>
      </c>
      <c r="AO37" s="116">
        <f t="shared" si="13"/>
        <v>1121066880</v>
      </c>
      <c r="AP37" s="116">
        <f t="shared" si="14"/>
        <v>1121066880</v>
      </c>
      <c r="AQ37" s="91"/>
      <c r="AR37" s="113">
        <f t="shared" si="15"/>
        <v>494</v>
      </c>
      <c r="AS37" s="123">
        <v>26</v>
      </c>
      <c r="AT37" s="123">
        <f t="shared" si="16"/>
        <v>88692000000</v>
      </c>
      <c r="AX37" s="5">
        <v>886.92</v>
      </c>
      <c r="AY37" s="91">
        <f t="shared" si="17"/>
        <v>88692000000</v>
      </c>
    </row>
    <row r="38" spans="2:51" ht="12.75" customHeight="1">
      <c r="B38" s="7">
        <v>906</v>
      </c>
      <c r="C38" s="2"/>
      <c r="D38" s="2" t="s">
        <v>26</v>
      </c>
      <c r="E38" s="29">
        <v>100</v>
      </c>
      <c r="F38" s="1"/>
      <c r="G38" s="8">
        <v>1.73</v>
      </c>
      <c r="H38" s="9"/>
      <c r="I38" s="29">
        <v>55</v>
      </c>
      <c r="J38" s="1"/>
      <c r="K38" s="8">
        <v>1.33</v>
      </c>
      <c r="L38" s="30"/>
      <c r="M38" s="29">
        <v>30</v>
      </c>
      <c r="N38" s="1"/>
      <c r="O38" s="8">
        <v>1.02</v>
      </c>
      <c r="P38" s="9"/>
      <c r="R38" s="5">
        <f t="shared" si="2"/>
        <v>906</v>
      </c>
      <c r="S38" s="5">
        <v>6651</v>
      </c>
      <c r="T38" s="5">
        <f t="shared" si="3"/>
        <v>6651000000</v>
      </c>
      <c r="U38" s="5">
        <v>6651</v>
      </c>
      <c r="V38" s="5">
        <v>6658</v>
      </c>
      <c r="W38" s="115">
        <f t="shared" si="18"/>
        <v>6587407407.407408</v>
      </c>
      <c r="X38" s="117">
        <f t="shared" si="19"/>
        <v>6587407407.407408</v>
      </c>
      <c r="Y38" s="91">
        <f>'opening price aastock'!C29</f>
        <v>18.9</v>
      </c>
      <c r="Z38" s="91">
        <f>'opening price yahoo'!C30</f>
        <v>18.9</v>
      </c>
      <c r="AA38" s="91">
        <f t="shared" si="4"/>
        <v>125703899999.99998</v>
      </c>
      <c r="AB38" s="116">
        <f t="shared" si="5"/>
        <v>124502000000</v>
      </c>
      <c r="AC38" s="116"/>
      <c r="AD38" s="116">
        <f>'closing price aastock'!C29</f>
        <v>18.9</v>
      </c>
      <c r="AE38" s="116">
        <f>'close price yahoo'!C30</f>
        <v>18.9</v>
      </c>
      <c r="AF38" s="116">
        <f t="shared" si="6"/>
        <v>125703899999.99998</v>
      </c>
      <c r="AG38" s="125"/>
      <c r="AH38" s="116">
        <v>1323.57</v>
      </c>
      <c r="AI38" s="116">
        <f t="shared" si="7"/>
        <v>124502000000</v>
      </c>
      <c r="AJ38" s="101">
        <f t="shared" si="8"/>
        <v>0.55</v>
      </c>
      <c r="AK38" s="105">
        <f t="shared" si="9"/>
        <v>0.013300000000000001</v>
      </c>
      <c r="AL38" s="5">
        <f t="shared" si="10"/>
        <v>3623074074.0740747</v>
      </c>
      <c r="AM38" s="91">
        <f t="shared" si="11"/>
        <v>68476100000.00001</v>
      </c>
      <c r="AN38" s="91">
        <f t="shared" si="12"/>
        <v>68476100000.00001</v>
      </c>
      <c r="AO38" s="116">
        <f t="shared" si="13"/>
        <v>910732130.0000001</v>
      </c>
      <c r="AP38" s="116">
        <f t="shared" si="14"/>
        <v>910732130.0000001</v>
      </c>
      <c r="AQ38" s="91"/>
      <c r="AR38" s="113">
        <f t="shared" si="15"/>
        <v>906</v>
      </c>
      <c r="AS38" s="123">
        <v>18.9</v>
      </c>
      <c r="AT38" s="123">
        <f t="shared" si="16"/>
        <v>124502000000</v>
      </c>
      <c r="AX38" s="5">
        <v>1245.02</v>
      </c>
      <c r="AY38" s="91">
        <f t="shared" si="17"/>
        <v>124502000000</v>
      </c>
    </row>
    <row r="39" spans="2:51" ht="12.75" customHeight="1">
      <c r="B39" s="7">
        <v>762</v>
      </c>
      <c r="C39" s="2"/>
      <c r="D39" s="2" t="s">
        <v>27</v>
      </c>
      <c r="E39" s="29">
        <v>100</v>
      </c>
      <c r="F39" s="1"/>
      <c r="G39" s="8">
        <v>1.76</v>
      </c>
      <c r="H39" s="9"/>
      <c r="I39" s="29">
        <v>50</v>
      </c>
      <c r="J39" s="1"/>
      <c r="K39" s="8">
        <v>1.23</v>
      </c>
      <c r="L39" s="30"/>
      <c r="M39" s="29">
        <v>25</v>
      </c>
      <c r="N39" s="1"/>
      <c r="O39" s="8">
        <v>0.87</v>
      </c>
      <c r="P39" s="9"/>
      <c r="R39" s="5">
        <f t="shared" si="2"/>
        <v>762</v>
      </c>
      <c r="S39" s="5">
        <v>12687</v>
      </c>
      <c r="T39" s="5">
        <f t="shared" si="3"/>
        <v>12687000000</v>
      </c>
      <c r="U39" s="5">
        <v>12687</v>
      </c>
      <c r="V39" s="5">
        <v>12731</v>
      </c>
      <c r="W39" s="115">
        <f t="shared" si="18"/>
        <v>12569967793.880836</v>
      </c>
      <c r="X39" s="117">
        <f t="shared" si="19"/>
        <v>12569967793.880836</v>
      </c>
      <c r="Y39" s="91">
        <f>'opening price aastock'!C27</f>
        <v>12.42</v>
      </c>
      <c r="Z39" s="91">
        <f>'opening price yahoo'!C28</f>
        <v>12.42</v>
      </c>
      <c r="AA39" s="91">
        <f t="shared" si="4"/>
        <v>157572540000</v>
      </c>
      <c r="AB39" s="116">
        <f t="shared" si="5"/>
        <v>156119000000</v>
      </c>
      <c r="AC39" s="116"/>
      <c r="AD39" s="116">
        <f>'closing price aastock'!C27</f>
        <v>12.42</v>
      </c>
      <c r="AE39" s="116">
        <f>'close price yahoo'!C28</f>
        <v>12.42</v>
      </c>
      <c r="AF39" s="116">
        <f t="shared" si="6"/>
        <v>157572540000</v>
      </c>
      <c r="AG39" s="125"/>
      <c r="AH39" s="116">
        <v>1484.43</v>
      </c>
      <c r="AI39" s="116">
        <f t="shared" si="7"/>
        <v>156119000000</v>
      </c>
      <c r="AJ39" s="101">
        <f t="shared" si="8"/>
        <v>0.5</v>
      </c>
      <c r="AK39" s="105">
        <f t="shared" si="9"/>
        <v>0.0123</v>
      </c>
      <c r="AL39" s="5">
        <f t="shared" si="10"/>
        <v>6284983896.940418</v>
      </c>
      <c r="AM39" s="91">
        <f t="shared" si="11"/>
        <v>78059500000</v>
      </c>
      <c r="AN39" s="91">
        <f t="shared" si="12"/>
        <v>78059500000</v>
      </c>
      <c r="AO39" s="116">
        <f t="shared" si="13"/>
        <v>960131850</v>
      </c>
      <c r="AP39" s="116">
        <f t="shared" si="14"/>
        <v>960131850</v>
      </c>
      <c r="AQ39" s="91"/>
      <c r="AR39" s="113">
        <f t="shared" si="15"/>
        <v>762</v>
      </c>
      <c r="AS39" s="123">
        <v>12.42</v>
      </c>
      <c r="AT39" s="123">
        <f t="shared" si="16"/>
        <v>156119000000</v>
      </c>
      <c r="AX39" s="5">
        <v>1561.19</v>
      </c>
      <c r="AY39" s="91">
        <f t="shared" si="17"/>
        <v>156119000000</v>
      </c>
    </row>
    <row r="40" spans="2:51" ht="12.75" customHeight="1">
      <c r="B40" s="7">
        <v>66</v>
      </c>
      <c r="C40" s="2"/>
      <c r="D40" s="2" t="s">
        <v>28</v>
      </c>
      <c r="E40" s="29">
        <v>100</v>
      </c>
      <c r="F40" s="1"/>
      <c r="G40" s="8">
        <v>1.62</v>
      </c>
      <c r="H40" s="9"/>
      <c r="I40" s="29">
        <v>50</v>
      </c>
      <c r="J40" s="1"/>
      <c r="K40" s="8">
        <v>1.13</v>
      </c>
      <c r="L40" s="30"/>
      <c r="M40" s="29">
        <v>25</v>
      </c>
      <c r="N40" s="1"/>
      <c r="O40" s="8">
        <v>0.8</v>
      </c>
      <c r="P40" s="9"/>
      <c r="R40" s="5">
        <f t="shared" si="2"/>
        <v>66</v>
      </c>
      <c r="S40" s="5">
        <v>5549</v>
      </c>
      <c r="T40" s="5">
        <f t="shared" si="3"/>
        <v>5549000000</v>
      </c>
      <c r="U40" s="5">
        <v>5549</v>
      </c>
      <c r="V40" s="5">
        <v>5589</v>
      </c>
      <c r="W40" s="115">
        <f t="shared" si="18"/>
        <v>5606402116.402116</v>
      </c>
      <c r="X40" s="117">
        <f t="shared" si="19"/>
        <v>5606402116.402116</v>
      </c>
      <c r="Y40" s="91">
        <f>'opening price aastock'!C15</f>
        <v>18.9</v>
      </c>
      <c r="Z40" s="91">
        <f>'opening price yahoo'!C16</f>
        <v>18.9</v>
      </c>
      <c r="AA40" s="91">
        <f t="shared" si="4"/>
        <v>104876099999.99998</v>
      </c>
      <c r="AB40" s="116">
        <f t="shared" si="5"/>
        <v>105960999999.99998</v>
      </c>
      <c r="AC40" s="116"/>
      <c r="AD40" s="116">
        <f>'closing price aastock'!C15</f>
        <v>18.9</v>
      </c>
      <c r="AE40" s="116">
        <f>'close price yahoo'!C16</f>
        <v>18.9</v>
      </c>
      <c r="AF40" s="116">
        <f t="shared" si="6"/>
        <v>104876099999.99998</v>
      </c>
      <c r="AG40" s="125"/>
      <c r="AH40" s="116">
        <v>1087.61</v>
      </c>
      <c r="AI40" s="116">
        <f t="shared" si="7"/>
        <v>105960999999.99998</v>
      </c>
      <c r="AJ40" s="101">
        <f t="shared" si="8"/>
        <v>0.5</v>
      </c>
      <c r="AK40" s="105">
        <f t="shared" si="9"/>
        <v>0.0113</v>
      </c>
      <c r="AL40" s="5">
        <f t="shared" si="10"/>
        <v>2803201058.201058</v>
      </c>
      <c r="AM40" s="91">
        <f t="shared" si="11"/>
        <v>52980499999.99999</v>
      </c>
      <c r="AN40" s="91">
        <f t="shared" si="12"/>
        <v>52980499999.99999</v>
      </c>
      <c r="AO40" s="116">
        <f t="shared" si="13"/>
        <v>598679649.9999999</v>
      </c>
      <c r="AP40" s="116">
        <f t="shared" si="14"/>
        <v>598679649.9999999</v>
      </c>
      <c r="AQ40" s="91"/>
      <c r="AR40" s="113">
        <f t="shared" si="15"/>
        <v>66</v>
      </c>
      <c r="AS40" s="123">
        <v>18.9</v>
      </c>
      <c r="AT40" s="123">
        <f t="shared" si="16"/>
        <v>105960999999.99998</v>
      </c>
      <c r="AX40" s="5">
        <v>1059.61</v>
      </c>
      <c r="AY40" s="91">
        <f t="shared" si="17"/>
        <v>105960999999.99998</v>
      </c>
    </row>
    <row r="41" spans="2:51" ht="12.75" customHeight="1">
      <c r="B41" s="7">
        <v>17</v>
      </c>
      <c r="C41" s="2"/>
      <c r="D41" s="2" t="s">
        <v>45</v>
      </c>
      <c r="E41" s="29">
        <v>100</v>
      </c>
      <c r="F41" s="1"/>
      <c r="G41" s="8">
        <v>0.99</v>
      </c>
      <c r="H41" s="9"/>
      <c r="I41" s="29">
        <v>80</v>
      </c>
      <c r="J41" s="1"/>
      <c r="K41" s="8">
        <v>1.11</v>
      </c>
      <c r="L41" s="30"/>
      <c r="M41" s="29">
        <v>65</v>
      </c>
      <c r="N41" s="1"/>
      <c r="O41" s="8">
        <v>1.27</v>
      </c>
      <c r="P41" s="9"/>
      <c r="R41" s="5">
        <f t="shared" si="2"/>
        <v>17</v>
      </c>
      <c r="S41" s="5">
        <v>3692</v>
      </c>
      <c r="T41" s="5">
        <f t="shared" si="3"/>
        <v>3692000000</v>
      </c>
      <c r="U41" s="5">
        <v>3692</v>
      </c>
      <c r="V41" s="5">
        <v>3713</v>
      </c>
      <c r="W41" s="115">
        <f t="shared" si="18"/>
        <v>3704798255.1799345</v>
      </c>
      <c r="X41" s="117">
        <f t="shared" si="19"/>
        <v>3704798255.1799345</v>
      </c>
      <c r="Y41" s="91">
        <f>'opening price aastock'!C12</f>
        <v>18.34</v>
      </c>
      <c r="Z41" s="91">
        <f>'opening price yahoo'!C13</f>
        <v>18.34</v>
      </c>
      <c r="AA41" s="91">
        <f t="shared" si="4"/>
        <v>67711280000</v>
      </c>
      <c r="AB41" s="116">
        <f t="shared" si="5"/>
        <v>67946000000</v>
      </c>
      <c r="AC41" s="116"/>
      <c r="AD41" s="116">
        <f>'closing price aastock'!C12</f>
        <v>18.34</v>
      </c>
      <c r="AE41" s="116">
        <f>'close price yahoo'!C13</f>
        <v>18.34</v>
      </c>
      <c r="AF41" s="116">
        <f t="shared" si="6"/>
        <v>67711280000</v>
      </c>
      <c r="AG41" s="125"/>
      <c r="AH41" s="116">
        <v>697.77</v>
      </c>
      <c r="AI41" s="116">
        <f t="shared" si="7"/>
        <v>67946000000</v>
      </c>
      <c r="AJ41" s="101">
        <f t="shared" si="8"/>
        <v>0.8</v>
      </c>
      <c r="AK41" s="105">
        <f t="shared" si="9"/>
        <v>0.0111</v>
      </c>
      <c r="AL41" s="5">
        <f t="shared" si="10"/>
        <v>2963838604.1439476</v>
      </c>
      <c r="AM41" s="91">
        <f t="shared" si="11"/>
        <v>54356800000</v>
      </c>
      <c r="AN41" s="91">
        <f t="shared" si="12"/>
        <v>54356800000</v>
      </c>
      <c r="AO41" s="116">
        <f t="shared" si="13"/>
        <v>603360480</v>
      </c>
      <c r="AP41" s="116">
        <f t="shared" si="14"/>
        <v>603360480</v>
      </c>
      <c r="AQ41" s="91"/>
      <c r="AR41" s="113">
        <f t="shared" si="15"/>
        <v>17</v>
      </c>
      <c r="AS41" s="123">
        <v>18.34</v>
      </c>
      <c r="AT41" s="123">
        <f t="shared" si="16"/>
        <v>67946000000</v>
      </c>
      <c r="AX41" s="5">
        <v>679.46</v>
      </c>
      <c r="AY41" s="91">
        <f t="shared" si="17"/>
        <v>67946000000</v>
      </c>
    </row>
    <row r="42" spans="2:51" ht="12.75" customHeight="1">
      <c r="B42" s="7">
        <v>4</v>
      </c>
      <c r="C42" s="2"/>
      <c r="D42" s="2" t="s">
        <v>43</v>
      </c>
      <c r="E42" s="29">
        <v>100</v>
      </c>
      <c r="F42" s="1"/>
      <c r="G42" s="8">
        <v>1.01</v>
      </c>
      <c r="H42" s="9"/>
      <c r="I42" s="29">
        <v>70</v>
      </c>
      <c r="J42" s="1"/>
      <c r="K42" s="8">
        <v>0.99</v>
      </c>
      <c r="L42" s="30"/>
      <c r="M42" s="29">
        <v>55</v>
      </c>
      <c r="N42" s="1"/>
      <c r="O42" s="8">
        <v>1.09</v>
      </c>
      <c r="P42" s="9"/>
      <c r="R42" s="5">
        <f t="shared" si="2"/>
        <v>4</v>
      </c>
      <c r="S42" s="5">
        <v>2448</v>
      </c>
      <c r="T42" s="5">
        <f t="shared" si="3"/>
        <v>2448000000</v>
      </c>
      <c r="U42" s="5">
        <v>2448</v>
      </c>
      <c r="V42" s="5">
        <v>2448</v>
      </c>
      <c r="W42" s="115">
        <f t="shared" si="18"/>
        <v>2439868852.4590163</v>
      </c>
      <c r="X42" s="117">
        <f t="shared" si="19"/>
        <v>2439868852.4590163</v>
      </c>
      <c r="Y42" s="91">
        <f>'opening price aastock'!C4</f>
        <v>30.5</v>
      </c>
      <c r="Z42" s="91">
        <f>'opening price yahoo'!C5</f>
        <v>30.5</v>
      </c>
      <c r="AA42" s="91">
        <f t="shared" si="4"/>
        <v>74664000000</v>
      </c>
      <c r="AB42" s="116">
        <f t="shared" si="5"/>
        <v>74416000000</v>
      </c>
      <c r="AC42" s="116"/>
      <c r="AD42" s="116">
        <f>'closing price aastock'!C4</f>
        <v>30.5</v>
      </c>
      <c r="AE42" s="116">
        <f>'close price yahoo'!C5</f>
        <v>30.5</v>
      </c>
      <c r="AF42" s="116">
        <f t="shared" si="6"/>
        <v>74664000000</v>
      </c>
      <c r="AG42" s="125"/>
      <c r="AH42" s="116">
        <v>722.12</v>
      </c>
      <c r="AI42" s="116">
        <f t="shared" si="7"/>
        <v>74416000000</v>
      </c>
      <c r="AJ42" s="101">
        <f t="shared" si="8"/>
        <v>0.7</v>
      </c>
      <c r="AK42" s="105">
        <f t="shared" si="9"/>
        <v>0.009899999999999999</v>
      </c>
      <c r="AL42" s="5">
        <f t="shared" si="10"/>
        <v>1707908196.7213113</v>
      </c>
      <c r="AM42" s="91">
        <f t="shared" si="11"/>
        <v>52091199999.99999</v>
      </c>
      <c r="AN42" s="91">
        <f t="shared" si="12"/>
        <v>52091199999.99999</v>
      </c>
      <c r="AO42" s="116">
        <f t="shared" si="13"/>
        <v>515702879.99999994</v>
      </c>
      <c r="AP42" s="116">
        <f t="shared" si="14"/>
        <v>515702879.99999994</v>
      </c>
      <c r="AQ42" s="91"/>
      <c r="AR42" s="113">
        <f t="shared" si="15"/>
        <v>4</v>
      </c>
      <c r="AS42" s="123">
        <v>30.5</v>
      </c>
      <c r="AT42" s="123">
        <f t="shared" si="16"/>
        <v>74416000000</v>
      </c>
      <c r="AX42" s="5">
        <v>744.16</v>
      </c>
      <c r="AY42" s="91">
        <f t="shared" si="17"/>
        <v>74416000000</v>
      </c>
    </row>
    <row r="43" spans="2:51" ht="12.75" customHeight="1">
      <c r="B43" s="7">
        <v>2038</v>
      </c>
      <c r="C43" s="2"/>
      <c r="D43" s="2" t="s">
        <v>46</v>
      </c>
      <c r="E43" s="29">
        <v>30</v>
      </c>
      <c r="F43" s="1"/>
      <c r="G43" s="8">
        <v>0.7</v>
      </c>
      <c r="H43" s="9"/>
      <c r="I43" s="29">
        <v>30</v>
      </c>
      <c r="J43" s="1"/>
      <c r="K43" s="8">
        <v>0.97</v>
      </c>
      <c r="L43" s="30"/>
      <c r="M43" s="29">
        <v>30</v>
      </c>
      <c r="N43" s="1"/>
      <c r="O43" s="8">
        <v>1.37</v>
      </c>
      <c r="P43" s="9"/>
      <c r="R43" s="5">
        <f t="shared" si="2"/>
        <v>2038</v>
      </c>
      <c r="S43" s="5">
        <v>7004</v>
      </c>
      <c r="T43" s="5">
        <f t="shared" si="3"/>
        <v>7004000000</v>
      </c>
      <c r="U43" s="5">
        <v>7004</v>
      </c>
      <c r="V43" s="5">
        <v>7010</v>
      </c>
      <c r="W43" s="115">
        <f t="shared" si="18"/>
        <v>6968379629.629629</v>
      </c>
      <c r="X43" s="117">
        <f t="shared" si="19"/>
        <v>6968379629.629629</v>
      </c>
      <c r="Y43" s="91">
        <f>'opening price aastock'!C35</f>
        <v>21.6</v>
      </c>
      <c r="Z43" s="91">
        <f>'opening price yahoo'!C36</f>
        <v>21.6</v>
      </c>
      <c r="AA43" s="91">
        <f t="shared" si="4"/>
        <v>151286400000</v>
      </c>
      <c r="AB43" s="116">
        <f t="shared" si="5"/>
        <v>150517000000</v>
      </c>
      <c r="AC43" s="116"/>
      <c r="AD43" s="116">
        <f>'closing price aastock'!C35</f>
        <v>21.6</v>
      </c>
      <c r="AE43" s="116">
        <f>'close price yahoo'!C36</f>
        <v>21.6</v>
      </c>
      <c r="AF43" s="116">
        <f t="shared" si="6"/>
        <v>151286400000</v>
      </c>
      <c r="AG43" s="125"/>
      <c r="AH43" s="116">
        <v>1708.87</v>
      </c>
      <c r="AI43" s="116">
        <f t="shared" si="7"/>
        <v>150517000000</v>
      </c>
      <c r="AJ43" s="101">
        <f t="shared" si="8"/>
        <v>0.3</v>
      </c>
      <c r="AK43" s="105">
        <f t="shared" si="9"/>
        <v>0.0097</v>
      </c>
      <c r="AL43" s="5">
        <f t="shared" si="10"/>
        <v>2090513888.8888886</v>
      </c>
      <c r="AM43" s="91">
        <f t="shared" si="11"/>
        <v>45155100000</v>
      </c>
      <c r="AN43" s="91">
        <f t="shared" si="12"/>
        <v>45155100000</v>
      </c>
      <c r="AO43" s="116">
        <f t="shared" si="13"/>
        <v>438004470</v>
      </c>
      <c r="AP43" s="116">
        <f t="shared" si="14"/>
        <v>438004470</v>
      </c>
      <c r="AQ43" s="91"/>
      <c r="AR43" s="113">
        <f t="shared" si="15"/>
        <v>2038</v>
      </c>
      <c r="AS43" s="123">
        <v>21.6</v>
      </c>
      <c r="AT43" s="123">
        <f t="shared" si="16"/>
        <v>150517000000</v>
      </c>
      <c r="AX43" s="5">
        <v>1505.17</v>
      </c>
      <c r="AY43" s="91">
        <f t="shared" si="17"/>
        <v>150517000000</v>
      </c>
    </row>
    <row r="44" spans="2:51" ht="12.75" customHeight="1">
      <c r="B44" s="7">
        <v>144</v>
      </c>
      <c r="C44" s="2"/>
      <c r="D44" s="2" t="s">
        <v>42</v>
      </c>
      <c r="E44" s="29">
        <v>100</v>
      </c>
      <c r="F44" s="1"/>
      <c r="G44" s="8">
        <v>1.01</v>
      </c>
      <c r="H44" s="9"/>
      <c r="I44" s="29">
        <v>65</v>
      </c>
      <c r="J44" s="1"/>
      <c r="K44" s="8">
        <v>0.92</v>
      </c>
      <c r="L44" s="30"/>
      <c r="M44" s="29">
        <v>45</v>
      </c>
      <c r="N44" s="1"/>
      <c r="O44" s="8">
        <v>0.9</v>
      </c>
      <c r="P44" s="9"/>
      <c r="R44" s="5">
        <f t="shared" si="2"/>
        <v>144</v>
      </c>
      <c r="S44" s="5">
        <v>2335</v>
      </c>
      <c r="T44" s="5">
        <f t="shared" si="3"/>
        <v>2335000000</v>
      </c>
      <c r="U44" s="5">
        <v>2335</v>
      </c>
      <c r="V44" s="5">
        <v>2389</v>
      </c>
      <c r="W44" s="115">
        <f t="shared" si="18"/>
        <v>2411586021.5053763</v>
      </c>
      <c r="X44" s="117">
        <f t="shared" si="19"/>
        <v>2411586021.5053763</v>
      </c>
      <c r="Y44" s="91">
        <f>'opening price aastock'!C18</f>
        <v>37.2</v>
      </c>
      <c r="Z44" s="91">
        <f>'opening price yahoo'!C19</f>
        <v>37.2</v>
      </c>
      <c r="AA44" s="91">
        <f t="shared" si="4"/>
        <v>86862000000</v>
      </c>
      <c r="AB44" s="116">
        <f t="shared" si="5"/>
        <v>89711000000</v>
      </c>
      <c r="AC44" s="116"/>
      <c r="AD44" s="116">
        <f>'closing price aastock'!C18</f>
        <v>37.2</v>
      </c>
      <c r="AE44" s="116">
        <f>'close price yahoo'!C19</f>
        <v>37.2</v>
      </c>
      <c r="AF44" s="116">
        <f t="shared" si="6"/>
        <v>86862000000</v>
      </c>
      <c r="AG44" s="125"/>
      <c r="AH44" s="116">
        <v>807.8</v>
      </c>
      <c r="AI44" s="116">
        <f t="shared" si="7"/>
        <v>89711000000</v>
      </c>
      <c r="AJ44" s="101">
        <f t="shared" si="8"/>
        <v>0.65</v>
      </c>
      <c r="AK44" s="105">
        <f t="shared" si="9"/>
        <v>0.0092</v>
      </c>
      <c r="AL44" s="5">
        <f t="shared" si="10"/>
        <v>1567530913.9784946</v>
      </c>
      <c r="AM44" s="91">
        <f t="shared" si="11"/>
        <v>58312150000.00001</v>
      </c>
      <c r="AN44" s="91">
        <f t="shared" si="12"/>
        <v>58312150000.00001</v>
      </c>
      <c r="AO44" s="116">
        <f t="shared" si="13"/>
        <v>536471780</v>
      </c>
      <c r="AP44" s="116">
        <f t="shared" si="14"/>
        <v>536471780</v>
      </c>
      <c r="AQ44" s="91"/>
      <c r="AR44" s="113">
        <f t="shared" si="15"/>
        <v>144</v>
      </c>
      <c r="AS44" s="123">
        <v>37.2</v>
      </c>
      <c r="AT44" s="123">
        <f t="shared" si="16"/>
        <v>89711000000</v>
      </c>
      <c r="AX44" s="5">
        <v>897.11</v>
      </c>
      <c r="AY44" s="91">
        <f t="shared" si="17"/>
        <v>89711000000</v>
      </c>
    </row>
    <row r="45" spans="2:51" ht="12.75" customHeight="1">
      <c r="B45" s="7">
        <v>293</v>
      </c>
      <c r="C45" s="2"/>
      <c r="D45" s="2" t="s">
        <v>41</v>
      </c>
      <c r="E45" s="29">
        <v>100</v>
      </c>
      <c r="F45" s="1"/>
      <c r="G45" s="8">
        <v>1.17</v>
      </c>
      <c r="H45" s="9"/>
      <c r="I45" s="29">
        <v>55</v>
      </c>
      <c r="J45" s="1"/>
      <c r="K45" s="8">
        <v>0.9</v>
      </c>
      <c r="L45" s="30"/>
      <c r="M45" s="29">
        <v>30</v>
      </c>
      <c r="N45" s="1"/>
      <c r="O45" s="8">
        <v>0.69</v>
      </c>
      <c r="P45" s="9"/>
      <c r="R45" s="5">
        <f t="shared" si="2"/>
        <v>293</v>
      </c>
      <c r="S45" s="5">
        <v>3937</v>
      </c>
      <c r="T45" s="5">
        <f t="shared" si="3"/>
        <v>3937000000</v>
      </c>
      <c r="U45" s="5">
        <v>3937</v>
      </c>
      <c r="V45" s="5">
        <v>3939</v>
      </c>
      <c r="W45" s="115">
        <f t="shared" si="18"/>
        <v>3872337349.39759</v>
      </c>
      <c r="X45" s="117">
        <f t="shared" si="19"/>
        <v>3872337349.39759</v>
      </c>
      <c r="Y45" s="91">
        <f>'opening price aastock'!C21</f>
        <v>20.75</v>
      </c>
      <c r="Z45" s="91">
        <f>'opening price yahoo'!C22</f>
        <v>20.75</v>
      </c>
      <c r="AA45" s="91">
        <f t="shared" si="4"/>
        <v>81692750000</v>
      </c>
      <c r="AB45" s="116">
        <f t="shared" si="5"/>
        <v>80351000000</v>
      </c>
      <c r="AC45" s="116"/>
      <c r="AD45" s="116">
        <f>'closing price aastock'!C21</f>
        <v>20.75</v>
      </c>
      <c r="AE45" s="116">
        <f>'close price yahoo'!C22</f>
        <v>20.75</v>
      </c>
      <c r="AF45" s="116">
        <f t="shared" si="6"/>
        <v>81692750000</v>
      </c>
      <c r="AG45" s="125"/>
      <c r="AH45" s="116">
        <v>807.12</v>
      </c>
      <c r="AI45" s="116">
        <f t="shared" si="7"/>
        <v>80351000000</v>
      </c>
      <c r="AJ45" s="101">
        <f t="shared" si="8"/>
        <v>0.55</v>
      </c>
      <c r="AK45" s="105">
        <f t="shared" si="9"/>
        <v>0.009000000000000001</v>
      </c>
      <c r="AL45" s="5">
        <f t="shared" si="10"/>
        <v>2129785542.1686747</v>
      </c>
      <c r="AM45" s="91">
        <f t="shared" si="11"/>
        <v>44193050000</v>
      </c>
      <c r="AN45" s="91">
        <f t="shared" si="12"/>
        <v>44193050000</v>
      </c>
      <c r="AO45" s="116">
        <f t="shared" si="13"/>
        <v>397737450.00000006</v>
      </c>
      <c r="AP45" s="116">
        <f t="shared" si="14"/>
        <v>397737450.00000006</v>
      </c>
      <c r="AQ45" s="91"/>
      <c r="AR45" s="113">
        <f t="shared" si="15"/>
        <v>293</v>
      </c>
      <c r="AS45" s="123">
        <v>20.75</v>
      </c>
      <c r="AT45" s="123">
        <f t="shared" si="16"/>
        <v>80351000000</v>
      </c>
      <c r="AX45" s="5">
        <v>803.51</v>
      </c>
      <c r="AY45" s="91">
        <f t="shared" si="17"/>
        <v>80351000000</v>
      </c>
    </row>
    <row r="46" spans="2:51" ht="12.75" customHeight="1">
      <c r="B46" s="7">
        <v>267</v>
      </c>
      <c r="C46" s="2"/>
      <c r="D46" s="2" t="s">
        <v>31</v>
      </c>
      <c r="E46" s="29">
        <v>100</v>
      </c>
      <c r="F46" s="1"/>
      <c r="G46" s="8">
        <v>0.85</v>
      </c>
      <c r="H46" s="9"/>
      <c r="I46" s="29">
        <v>70</v>
      </c>
      <c r="J46" s="1"/>
      <c r="K46" s="8">
        <v>0.83</v>
      </c>
      <c r="L46" s="30"/>
      <c r="M46" s="29">
        <v>55</v>
      </c>
      <c r="N46" s="1"/>
      <c r="O46" s="8">
        <v>0.92</v>
      </c>
      <c r="P46" s="9"/>
      <c r="R46" s="5">
        <f t="shared" si="2"/>
        <v>267</v>
      </c>
      <c r="S46" s="5">
        <v>2203</v>
      </c>
      <c r="T46" s="5">
        <f t="shared" si="3"/>
        <v>2203000000</v>
      </c>
      <c r="U46" s="5">
        <v>2203</v>
      </c>
      <c r="V46" s="5">
        <v>2203</v>
      </c>
      <c r="W46" s="115">
        <f t="shared" si="18"/>
        <v>2205935828.8770056</v>
      </c>
      <c r="X46" s="117">
        <f t="shared" si="19"/>
        <v>2205935828.8770056</v>
      </c>
      <c r="Y46" s="91">
        <f>'opening price aastock'!C19</f>
        <v>37.4</v>
      </c>
      <c r="Z46" s="91">
        <f>'opening price yahoo'!C20</f>
        <v>37.4</v>
      </c>
      <c r="AA46" s="91">
        <f t="shared" si="4"/>
        <v>82392200000</v>
      </c>
      <c r="AB46" s="116">
        <f t="shared" si="5"/>
        <v>82502000000</v>
      </c>
      <c r="AC46" s="116"/>
      <c r="AD46" s="116">
        <f>'closing price aastock'!C19</f>
        <v>37.4</v>
      </c>
      <c r="AE46" s="116">
        <f>'close price yahoo'!C20</f>
        <v>37.4</v>
      </c>
      <c r="AF46" s="116">
        <f t="shared" si="6"/>
        <v>82392200000</v>
      </c>
      <c r="AG46" s="125"/>
      <c r="AH46" s="116">
        <v>664.14</v>
      </c>
      <c r="AI46" s="116">
        <f t="shared" si="7"/>
        <v>82502000000</v>
      </c>
      <c r="AJ46" s="101">
        <f t="shared" si="8"/>
        <v>0.7</v>
      </c>
      <c r="AK46" s="105">
        <f t="shared" si="9"/>
        <v>0.0083</v>
      </c>
      <c r="AL46" s="5">
        <f t="shared" si="10"/>
        <v>1544155080.213904</v>
      </c>
      <c r="AM46" s="91">
        <f t="shared" si="11"/>
        <v>57751400000</v>
      </c>
      <c r="AN46" s="91">
        <f t="shared" si="12"/>
        <v>57751400000</v>
      </c>
      <c r="AO46" s="116">
        <f t="shared" si="13"/>
        <v>479336620</v>
      </c>
      <c r="AP46" s="116">
        <f t="shared" si="14"/>
        <v>479336620</v>
      </c>
      <c r="AQ46" s="91"/>
      <c r="AR46" s="113">
        <f t="shared" si="15"/>
        <v>267</v>
      </c>
      <c r="AS46" s="123">
        <v>37.4</v>
      </c>
      <c r="AT46" s="123">
        <f t="shared" si="16"/>
        <v>82502000000</v>
      </c>
      <c r="AX46" s="5">
        <v>825.02</v>
      </c>
      <c r="AY46" s="91">
        <f t="shared" si="17"/>
        <v>82502000000</v>
      </c>
    </row>
    <row r="47" spans="2:51" ht="12.75" customHeight="1">
      <c r="B47" s="7">
        <v>291</v>
      </c>
      <c r="C47" s="2"/>
      <c r="D47" s="2" t="s">
        <v>32</v>
      </c>
      <c r="E47" s="29">
        <v>100</v>
      </c>
      <c r="F47" s="1"/>
      <c r="G47" s="8">
        <v>0.78</v>
      </c>
      <c r="H47" s="9"/>
      <c r="I47" s="29">
        <v>70</v>
      </c>
      <c r="J47" s="1"/>
      <c r="K47" s="8">
        <v>0.76</v>
      </c>
      <c r="L47" s="30"/>
      <c r="M47" s="29">
        <v>50</v>
      </c>
      <c r="N47" s="1"/>
      <c r="O47" s="8">
        <v>0.77</v>
      </c>
      <c r="P47" s="9"/>
      <c r="R47" s="5">
        <f t="shared" si="2"/>
        <v>291</v>
      </c>
      <c r="S47" s="5">
        <v>2368</v>
      </c>
      <c r="T47" s="5">
        <f t="shared" si="3"/>
        <v>2368000000</v>
      </c>
      <c r="U47" s="5">
        <v>2368</v>
      </c>
      <c r="V47" s="5">
        <v>2368</v>
      </c>
      <c r="W47" s="115">
        <f t="shared" si="18"/>
        <v>2359756944.444444</v>
      </c>
      <c r="X47" s="117">
        <f t="shared" si="19"/>
        <v>2359756944.444444</v>
      </c>
      <c r="Y47" s="91">
        <f>'opening price aastock'!C20</f>
        <v>28.8</v>
      </c>
      <c r="Z47" s="91">
        <f>'opening price yahoo'!C21</f>
        <v>28.8</v>
      </c>
      <c r="AA47" s="91">
        <f t="shared" si="4"/>
        <v>68198400000</v>
      </c>
      <c r="AB47" s="116">
        <f t="shared" si="5"/>
        <v>67960999999.99999</v>
      </c>
      <c r="AC47" s="116"/>
      <c r="AD47" s="116">
        <f>'closing price aastock'!C20</f>
        <v>28.8</v>
      </c>
      <c r="AE47" s="116">
        <f>'close price yahoo'!C21</f>
        <v>28.8</v>
      </c>
      <c r="AF47" s="116">
        <f t="shared" si="6"/>
        <v>68198400000</v>
      </c>
      <c r="AG47" s="125"/>
      <c r="AH47" s="116">
        <v>636.98</v>
      </c>
      <c r="AI47" s="116">
        <f t="shared" si="7"/>
        <v>67960999999.99999</v>
      </c>
      <c r="AJ47" s="101">
        <f t="shared" si="8"/>
        <v>0.7</v>
      </c>
      <c r="AK47" s="105">
        <f t="shared" si="9"/>
        <v>0.0076</v>
      </c>
      <c r="AL47" s="5">
        <f t="shared" si="10"/>
        <v>1651829861.111111</v>
      </c>
      <c r="AM47" s="91">
        <f t="shared" si="11"/>
        <v>47572699999.99999</v>
      </c>
      <c r="AN47" s="91">
        <f t="shared" si="12"/>
        <v>47572699999.99999</v>
      </c>
      <c r="AO47" s="116">
        <f t="shared" si="13"/>
        <v>361552519.99999994</v>
      </c>
      <c r="AP47" s="116">
        <f t="shared" si="14"/>
        <v>361552519.99999994</v>
      </c>
      <c r="AQ47" s="91"/>
      <c r="AR47" s="113">
        <f t="shared" si="15"/>
        <v>291</v>
      </c>
      <c r="AS47" s="123">
        <v>28.8</v>
      </c>
      <c r="AT47" s="123">
        <f t="shared" si="16"/>
        <v>67960999999.99999</v>
      </c>
      <c r="AX47" s="5">
        <v>679.61</v>
      </c>
      <c r="AY47" s="91">
        <f t="shared" si="17"/>
        <v>67961000000</v>
      </c>
    </row>
    <row r="48" spans="2:51" ht="12.75" customHeight="1">
      <c r="B48" s="7">
        <v>1199</v>
      </c>
      <c r="C48" s="2"/>
      <c r="D48" s="2" t="s">
        <v>33</v>
      </c>
      <c r="E48" s="29">
        <v>100</v>
      </c>
      <c r="F48" s="1"/>
      <c r="G48" s="8">
        <v>0.64</v>
      </c>
      <c r="H48" s="9"/>
      <c r="I48" s="29">
        <v>70</v>
      </c>
      <c r="J48" s="1"/>
      <c r="K48" s="8">
        <v>0.63</v>
      </c>
      <c r="L48" s="30"/>
      <c r="M48" s="29">
        <v>50</v>
      </c>
      <c r="N48" s="1"/>
      <c r="O48" s="8">
        <v>0.63</v>
      </c>
      <c r="P48" s="9"/>
      <c r="R48" s="5">
        <f t="shared" si="2"/>
        <v>1199</v>
      </c>
      <c r="S48" s="5">
        <v>2239</v>
      </c>
      <c r="T48" s="5">
        <f t="shared" si="3"/>
        <v>2239000000</v>
      </c>
      <c r="U48" s="5">
        <v>2239</v>
      </c>
      <c r="V48" s="5">
        <v>2239</v>
      </c>
      <c r="W48" s="115">
        <f t="shared" si="18"/>
        <v>2258719758.064516</v>
      </c>
      <c r="X48" s="117">
        <f t="shared" si="19"/>
        <v>2258719758.064516</v>
      </c>
      <c r="Y48" s="91">
        <f>'opening price aastock'!C33</f>
        <v>19.84</v>
      </c>
      <c r="Z48" s="91">
        <f>'opening price yahoo'!C34</f>
        <v>19.84</v>
      </c>
      <c r="AA48" s="91">
        <f t="shared" si="4"/>
        <v>44421760000</v>
      </c>
      <c r="AB48" s="116">
        <f t="shared" si="5"/>
        <v>44813000000</v>
      </c>
      <c r="AC48" s="116"/>
      <c r="AD48" s="116">
        <f>'closing price aastock'!C33</f>
        <v>19.84</v>
      </c>
      <c r="AE48" s="116">
        <f>'close price yahoo'!C34</f>
        <v>19.84</v>
      </c>
      <c r="AF48" s="116">
        <f t="shared" si="6"/>
        <v>44421760000</v>
      </c>
      <c r="AG48" s="125"/>
      <c r="AH48" s="116">
        <v>431.19</v>
      </c>
      <c r="AI48" s="116">
        <f t="shared" si="7"/>
        <v>44813000000</v>
      </c>
      <c r="AJ48" s="101">
        <f t="shared" si="8"/>
        <v>0.7</v>
      </c>
      <c r="AK48" s="105">
        <f t="shared" si="9"/>
        <v>0.0063</v>
      </c>
      <c r="AL48" s="5">
        <f t="shared" si="10"/>
        <v>1581103830.6451612</v>
      </c>
      <c r="AM48" s="91">
        <f t="shared" si="11"/>
        <v>31369099999.999996</v>
      </c>
      <c r="AN48" s="91">
        <f t="shared" si="12"/>
        <v>31369099999.999996</v>
      </c>
      <c r="AO48" s="116">
        <f t="shared" si="13"/>
        <v>197625329.99999997</v>
      </c>
      <c r="AP48" s="116">
        <f t="shared" si="14"/>
        <v>197625329.99999997</v>
      </c>
      <c r="AQ48" s="91"/>
      <c r="AR48" s="113">
        <f t="shared" si="15"/>
        <v>1199</v>
      </c>
      <c r="AS48" s="123">
        <v>19.84</v>
      </c>
      <c r="AT48" s="123">
        <f t="shared" si="16"/>
        <v>44813000000</v>
      </c>
      <c r="AX48" s="5">
        <v>448.13</v>
      </c>
      <c r="AY48" s="91">
        <f t="shared" si="17"/>
        <v>44813000000</v>
      </c>
    </row>
    <row r="49" spans="2:51" ht="12.75" customHeight="1">
      <c r="B49" s="7">
        <v>1038</v>
      </c>
      <c r="C49" s="2"/>
      <c r="D49" s="2" t="s">
        <v>44</v>
      </c>
      <c r="E49" s="29">
        <v>100</v>
      </c>
      <c r="F49" s="1"/>
      <c r="G49" s="8">
        <v>0.88</v>
      </c>
      <c r="H49" s="9"/>
      <c r="I49" s="29">
        <v>50</v>
      </c>
      <c r="J49" s="1"/>
      <c r="K49" s="8">
        <v>0.62</v>
      </c>
      <c r="L49" s="30"/>
      <c r="M49" s="29">
        <v>20</v>
      </c>
      <c r="N49" s="1"/>
      <c r="O49" s="8">
        <v>0.35</v>
      </c>
      <c r="P49" s="9"/>
      <c r="R49" s="5">
        <f t="shared" si="2"/>
        <v>1038</v>
      </c>
      <c r="S49" s="5">
        <v>2254</v>
      </c>
      <c r="T49" s="5">
        <f t="shared" si="3"/>
        <v>2254000000</v>
      </c>
      <c r="U49" s="5">
        <v>2254</v>
      </c>
      <c r="V49" s="5">
        <v>2254</v>
      </c>
      <c r="W49" s="115">
        <f t="shared" si="18"/>
        <v>2249923954.3726234</v>
      </c>
      <c r="X49" s="117">
        <f t="shared" si="19"/>
        <v>2249923954.3726234</v>
      </c>
      <c r="Y49" s="91">
        <f>'opening price aastock'!C32</f>
        <v>26.3</v>
      </c>
      <c r="Z49" s="91">
        <f>'opening price yahoo'!C33</f>
        <v>26.3</v>
      </c>
      <c r="AA49" s="91">
        <f t="shared" si="4"/>
        <v>59280200000</v>
      </c>
      <c r="AB49" s="116">
        <f t="shared" si="5"/>
        <v>59173000000</v>
      </c>
      <c r="AC49" s="116"/>
      <c r="AD49" s="116">
        <f>'closing price aastock'!C32</f>
        <v>26.3</v>
      </c>
      <c r="AE49" s="116">
        <f>'close price yahoo'!C33</f>
        <v>26.3</v>
      </c>
      <c r="AF49" s="116">
        <f t="shared" si="6"/>
        <v>59280200000</v>
      </c>
      <c r="AG49" s="125"/>
      <c r="AH49" s="116">
        <v>662.74</v>
      </c>
      <c r="AI49" s="116">
        <f t="shared" si="7"/>
        <v>59173000000</v>
      </c>
      <c r="AJ49" s="101">
        <f t="shared" si="8"/>
        <v>0.5</v>
      </c>
      <c r="AK49" s="105">
        <f t="shared" si="9"/>
        <v>0.0062</v>
      </c>
      <c r="AL49" s="5">
        <f t="shared" si="10"/>
        <v>1124961977.1863117</v>
      </c>
      <c r="AM49" s="91">
        <f t="shared" si="11"/>
        <v>29586500000</v>
      </c>
      <c r="AN49" s="91">
        <f t="shared" si="12"/>
        <v>29586500000</v>
      </c>
      <c r="AO49" s="116">
        <f t="shared" si="13"/>
        <v>183436300</v>
      </c>
      <c r="AP49" s="116">
        <f t="shared" si="14"/>
        <v>183436300</v>
      </c>
      <c r="AQ49" s="91"/>
      <c r="AR49" s="113">
        <f t="shared" si="15"/>
        <v>1038</v>
      </c>
      <c r="AS49" s="123">
        <v>26.3</v>
      </c>
      <c r="AT49" s="123">
        <f t="shared" si="16"/>
        <v>59173000000</v>
      </c>
      <c r="AX49" s="5">
        <v>591.73</v>
      </c>
      <c r="AY49" s="91">
        <f t="shared" si="17"/>
        <v>59173000000</v>
      </c>
    </row>
    <row r="50" spans="2:51" ht="12.75" customHeight="1">
      <c r="B50" s="7">
        <v>8</v>
      </c>
      <c r="C50" s="2"/>
      <c r="D50" s="2" t="s">
        <v>34</v>
      </c>
      <c r="E50" s="29">
        <v>100</v>
      </c>
      <c r="F50" s="1"/>
      <c r="G50" s="8">
        <v>0.49</v>
      </c>
      <c r="H50" s="9"/>
      <c r="I50" s="29">
        <v>85</v>
      </c>
      <c r="J50" s="1"/>
      <c r="K50" s="8">
        <v>0.58</v>
      </c>
      <c r="L50" s="30"/>
      <c r="M50" s="29">
        <v>75</v>
      </c>
      <c r="N50" s="1"/>
      <c r="O50" s="8">
        <v>0.73</v>
      </c>
      <c r="P50" s="9"/>
      <c r="R50" s="5">
        <f t="shared" si="2"/>
        <v>8</v>
      </c>
      <c r="S50" s="5">
        <v>6755</v>
      </c>
      <c r="T50" s="5">
        <f t="shared" si="3"/>
        <v>6755000000</v>
      </c>
      <c r="U50" s="5">
        <v>6755</v>
      </c>
      <c r="V50" s="5">
        <v>6755</v>
      </c>
      <c r="W50" s="115">
        <f t="shared" si="18"/>
        <v>6730851063.829788</v>
      </c>
      <c r="X50" s="117">
        <f t="shared" si="19"/>
        <v>6730851063.829788</v>
      </c>
      <c r="Y50" s="91">
        <f>'opening price aastock'!C7</f>
        <v>4.7</v>
      </c>
      <c r="Z50" s="91">
        <f>'opening price yahoo'!C8</f>
        <v>4.7</v>
      </c>
      <c r="AA50" s="91">
        <f t="shared" si="4"/>
        <v>31748500000</v>
      </c>
      <c r="AB50" s="116">
        <f t="shared" si="5"/>
        <v>31635000000.000008</v>
      </c>
      <c r="AC50" s="116"/>
      <c r="AD50" s="116">
        <f>'closing price aastock'!C7</f>
        <v>4.7</v>
      </c>
      <c r="AE50" s="116">
        <f>'close price yahoo'!C8</f>
        <v>4.7</v>
      </c>
      <c r="AF50" s="116">
        <f t="shared" si="6"/>
        <v>31748500000</v>
      </c>
      <c r="AG50" s="125"/>
      <c r="AH50" s="116">
        <v>328.98</v>
      </c>
      <c r="AI50" s="116">
        <f t="shared" si="7"/>
        <v>31635000000.000008</v>
      </c>
      <c r="AJ50" s="101">
        <f t="shared" si="8"/>
        <v>0.85</v>
      </c>
      <c r="AK50" s="105">
        <f t="shared" si="9"/>
        <v>0.0058</v>
      </c>
      <c r="AL50" s="5">
        <f t="shared" si="10"/>
        <v>5721223404.25532</v>
      </c>
      <c r="AM50" s="91">
        <f t="shared" si="11"/>
        <v>26889750000.000004</v>
      </c>
      <c r="AN50" s="91">
        <f t="shared" si="12"/>
        <v>26889750000.000004</v>
      </c>
      <c r="AO50" s="116">
        <f t="shared" si="13"/>
        <v>155960550.00000003</v>
      </c>
      <c r="AP50" s="116">
        <f t="shared" si="14"/>
        <v>155960550.00000003</v>
      </c>
      <c r="AQ50" s="91"/>
      <c r="AR50" s="113">
        <f t="shared" si="15"/>
        <v>8</v>
      </c>
      <c r="AS50" s="123">
        <v>4.7</v>
      </c>
      <c r="AT50" s="123">
        <f t="shared" si="16"/>
        <v>31635000000.000008</v>
      </c>
      <c r="AX50" s="5">
        <v>316.35</v>
      </c>
      <c r="AY50" s="91">
        <f t="shared" si="17"/>
        <v>31635000000.000004</v>
      </c>
    </row>
    <row r="51" spans="2:51" ht="12.75" customHeight="1" thickBot="1">
      <c r="B51" s="23">
        <v>551</v>
      </c>
      <c r="C51" s="24"/>
      <c r="D51" s="24" t="s">
        <v>47</v>
      </c>
      <c r="E51" s="29">
        <v>100</v>
      </c>
      <c r="F51" s="1"/>
      <c r="G51" s="8">
        <v>0.64</v>
      </c>
      <c r="H51" s="25"/>
      <c r="I51" s="29">
        <v>60</v>
      </c>
      <c r="J51" s="1"/>
      <c r="K51" s="8">
        <v>0.53</v>
      </c>
      <c r="L51" s="30"/>
      <c r="M51" s="29">
        <v>40</v>
      </c>
      <c r="N51" s="1"/>
      <c r="O51" s="8">
        <v>0.5</v>
      </c>
      <c r="P51" s="9"/>
      <c r="R51" s="5">
        <f t="shared" si="2"/>
        <v>551</v>
      </c>
      <c r="S51" s="5">
        <v>1664</v>
      </c>
      <c r="T51" s="5">
        <f t="shared" si="3"/>
        <v>1664000000</v>
      </c>
      <c r="U51" s="5">
        <v>1664</v>
      </c>
      <c r="V51" s="5">
        <v>1664</v>
      </c>
      <c r="W51" s="115">
        <f t="shared" si="18"/>
        <v>1673954451.3457558</v>
      </c>
      <c r="X51" s="117">
        <f t="shared" si="19"/>
        <v>1673954451.3457558</v>
      </c>
      <c r="Y51" s="91">
        <f>'opening price aastock'!C26</f>
        <v>24.15</v>
      </c>
      <c r="Z51" s="91">
        <f>'opening price yahoo'!C27</f>
        <v>24.15</v>
      </c>
      <c r="AA51" s="91">
        <f t="shared" si="4"/>
        <v>40185600000</v>
      </c>
      <c r="AB51" s="116">
        <f t="shared" si="5"/>
        <v>40426000000</v>
      </c>
      <c r="AC51" s="116">
        <f>SUM(AA31:AA51)</f>
        <v>4015673150000</v>
      </c>
      <c r="AD51" s="116">
        <f>'closing price aastock'!C26</f>
        <v>24.15</v>
      </c>
      <c r="AE51" s="125">
        <f>'close price yahoo'!C27</f>
        <v>24.15</v>
      </c>
      <c r="AF51" s="116">
        <f t="shared" si="6"/>
        <v>40185600000</v>
      </c>
      <c r="AG51" s="116">
        <f>SUM(AF31:AF51)</f>
        <v>4015673150000</v>
      </c>
      <c r="AH51" s="116">
        <v>456.67</v>
      </c>
      <c r="AI51" s="116">
        <f t="shared" si="7"/>
        <v>40426000000</v>
      </c>
      <c r="AJ51" s="101">
        <f t="shared" si="8"/>
        <v>0.6</v>
      </c>
      <c r="AK51" s="105">
        <f t="shared" si="9"/>
        <v>0.0053</v>
      </c>
      <c r="AL51" s="5">
        <f t="shared" si="10"/>
        <v>1004372670.8074534</v>
      </c>
      <c r="AM51" s="91">
        <f t="shared" si="11"/>
        <v>24255599999.999996</v>
      </c>
      <c r="AN51" s="91">
        <f t="shared" si="12"/>
        <v>24255599999.999996</v>
      </c>
      <c r="AO51" s="116">
        <f t="shared" si="13"/>
        <v>128554680</v>
      </c>
      <c r="AP51" s="116">
        <f t="shared" si="14"/>
        <v>128554680</v>
      </c>
      <c r="AQ51" s="91"/>
      <c r="AR51" s="113">
        <f t="shared" si="15"/>
        <v>551</v>
      </c>
      <c r="AS51" s="123">
        <v>24.15</v>
      </c>
      <c r="AT51" s="123">
        <f t="shared" si="16"/>
        <v>40426000000</v>
      </c>
      <c r="AX51" s="5">
        <v>404.26</v>
      </c>
      <c r="AY51" s="91">
        <f t="shared" si="17"/>
        <v>40426000000</v>
      </c>
    </row>
    <row r="52" spans="2:46" ht="12.75" customHeight="1" thickBot="1">
      <c r="B52" s="6" t="s">
        <v>10</v>
      </c>
      <c r="C52" s="3"/>
      <c r="E52" s="34"/>
      <c r="F52" s="35"/>
      <c r="G52" s="32">
        <v>100</v>
      </c>
      <c r="H52" s="36"/>
      <c r="I52" s="34"/>
      <c r="J52" s="35"/>
      <c r="K52" s="32">
        <v>100</v>
      </c>
      <c r="L52" s="33"/>
      <c r="M52" s="35"/>
      <c r="N52" s="35"/>
      <c r="O52" s="32">
        <v>100</v>
      </c>
      <c r="P52" s="36"/>
      <c r="AB52" s="116">
        <f>SUM(AB10:AB51)</f>
        <v>9676667000000</v>
      </c>
      <c r="AC52" s="116">
        <f>AC18+AC23+AC29+AC51</f>
        <v>9500155460000</v>
      </c>
      <c r="AD52" s="125"/>
      <c r="AE52" s="125"/>
      <c r="AF52" s="125"/>
      <c r="AG52" s="116">
        <f>AG18+AG23+AG29+AG51</f>
        <v>9500155460000</v>
      </c>
      <c r="AH52" s="125"/>
      <c r="AI52" s="116">
        <f>SUM(AI10:AI51)</f>
        <v>9676667000000</v>
      </c>
      <c r="AO52" s="116">
        <f>SUM(AO10:AO51)</f>
        <v>562445391700</v>
      </c>
      <c r="AP52" s="116">
        <f>SUM(AP10:AP51)</f>
        <v>562445391700</v>
      </c>
      <c r="AR52" s="113"/>
      <c r="AS52" s="113"/>
      <c r="AT52" s="123">
        <f>SUM(AT10:AT51)</f>
        <v>9676667000000</v>
      </c>
    </row>
    <row r="53" spans="41:42" ht="12.75" customHeight="1" thickTop="1">
      <c r="AO53" s="125"/>
      <c r="AP53" s="125"/>
    </row>
    <row r="54" spans="17:19" ht="12.75" customHeight="1">
      <c r="Q54" s="128" t="s">
        <v>395</v>
      </c>
      <c r="R54" s="128">
        <v>1</v>
      </c>
      <c r="S54" s="103">
        <v>1</v>
      </c>
    </row>
    <row r="55" spans="17:18" ht="12.75" customHeight="1">
      <c r="Q55" s="118"/>
      <c r="R55" s="118"/>
    </row>
    <row r="56" spans="2:48" ht="12.75" customHeight="1">
      <c r="B56" s="37" t="s">
        <v>0</v>
      </c>
      <c r="Q56" s="118" t="s">
        <v>367</v>
      </c>
      <c r="R56" s="118">
        <v>39</v>
      </c>
      <c r="AQ56" s="113"/>
      <c r="AR56" s="113"/>
      <c r="AS56" s="113"/>
      <c r="AT56" s="113"/>
      <c r="AU56" s="113"/>
      <c r="AV56" s="113"/>
    </row>
    <row r="57" spans="2:48" ht="12.75" customHeight="1">
      <c r="B57" s="44" t="s">
        <v>63</v>
      </c>
      <c r="Q57" s="128" t="s">
        <v>442</v>
      </c>
      <c r="R57" s="128">
        <v>21891.1</v>
      </c>
      <c r="S57" s="104">
        <v>20566.59</v>
      </c>
      <c r="AL57" s="91"/>
      <c r="AM57" s="5"/>
      <c r="AQ57" s="113"/>
      <c r="AR57" s="113"/>
      <c r="AS57" s="127" t="s">
        <v>400</v>
      </c>
      <c r="AT57" s="113"/>
      <c r="AU57" s="127" t="s">
        <v>399</v>
      </c>
      <c r="AV57" s="127" t="s">
        <v>377</v>
      </c>
    </row>
    <row r="58" spans="2:48" ht="12.75" customHeight="1">
      <c r="B58" s="5" t="s">
        <v>55</v>
      </c>
      <c r="Q58" s="118" t="s">
        <v>374</v>
      </c>
      <c r="R58" s="118">
        <f>R57*AP52/AO52</f>
        <v>21891.1</v>
      </c>
      <c r="S58" s="104">
        <f>S57*AG52/AC52</f>
        <v>20566.59</v>
      </c>
      <c r="AL58" s="91"/>
      <c r="AM58" s="5"/>
      <c r="AQ58" s="113" t="s">
        <v>384</v>
      </c>
      <c r="AR58" s="113"/>
      <c r="AS58" s="113">
        <f>R57</f>
        <v>21891.1</v>
      </c>
      <c r="AT58" s="113"/>
      <c r="AU58" s="113">
        <f>AS58*AT52/AB52</f>
        <v>21891.1</v>
      </c>
      <c r="AV58" s="113">
        <f>AU58-AS58</f>
        <v>0</v>
      </c>
    </row>
    <row r="59" spans="2:48" ht="12.75" customHeight="1">
      <c r="B59" s="44" t="s">
        <v>62</v>
      </c>
      <c r="Q59" s="118" t="s">
        <v>377</v>
      </c>
      <c r="R59" s="113">
        <f>R58-R57</f>
        <v>0</v>
      </c>
      <c r="S59" s="5">
        <f>S58-S57</f>
        <v>0</v>
      </c>
      <c r="AE59" s="91"/>
      <c r="AQ59" s="113"/>
      <c r="AR59" s="113"/>
      <c r="AS59" s="113"/>
      <c r="AT59" s="113"/>
      <c r="AU59" s="113"/>
      <c r="AV59" s="114">
        <f>(AU58-AS58)/AS58</f>
        <v>0</v>
      </c>
    </row>
    <row r="60" spans="2:48" ht="12.75">
      <c r="B60" s="37" t="s">
        <v>54</v>
      </c>
      <c r="Q60" s="118" t="s">
        <v>378</v>
      </c>
      <c r="R60" s="114">
        <f>R59/R57</f>
        <v>0</v>
      </c>
      <c r="S60" s="106">
        <f>(S58-S57)/S57</f>
        <v>0</v>
      </c>
      <c r="AE60" s="91"/>
      <c r="AQ60" s="113"/>
      <c r="AR60" s="113"/>
      <c r="AS60" s="113"/>
      <c r="AT60" s="113"/>
      <c r="AU60" s="113"/>
      <c r="AV60" s="113"/>
    </row>
    <row r="61" spans="17:39" ht="12.75">
      <c r="Q61" s="118"/>
      <c r="R61" s="118"/>
      <c r="AF61" s="91"/>
      <c r="AM61" s="5"/>
    </row>
    <row r="62" spans="37:39" ht="47.25" customHeight="1">
      <c r="AK62" s="91"/>
      <c r="AM62" s="5"/>
    </row>
    <row r="63" spans="37:39" ht="189" customHeight="1">
      <c r="AK63" s="91"/>
      <c r="AM63" s="5"/>
    </row>
    <row r="64" spans="37:39" ht="12.75">
      <c r="AK64" s="91"/>
      <c r="AM64" s="5"/>
    </row>
    <row r="65" spans="37:39" ht="12.75">
      <c r="AK65" s="91"/>
      <c r="AM65" s="5"/>
    </row>
    <row r="66" spans="37:39" ht="12.75">
      <c r="AK66" s="91"/>
      <c r="AM66" s="5"/>
    </row>
    <row r="67" spans="37:39" ht="12.75">
      <c r="AK67" s="91"/>
      <c r="AM67" s="5"/>
    </row>
    <row r="68" spans="37:39" ht="12.75">
      <c r="AK68" s="91"/>
      <c r="AM68" s="5"/>
    </row>
    <row r="69" spans="37:39" ht="12.75">
      <c r="AK69" s="91"/>
      <c r="AM69" s="5"/>
    </row>
    <row r="70" spans="37:39" ht="378" customHeight="1">
      <c r="AK70" s="91"/>
      <c r="AM70" s="5"/>
    </row>
    <row r="71" spans="37:39" ht="12.75">
      <c r="AK71" s="91"/>
      <c r="AM71" s="5"/>
    </row>
    <row r="72" spans="37:39" ht="362.25" customHeight="1">
      <c r="AK72" s="91"/>
      <c r="AM72" s="5"/>
    </row>
  </sheetData>
  <mergeCells count="14">
    <mergeCell ref="B2:P2"/>
    <mergeCell ref="M6:P6"/>
    <mergeCell ref="B3:P3"/>
    <mergeCell ref="O8:P8"/>
    <mergeCell ref="E8:F8"/>
    <mergeCell ref="G8:H8"/>
    <mergeCell ref="K8:L8"/>
    <mergeCell ref="I8:J8"/>
    <mergeCell ref="M8:N8"/>
    <mergeCell ref="E7:H7"/>
    <mergeCell ref="I7:L7"/>
    <mergeCell ref="M7:P7"/>
    <mergeCell ref="E6:H6"/>
    <mergeCell ref="I6:L6"/>
  </mergeCells>
  <conditionalFormatting sqref="V10:V19 V21:V51">
    <cfRule type="expression" priority="1" dxfId="0" stopIfTrue="1">
      <formula>V10-U10&gt;0</formula>
    </cfRule>
    <cfRule type="expression" priority="2" dxfId="1" stopIfTrue="1">
      <formula>V10-U10&lt;0</formula>
    </cfRule>
  </conditionalFormatting>
  <conditionalFormatting sqref="AS60:AT60">
    <cfRule type="expression" priority="3" dxfId="0" stopIfTrue="1">
      <formula>$AS$60&gt;0</formula>
    </cfRule>
    <cfRule type="expression" priority="4" dxfId="1" stopIfTrue="1">
      <formula>$AS$60&lt;0</formula>
    </cfRule>
  </conditionalFormatting>
  <conditionalFormatting sqref="AV58:AV59 R59:R60">
    <cfRule type="expression" priority="5" dxfId="0" stopIfTrue="1">
      <formula>R58&gt;0</formula>
    </cfRule>
    <cfRule type="expression" priority="6" dxfId="1" stopIfTrue="1">
      <formula>R58&lt;0</formula>
    </cfRule>
  </conditionalFormatting>
  <conditionalFormatting sqref="S59:S60">
    <cfRule type="expression" priority="7" dxfId="0" stopIfTrue="1">
      <formula>$S$59&gt;0</formula>
    </cfRule>
    <cfRule type="expression" priority="8" dxfId="1" stopIfTrue="1">
      <formula>$S$59&lt;0</formula>
    </cfRule>
  </conditionalFormatting>
  <conditionalFormatting sqref="V20">
    <cfRule type="expression" priority="9" dxfId="0" stopIfTrue="1">
      <formula>$V$10-$U$10&gt;0</formula>
    </cfRule>
    <cfRule type="expression" priority="10" dxfId="1" stopIfTrue="1">
      <formula>$V$10-$U$10&lt;0</formula>
    </cfRule>
  </conditionalFormatting>
  <printOptions horizontalCentered="1"/>
  <pageMargins left="0.3" right="0.3" top="0.3" bottom="0.3"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HANG SENG BANK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HSI SERVICES LTD</dc:creator>
  <cp:keywords/>
  <dc:description/>
  <cp:lastModifiedBy>chu</cp:lastModifiedBy>
  <cp:lastPrinted>2007-03-09T09:51:57Z</cp:lastPrinted>
  <dcterms:created xsi:type="dcterms:W3CDTF">2006-08-11T13:09:19Z</dcterms:created>
  <dcterms:modified xsi:type="dcterms:W3CDTF">2007-08-16T10:50:47Z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