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5480" windowHeight="7695" activeTab="6"/>
  </bookViews>
  <sheets>
    <sheet name="MARZO" sheetId="1" r:id="rId1"/>
    <sheet name="Hoja2" sheetId="2" state="hidden" r:id="rId2"/>
    <sheet name="Hoja3" sheetId="3" state="hidden" r:id="rId3"/>
    <sheet name="ABRIL" sheetId="4" r:id="rId4"/>
    <sheet name="MAYO" sheetId="5" r:id="rId5"/>
    <sheet name="LIBRO DE EGRESOS E INGRESOS" sheetId="6" r:id="rId6"/>
    <sheet name="LIBRO BANCO" sheetId="7" r:id="rId7"/>
  </sheets>
  <externalReferences>
    <externalReference r:id="rId8"/>
  </externalReferences>
  <definedNames>
    <definedName name="ABRIL">ABRIL!$A$1:$G$33</definedName>
    <definedName name="_xlnm.Print_Area" localSheetId="0">MARZO!$A$1:$G$35</definedName>
    <definedName name="PROV">[1]DatosProv!$B$2:$I$3766</definedName>
  </definedNames>
  <calcPr calcId="144525"/>
</workbook>
</file>

<file path=xl/calcChain.xml><?xml version="1.0" encoding="utf-8"?>
<calcChain xmlns="http://schemas.openxmlformats.org/spreadsheetml/2006/main">
  <c r="G27" i="7" l="1"/>
  <c r="G26" i="7"/>
  <c r="G25" i="7"/>
  <c r="G24" i="7"/>
  <c r="G23" i="7"/>
  <c r="G22" i="7"/>
  <c r="G21" i="7"/>
  <c r="G20" i="7"/>
  <c r="G19" i="7"/>
  <c r="G18" i="7"/>
  <c r="G17" i="7"/>
  <c r="G15" i="7"/>
  <c r="G14" i="7"/>
  <c r="G16" i="7"/>
  <c r="H5" i="4" l="1"/>
  <c r="H6" i="4"/>
  <c r="H7" i="4"/>
  <c r="H4" i="4"/>
  <c r="L5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4" i="6"/>
  <c r="K4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4" i="6"/>
  <c r="G33" i="6" l="1"/>
  <c r="I33" i="6"/>
  <c r="J33" i="6"/>
  <c r="K33" i="6"/>
  <c r="M33" i="6"/>
  <c r="N33" i="6"/>
  <c r="Q33" i="6"/>
  <c r="H33" i="6"/>
  <c r="R33" i="6" l="1"/>
  <c r="O33" i="6"/>
  <c r="P33" i="6"/>
  <c r="L33" i="6"/>
  <c r="F33" i="6" l="1"/>
  <c r="E33" i="6" l="1"/>
  <c r="G3" i="5"/>
  <c r="G4" i="5" s="1"/>
  <c r="G3" i="4"/>
  <c r="G4" i="4" l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F34" i="1"/>
  <c r="E34" i="1"/>
  <c r="G3" i="1"/>
  <c r="G4" i="1" l="1"/>
  <c r="G5" i="1"/>
  <c r="G6" i="1" l="1"/>
  <c r="G7" i="1"/>
  <c r="G34" i="1" l="1"/>
</calcChain>
</file>

<file path=xl/sharedStrings.xml><?xml version="1.0" encoding="utf-8"?>
<sst xmlns="http://schemas.openxmlformats.org/spreadsheetml/2006/main" count="156" uniqueCount="87">
  <si>
    <t>LIBRO DE CAJA CHICA</t>
  </si>
  <si>
    <t>N°</t>
  </si>
  <si>
    <t>FECHA</t>
  </si>
  <si>
    <t>DESCRIPCIÓN</t>
  </si>
  <si>
    <t>CUENTA</t>
  </si>
  <si>
    <t>INGRESO</t>
  </si>
  <si>
    <t>EGRESO</t>
  </si>
  <si>
    <t>SALDO</t>
  </si>
  <si>
    <t>Saldo Inicial</t>
  </si>
  <si>
    <t>Moviliadad a Compras</t>
  </si>
  <si>
    <t>Compras de Papeles</t>
  </si>
  <si>
    <t>Viaticos</t>
  </si>
  <si>
    <t>APORTE CUOTA</t>
  </si>
  <si>
    <t>Pago Personal</t>
  </si>
  <si>
    <t>Pintado del Porton</t>
  </si>
  <si>
    <t>millar hoja A-4</t>
  </si>
  <si>
    <t xml:space="preserve">perfumador, desinfectante, acido muriatico, cera, pato tanque, </t>
  </si>
  <si>
    <t>Pasaje</t>
  </si>
  <si>
    <t>consumo</t>
  </si>
  <si>
    <t>servicio ambulancia</t>
  </si>
  <si>
    <t>Movistar</t>
  </si>
  <si>
    <t>APORTE PRINCIPAL</t>
  </si>
  <si>
    <t>RAMOS MIRANDA.ARACELY</t>
  </si>
  <si>
    <t>CALDERON RAMIREZ.MARIA</t>
  </si>
  <si>
    <t>GERONIMOPALOMINO.CECILIA</t>
  </si>
  <si>
    <t>LABAN ARONES. ANNY</t>
  </si>
  <si>
    <t>CAHUA LABAN.BRYAN </t>
  </si>
  <si>
    <t> ARCOS ANICAMA.IGNASIO</t>
  </si>
  <si>
    <t>CHAMPION  AÑANCA.JORGE </t>
  </si>
  <si>
    <t>CACERESCALDERON.CARMEN </t>
  </si>
  <si>
    <t>ARONESMARTINES.CLAUDIA </t>
  </si>
  <si>
    <t> ZULCA DE LA CRUZ.KAREN</t>
  </si>
  <si>
    <t>RAMIREZ RAMOS.SMITH </t>
  </si>
  <si>
    <t>HERNANDEZ CAHUA.MIGUEL</t>
  </si>
  <si>
    <t> PERALTA BRIZUELA.CESAR</t>
  </si>
  <si>
    <t>NOTA: si encuentra un egreso debe restar, y si encuentras un ingreso debes sumar</t>
  </si>
  <si>
    <t>TOTAL</t>
  </si>
  <si>
    <t>PEAJE</t>
  </si>
  <si>
    <t>Sercometi E.I.R.L.</t>
  </si>
  <si>
    <t>Paula Cristina Levano López</t>
  </si>
  <si>
    <t>Sabina Laura Mendoza de Ramos</t>
  </si>
  <si>
    <t>Santa Rita S.A.C.</t>
  </si>
  <si>
    <t>LIBRO DE EGRESOS E INGRESOS</t>
  </si>
  <si>
    <t>DESCRIPCION</t>
  </si>
  <si>
    <t>CTA</t>
  </si>
  <si>
    <t>SALDO INICIAL</t>
  </si>
  <si>
    <t>TOTALES</t>
  </si>
  <si>
    <t>regalo y donaciones</t>
  </si>
  <si>
    <t>productos alimenticios</t>
  </si>
  <si>
    <t>movilidad y combustibles</t>
  </si>
  <si>
    <t>utiles de oficina</t>
  </si>
  <si>
    <t>salud</t>
  </si>
  <si>
    <t>capacitaciones</t>
  </si>
  <si>
    <t>pago de personal</t>
  </si>
  <si>
    <t>enseres y moviliarios</t>
  </si>
  <si>
    <t>utiles educativos</t>
  </si>
  <si>
    <t>otros</t>
  </si>
  <si>
    <t>aportes</t>
  </si>
  <si>
    <t>concepto</t>
  </si>
  <si>
    <t>N° de cuenta</t>
  </si>
  <si>
    <t>LIBRO BANCO</t>
  </si>
  <si>
    <t>PROYECTO:</t>
  </si>
  <si>
    <t>N° CUENTA:</t>
  </si>
  <si>
    <t>TITULARES:</t>
  </si>
  <si>
    <t>MES:</t>
  </si>
  <si>
    <t>AÑO:</t>
  </si>
  <si>
    <t>OPERACIÓN</t>
  </si>
  <si>
    <t>BANCO :  INTERBANK</t>
  </si>
  <si>
    <t>PPANOEXON X DONACION</t>
  </si>
  <si>
    <t>ITF</t>
  </si>
  <si>
    <t>RETIRO DE DINERO</t>
  </si>
  <si>
    <t>PPANOEXON REEMBOLSO TALLER</t>
  </si>
  <si>
    <t>PPAGOS PLANILLAS</t>
  </si>
  <si>
    <t>INTERESES GANADOS</t>
  </si>
  <si>
    <t xml:space="preserve">DEPOSITO CAJA CHICA </t>
  </si>
  <si>
    <t>04-SET</t>
  </si>
  <si>
    <t>01-SET</t>
  </si>
  <si>
    <t>05-SET</t>
  </si>
  <si>
    <t>07-SET</t>
  </si>
  <si>
    <t>08-SET</t>
  </si>
  <si>
    <t>10-SET</t>
  </si>
  <si>
    <t>14-SET</t>
  </si>
  <si>
    <t>18-SET</t>
  </si>
  <si>
    <t>19-SET</t>
  </si>
  <si>
    <t>24-SET</t>
  </si>
  <si>
    <t>30-SET</t>
  </si>
  <si>
    <t>29-SET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</si>
</sst>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S/.&quot;\ #,##0.00"/>
    <numFmt numFmtId="165" formatCode="_-* #,##0.00\ _€_-;\-* #,##0.00\ _€_-;_-* &quot;-&quot;??\ _€_-;_-@_-"/>
    <numFmt numFmtId="166" formatCode="&quot;S/.&quot;\ #,##0"/>
  </numFmts>
  <fonts count="22" x14ac:knownFonts="1">
    <font>
      <sz val="11"/>
      <color theme="1"/>
      <name val="Calibri"/>
      <family val="2"/>
      <scheme val="minor"/>
    </font>
    <font>
      <b/>
      <sz val="14"/>
      <color rgb="FF0070C0"/>
      <name val="FrankRuehl"/>
      <family val="2"/>
      <charset val="177"/>
    </font>
    <font>
      <b/>
      <u/>
      <sz val="11"/>
      <color rgb="FF0070C0"/>
      <name val="Cambria"/>
      <family val="1"/>
      <scheme val="major"/>
    </font>
    <font>
      <b/>
      <sz val="11"/>
      <color theme="6" tint="-0.249977111117893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rgb="FF0070C0"/>
      <name val="Arial"/>
      <family val="2"/>
    </font>
    <font>
      <b/>
      <sz val="9"/>
      <color theme="6" tint="-0.249977111117893"/>
      <name val="Arial"/>
      <family val="2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9"/>
      <name val="Times New Roman"/>
      <family val="1"/>
    </font>
    <font>
      <b/>
      <sz val="9"/>
      <color rgb="FF3333CC"/>
      <name val="Arial"/>
      <family val="2"/>
    </font>
    <font>
      <sz val="8"/>
      <color theme="1"/>
      <name val="Arial"/>
      <family val="2"/>
    </font>
    <font>
      <b/>
      <sz val="9"/>
      <color rgb="FFD60093"/>
      <name val="Arial"/>
      <family val="2"/>
    </font>
    <font>
      <sz val="8"/>
      <color rgb="FF3333CC"/>
      <name val="Arial"/>
      <family val="2"/>
    </font>
    <font>
      <b/>
      <sz val="8"/>
      <color rgb="FF3333CC"/>
      <name val="Arial"/>
      <family val="2"/>
    </font>
    <font>
      <b/>
      <sz val="8"/>
      <color rgb="FFD60093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66FF"/>
        <bgColor indexed="64"/>
      </patternFill>
    </fill>
  </fills>
  <borders count="58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rgb="FF00B050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/>
      <bottom/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rgb="FF00B050"/>
      </top>
      <bottom style="thin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n">
        <color theme="7" tint="-0.24994659260841701"/>
      </top>
      <bottom/>
      <diagonal/>
    </border>
    <border>
      <left style="double">
        <color theme="8" tint="-0.499984740745262"/>
      </left>
      <right/>
      <top style="double">
        <color theme="8" tint="-0.499984740745262"/>
      </top>
      <bottom/>
      <diagonal/>
    </border>
    <border>
      <left/>
      <right/>
      <top style="double">
        <color theme="8" tint="-0.499984740745262"/>
      </top>
      <bottom/>
      <diagonal/>
    </border>
    <border>
      <left/>
      <right style="double">
        <color theme="8" tint="-0.499984740745262"/>
      </right>
      <top style="double">
        <color theme="8" tint="-0.499984740745262"/>
      </top>
      <bottom/>
      <diagonal/>
    </border>
    <border>
      <left/>
      <right style="thick">
        <color rgb="FF7030A0"/>
      </right>
      <top style="thin">
        <color indexed="64"/>
      </top>
      <bottom/>
      <diagonal/>
    </border>
    <border>
      <left style="thick">
        <color theme="7" tint="-0.24994659260841701"/>
      </left>
      <right style="thick">
        <color rgb="FF7030A0"/>
      </right>
      <top style="thick">
        <color rgb="FF00B050"/>
      </top>
      <bottom/>
      <diagonal/>
    </border>
    <border>
      <left style="thick">
        <color theme="7" tint="-0.24994659260841701"/>
      </left>
      <right style="thick">
        <color rgb="FF7030A0"/>
      </right>
      <top/>
      <bottom/>
      <diagonal/>
    </border>
    <border>
      <left style="thick">
        <color rgb="FF7030A0"/>
      </left>
      <right/>
      <top/>
      <bottom/>
      <diagonal/>
    </border>
    <border>
      <left style="thick">
        <color theme="7" tint="-0.24994659260841701"/>
      </left>
      <right style="thick">
        <color rgb="FF7030A0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7030A0"/>
      </left>
      <right style="thick">
        <color rgb="FF7030A0"/>
      </right>
      <top style="thick">
        <color rgb="FF00B050"/>
      </top>
      <bottom style="thick">
        <color rgb="FF00B050"/>
      </bottom>
      <diagonal/>
    </border>
    <border>
      <left style="thin">
        <color rgb="FF9966FF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 style="medium">
        <color rgb="FF3333CC"/>
      </left>
      <right style="medium">
        <color rgb="FF3333CC"/>
      </right>
      <top style="medium">
        <color rgb="FF3333CC"/>
      </top>
      <bottom style="medium">
        <color rgb="FF3333CC"/>
      </bottom>
      <diagonal/>
    </border>
    <border>
      <left style="thin">
        <color rgb="FF9966FF"/>
      </left>
      <right style="thin">
        <color rgb="FF9966FF"/>
      </right>
      <top/>
      <bottom style="thin">
        <color rgb="FF9966FF"/>
      </bottom>
      <diagonal/>
    </border>
    <border>
      <left style="thick">
        <color theme="8" tint="-0.24994659260841701"/>
      </left>
      <right style="medium">
        <color rgb="FF3333CC"/>
      </right>
      <top style="medium">
        <color rgb="FF3333CC"/>
      </top>
      <bottom style="medium">
        <color rgb="FF3333CC"/>
      </bottom>
      <diagonal/>
    </border>
    <border>
      <left style="medium">
        <color rgb="FF3333CC"/>
      </left>
      <right style="thick">
        <color theme="8" tint="-0.24994659260841701"/>
      </right>
      <top style="medium">
        <color rgb="FF3333CC"/>
      </top>
      <bottom style="medium">
        <color rgb="FF3333CC"/>
      </bottom>
      <diagonal/>
    </border>
    <border>
      <left style="thick">
        <color theme="8" tint="-0.24994659260841701"/>
      </left>
      <right style="thin">
        <color rgb="FF9966FF"/>
      </right>
      <top/>
      <bottom style="thin">
        <color rgb="FF9966FF"/>
      </bottom>
      <diagonal/>
    </border>
    <border>
      <left style="thin">
        <color rgb="FF9966FF"/>
      </left>
      <right style="thick">
        <color theme="8" tint="-0.24994659260841701"/>
      </right>
      <top/>
      <bottom style="thin">
        <color rgb="FF9966FF"/>
      </bottom>
      <diagonal/>
    </border>
    <border>
      <left style="thick">
        <color theme="8" tint="-0.24994659260841701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 style="thin">
        <color rgb="FF9966FF"/>
      </left>
      <right style="thin">
        <color rgb="FF9966FF"/>
      </right>
      <top style="thick">
        <color rgb="FF9966FF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rgb="FF9966FF"/>
      </right>
      <top style="thin">
        <color rgb="FF9966FF"/>
      </top>
      <bottom/>
      <diagonal/>
    </border>
    <border>
      <left style="thin">
        <color rgb="FF9966FF"/>
      </left>
      <right style="thin">
        <color rgb="FF9966FF"/>
      </right>
      <top style="thin">
        <color rgb="FF9966FF"/>
      </top>
      <bottom/>
      <diagonal/>
    </border>
    <border>
      <left style="thin">
        <color rgb="FF9966FF"/>
      </left>
      <right/>
      <top style="thick">
        <color rgb="FF9966FF"/>
      </top>
      <bottom style="thick">
        <color theme="8" tint="-0.24994659260841701"/>
      </bottom>
      <diagonal/>
    </border>
    <border>
      <left/>
      <right/>
      <top style="thick">
        <color rgb="FF9966FF"/>
      </top>
      <bottom style="thick">
        <color theme="8" tint="-0.24994659260841701"/>
      </bottom>
      <diagonal/>
    </border>
    <border>
      <left/>
      <right style="thin">
        <color rgb="FF9966FF"/>
      </right>
      <top style="thick">
        <color rgb="FF9966FF"/>
      </top>
      <bottom style="thick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medium">
        <color rgb="FF3333CC"/>
      </bottom>
      <diagonal/>
    </border>
    <border>
      <left/>
      <right/>
      <top style="thick">
        <color theme="8" tint="-0.24994659260841701"/>
      </top>
      <bottom style="medium">
        <color rgb="FF3333CC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medium">
        <color rgb="FF33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5" fontId="4" fillId="0" borderId="0" applyFont="0" applyFill="0" applyBorder="0" applyAlignment="0" applyProtection="0"/>
  </cellStyleXfs>
  <cellXfs count="159">
    <xf numFmtId="0" fontId="0" fillId="0" borderId="0" xfId="0"/>
    <xf numFmtId="0" fontId="0" fillId="0" borderId="3" xfId="0" applyBorder="1"/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0" fillId="0" borderId="3" xfId="0" applyNumberFormat="1" applyBorder="1"/>
    <xf numFmtId="2" fontId="0" fillId="0" borderId="3" xfId="0" applyNumberFormat="1" applyBorder="1"/>
    <xf numFmtId="0" fontId="7" fillId="4" borderId="0" xfId="0" applyFont="1" applyFill="1" applyBorder="1" applyAlignment="1">
      <alignment vertical="center"/>
    </xf>
    <xf numFmtId="14" fontId="0" fillId="0" borderId="7" xfId="0" applyNumberFormat="1" applyBorder="1"/>
    <xf numFmtId="0" fontId="0" fillId="0" borderId="8" xfId="0" applyBorder="1"/>
    <xf numFmtId="0" fontId="7" fillId="4" borderId="9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4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2" fontId="6" fillId="0" borderId="3" xfId="0" applyNumberFormat="1" applyFont="1" applyBorder="1"/>
    <xf numFmtId="14" fontId="6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14" fontId="6" fillId="0" borderId="7" xfId="0" applyNumberFormat="1" applyFont="1" applyBorder="1"/>
    <xf numFmtId="0" fontId="6" fillId="0" borderId="8" xfId="0" applyFont="1" applyBorder="1"/>
    <xf numFmtId="14" fontId="0" fillId="0" borderId="3" xfId="0" applyNumberForma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8" fillId="0" borderId="10" xfId="0" applyFont="1" applyBorder="1"/>
    <xf numFmtId="0" fontId="9" fillId="0" borderId="9" xfId="0" applyFont="1" applyBorder="1"/>
    <xf numFmtId="0" fontId="8" fillId="0" borderId="9" xfId="0" applyFont="1" applyFill="1" applyBorder="1"/>
    <xf numFmtId="0" fontId="7" fillId="0" borderId="9" xfId="1" applyFont="1" applyBorder="1"/>
    <xf numFmtId="0" fontId="7" fillId="0" borderId="9" xfId="1" applyFont="1" applyBorder="1" applyAlignment="1">
      <alignment wrapText="1"/>
    </xf>
    <xf numFmtId="0" fontId="8" fillId="0" borderId="9" xfId="0" applyFont="1" applyBorder="1"/>
    <xf numFmtId="0" fontId="7" fillId="4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2" xfId="0" applyFont="1" applyBorder="1" applyAlignment="1">
      <alignment horizontal="center"/>
    </xf>
    <xf numFmtId="14" fontId="8" fillId="0" borderId="2" xfId="0" applyNumberFormat="1" applyFont="1" applyBorder="1"/>
    <xf numFmtId="0" fontId="8" fillId="0" borderId="2" xfId="0" applyFont="1" applyBorder="1"/>
    <xf numFmtId="0" fontId="8" fillId="0" borderId="0" xfId="0" applyFont="1"/>
    <xf numFmtId="0" fontId="11" fillId="0" borderId="3" xfId="0" applyFont="1" applyBorder="1" applyAlignment="1">
      <alignment horizontal="center"/>
    </xf>
    <xf numFmtId="0" fontId="9" fillId="0" borderId="3" xfId="0" applyFont="1" applyBorder="1"/>
    <xf numFmtId="2" fontId="9" fillId="0" borderId="3" xfId="0" applyNumberFormat="1" applyFont="1" applyBorder="1"/>
    <xf numFmtId="14" fontId="9" fillId="0" borderId="3" xfId="0" applyNumberFormat="1" applyFont="1" applyBorder="1"/>
    <xf numFmtId="14" fontId="8" fillId="0" borderId="3" xfId="0" applyNumberFormat="1" applyFont="1" applyBorder="1"/>
    <xf numFmtId="0" fontId="8" fillId="0" borderId="3" xfId="0" applyFont="1" applyBorder="1"/>
    <xf numFmtId="2" fontId="8" fillId="0" borderId="3" xfId="0" applyNumberFormat="1" applyFont="1" applyBorder="1"/>
    <xf numFmtId="14" fontId="9" fillId="0" borderId="3" xfId="0" applyNumberFormat="1" applyFont="1" applyBorder="1" applyAlignment="1">
      <alignment horizontal="center" vertical="center"/>
    </xf>
    <xf numFmtId="14" fontId="8" fillId="0" borderId="7" xfId="0" applyNumberFormat="1" applyFont="1" applyBorder="1"/>
    <xf numFmtId="0" fontId="8" fillId="0" borderId="8" xfId="0" applyFont="1" applyBorder="1"/>
    <xf numFmtId="14" fontId="9" fillId="0" borderId="7" xfId="0" applyNumberFormat="1" applyFont="1" applyBorder="1"/>
    <xf numFmtId="0" fontId="9" fillId="0" borderId="8" xfId="0" applyFont="1" applyBorder="1"/>
    <xf numFmtId="2" fontId="6" fillId="0" borderId="25" xfId="0" applyNumberFormat="1" applyFont="1" applyBorder="1"/>
    <xf numFmtId="2" fontId="0" fillId="0" borderId="26" xfId="0" applyNumberFormat="1" applyBorder="1"/>
    <xf numFmtId="2" fontId="6" fillId="0" borderId="26" xfId="0" applyNumberFormat="1" applyFont="1" applyBorder="1"/>
    <xf numFmtId="0" fontId="0" fillId="0" borderId="26" xfId="0" applyBorder="1"/>
    <xf numFmtId="0" fontId="6" fillId="0" borderId="26" xfId="0" applyFont="1" applyBorder="1"/>
    <xf numFmtId="0" fontId="5" fillId="0" borderId="11" xfId="1" applyFont="1" applyBorder="1"/>
    <xf numFmtId="2" fontId="0" fillId="0" borderId="0" xfId="0" applyNumberFormat="1" applyBorder="1"/>
    <xf numFmtId="2" fontId="6" fillId="0" borderId="0" xfId="0" applyNumberFormat="1" applyFont="1" applyBorder="1"/>
    <xf numFmtId="0" fontId="9" fillId="0" borderId="27" xfId="0" applyFont="1" applyBorder="1"/>
    <xf numFmtId="2" fontId="9" fillId="0" borderId="27" xfId="0" applyNumberFormat="1" applyFont="1" applyBorder="1"/>
    <xf numFmtId="2" fontId="8" fillId="0" borderId="27" xfId="0" applyNumberFormat="1" applyFont="1" applyBorder="1"/>
    <xf numFmtId="0" fontId="11" fillId="0" borderId="29" xfId="0" applyFont="1" applyBorder="1" applyAlignment="1">
      <alignment horizontal="center"/>
    </xf>
    <xf numFmtId="14" fontId="9" fillId="0" borderId="29" xfId="0" applyNumberFormat="1" applyFont="1" applyBorder="1"/>
    <xf numFmtId="0" fontId="7" fillId="4" borderId="29" xfId="0" applyFont="1" applyFill="1" applyBorder="1" applyAlignment="1">
      <alignment vertical="center"/>
    </xf>
    <xf numFmtId="0" fontId="9" fillId="0" borderId="29" xfId="0" applyFont="1" applyBorder="1"/>
    <xf numFmtId="0" fontId="3" fillId="0" borderId="29" xfId="0" applyFont="1" applyBorder="1" applyAlignment="1">
      <alignment horizontal="center"/>
    </xf>
    <xf numFmtId="14" fontId="0" fillId="0" borderId="29" xfId="0" applyNumberFormat="1" applyBorder="1"/>
    <xf numFmtId="0" fontId="0" fillId="0" borderId="29" xfId="0" applyBorder="1"/>
    <xf numFmtId="0" fontId="0" fillId="0" borderId="28" xfId="0" applyBorder="1"/>
    <xf numFmtId="164" fontId="6" fillId="0" borderId="2" xfId="0" applyNumberFormat="1" applyFont="1" applyBorder="1"/>
    <xf numFmtId="164" fontId="0" fillId="0" borderId="0" xfId="0" applyNumberFormat="1"/>
    <xf numFmtId="164" fontId="6" fillId="0" borderId="0" xfId="0" applyNumberFormat="1" applyFont="1"/>
    <xf numFmtId="164" fontId="0" fillId="0" borderId="3" xfId="0" applyNumberFormat="1" applyBorder="1"/>
    <xf numFmtId="164" fontId="6" fillId="0" borderId="3" xfId="0" applyNumberFormat="1" applyFont="1" applyBorder="1"/>
    <xf numFmtId="0" fontId="0" fillId="0" borderId="30" xfId="0" applyBorder="1"/>
    <xf numFmtId="2" fontId="0" fillId="0" borderId="27" xfId="0" applyNumberFormat="1" applyBorder="1"/>
    <xf numFmtId="0" fontId="0" fillId="0" borderId="24" xfId="0" applyFill="1" applyBorder="1"/>
    <xf numFmtId="2" fontId="12" fillId="0" borderId="27" xfId="0" applyNumberFormat="1" applyFont="1" applyFill="1" applyBorder="1"/>
    <xf numFmtId="2" fontId="13" fillId="0" borderId="27" xfId="0" applyNumberFormat="1" applyFont="1" applyFill="1" applyBorder="1"/>
    <xf numFmtId="164" fontId="8" fillId="0" borderId="2" xfId="0" applyNumberFormat="1" applyFont="1" applyBorder="1"/>
    <xf numFmtId="164" fontId="0" fillId="0" borderId="32" xfId="0" applyNumberFormat="1" applyBorder="1"/>
    <xf numFmtId="164" fontId="9" fillId="0" borderId="0" xfId="0" applyNumberFormat="1" applyFont="1"/>
    <xf numFmtId="164" fontId="9" fillId="0" borderId="28" xfId="0" applyNumberFormat="1" applyFont="1" applyBorder="1"/>
    <xf numFmtId="0" fontId="14" fillId="0" borderId="31" xfId="1" applyFont="1" applyFill="1" applyBorder="1"/>
    <xf numFmtId="164" fontId="9" fillId="0" borderId="3" xfId="0" applyNumberFormat="1" applyFont="1" applyBorder="1"/>
    <xf numFmtId="0" fontId="0" fillId="0" borderId="50" xfId="0" applyBorder="1"/>
    <xf numFmtId="164" fontId="0" fillId="0" borderId="50" xfId="0" applyNumberFormat="1" applyBorder="1"/>
    <xf numFmtId="164" fontId="0" fillId="0" borderId="49" xfId="0" applyNumberFormat="1" applyBorder="1"/>
    <xf numFmtId="0" fontId="0" fillId="2" borderId="11" xfId="0" applyFill="1" applyBorder="1"/>
    <xf numFmtId="0" fontId="9" fillId="5" borderId="11" xfId="0" applyFont="1" applyFill="1" applyBorder="1" applyAlignment="1">
      <alignment horizontal="center"/>
    </xf>
    <xf numFmtId="0" fontId="9" fillId="5" borderId="47" xfId="0" applyFont="1" applyFill="1" applyBorder="1" applyAlignment="1"/>
    <xf numFmtId="0" fontId="9" fillId="5" borderId="48" xfId="0" applyFont="1" applyFill="1" applyBorder="1" applyAlignment="1"/>
    <xf numFmtId="0" fontId="9" fillId="5" borderId="47" xfId="0" applyFont="1" applyFill="1" applyBorder="1" applyAlignment="1">
      <alignment wrapText="1"/>
    </xf>
    <xf numFmtId="0" fontId="9" fillId="5" borderId="48" xfId="0" applyFont="1" applyFill="1" applyBorder="1" applyAlignment="1">
      <alignment wrapText="1"/>
    </xf>
    <xf numFmtId="0" fontId="9" fillId="6" borderId="36" xfId="0" applyFont="1" applyFill="1" applyBorder="1" applyAlignment="1">
      <alignment horizontal="center"/>
    </xf>
    <xf numFmtId="0" fontId="16" fillId="6" borderId="38" xfId="0" applyFont="1" applyFill="1" applyBorder="1"/>
    <xf numFmtId="0" fontId="16" fillId="6" borderId="40" xfId="0" applyFont="1" applyFill="1" applyBorder="1"/>
    <xf numFmtId="0" fontId="16" fillId="6" borderId="40" xfId="0" applyNumberFormat="1" applyFont="1" applyFill="1" applyBorder="1"/>
    <xf numFmtId="0" fontId="16" fillId="6" borderId="42" xfId="0" applyFont="1" applyFill="1" applyBorder="1"/>
    <xf numFmtId="0" fontId="17" fillId="0" borderId="34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14" fontId="18" fillId="0" borderId="35" xfId="0" applyNumberFormat="1" applyFont="1" applyBorder="1"/>
    <xf numFmtId="0" fontId="19" fillId="0" borderId="35" xfId="0" applyFont="1" applyBorder="1"/>
    <xf numFmtId="0" fontId="18" fillId="0" borderId="35" xfId="0" applyFont="1" applyBorder="1"/>
    <xf numFmtId="166" fontId="18" fillId="0" borderId="35" xfId="0" applyNumberFormat="1" applyFont="1" applyBorder="1"/>
    <xf numFmtId="164" fontId="18" fillId="0" borderId="35" xfId="0" applyNumberFormat="1" applyFont="1" applyBorder="1"/>
    <xf numFmtId="0" fontId="18" fillId="0" borderId="39" xfId="0" applyFont="1" applyBorder="1"/>
    <xf numFmtId="0" fontId="18" fillId="0" borderId="47" xfId="0" applyFont="1" applyBorder="1" applyAlignment="1"/>
    <xf numFmtId="0" fontId="18" fillId="0" borderId="33" xfId="0" applyFont="1" applyBorder="1"/>
    <xf numFmtId="164" fontId="18" fillId="0" borderId="35" xfId="0" applyNumberFormat="1" applyFont="1" applyBorder="1" applyAlignment="1">
      <alignment horizontal="left"/>
    </xf>
    <xf numFmtId="164" fontId="18" fillId="0" borderId="33" xfId="0" applyNumberFormat="1" applyFont="1" applyBorder="1"/>
    <xf numFmtId="164" fontId="18" fillId="0" borderId="11" xfId="2" applyNumberFormat="1" applyFont="1" applyFill="1" applyBorder="1" applyAlignment="1">
      <alignment horizontal="left" vertical="justify"/>
    </xf>
    <xf numFmtId="0" fontId="18" fillId="0" borderId="47" xfId="0" applyFont="1" applyBorder="1" applyAlignment="1">
      <alignment wrapText="1"/>
    </xf>
    <xf numFmtId="0" fontId="18" fillId="0" borderId="43" xfId="0" applyFont="1" applyBorder="1"/>
    <xf numFmtId="166" fontId="20" fillId="0" borderId="41" xfId="0" applyNumberFormat="1" applyFont="1" applyBorder="1"/>
    <xf numFmtId="164" fontId="20" fillId="0" borderId="41" xfId="0" applyNumberFormat="1" applyFont="1" applyBorder="1"/>
    <xf numFmtId="0" fontId="20" fillId="0" borderId="41" xfId="0" applyFont="1" applyBorder="1"/>
    <xf numFmtId="0" fontId="0" fillId="0" borderId="54" xfId="0" applyBorder="1"/>
    <xf numFmtId="0" fontId="0" fillId="0" borderId="48" xfId="0" applyBorder="1"/>
    <xf numFmtId="0" fontId="0" fillId="0" borderId="11" xfId="0" applyBorder="1" applyAlignment="1">
      <alignment horizontal="center" wrapText="1"/>
    </xf>
    <xf numFmtId="0" fontId="21" fillId="0" borderId="0" xfId="0" applyFont="1"/>
    <xf numFmtId="16" fontId="0" fillId="0" borderId="11" xfId="0" applyNumberFormat="1" applyBorder="1" applyAlignment="1">
      <alignment horizontal="center"/>
    </xf>
    <xf numFmtId="0" fontId="6" fillId="0" borderId="47" xfId="0" applyFont="1" applyBorder="1"/>
    <xf numFmtId="16" fontId="0" fillId="0" borderId="0" xfId="0" applyNumberFormat="1" applyBorder="1" applyAlignment="1">
      <alignment horizontal="center"/>
    </xf>
    <xf numFmtId="0" fontId="7" fillId="0" borderId="47" xfId="1" applyFont="1" applyBorder="1"/>
    <xf numFmtId="0" fontId="9" fillId="0" borderId="54" xfId="0" applyFont="1" applyBorder="1"/>
    <xf numFmtId="0" fontId="9" fillId="0" borderId="47" xfId="0" applyFont="1" applyBorder="1"/>
    <xf numFmtId="2" fontId="0" fillId="0" borderId="11" xfId="0" applyNumberFormat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wrapText="1"/>
    </xf>
    <xf numFmtId="0" fontId="15" fillId="6" borderId="52" xfId="0" applyFont="1" applyFill="1" applyBorder="1" applyAlignment="1">
      <alignment horizontal="center" wrapText="1"/>
    </xf>
    <xf numFmtId="0" fontId="15" fillId="6" borderId="53" xfId="0" applyFont="1" applyFill="1" applyBorder="1" applyAlignment="1">
      <alignment horizontal="center" wrapText="1"/>
    </xf>
    <xf numFmtId="0" fontId="20" fillId="0" borderId="44" xfId="0" applyFont="1" applyBorder="1" applyAlignment="1">
      <alignment horizontal="center" wrapText="1"/>
    </xf>
    <xf numFmtId="0" fontId="20" fillId="0" borderId="45" xfId="0" applyFont="1" applyBorder="1" applyAlignment="1">
      <alignment horizontal="center" wrapText="1"/>
    </xf>
    <xf numFmtId="0" fontId="20" fillId="0" borderId="46" xfId="0" applyFont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2" borderId="48" xfId="0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6" fontId="0" fillId="0" borderId="55" xfId="0" applyNumberFormat="1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5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60093"/>
      <color rgb="FF3333CC"/>
      <color rgb="FF9966FF"/>
      <color rgb="FFCC99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COMPRAS%20POR%20MES%20CARLOS%20CORD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m"/>
      <sheetName val="DatosProv"/>
      <sheetName val="CompraAnual 2011"/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RESUMEN"/>
    </sheetNames>
    <sheetDataSet>
      <sheetData sheetId="0"/>
      <sheetData sheetId="1">
        <row r="2">
          <cell r="B2" t="str">
            <v>RUC</v>
          </cell>
          <cell r="C2" t="str">
            <v>R.SOCIAL</v>
          </cell>
          <cell r="D2" t="str">
            <v>Cta Detracciones</v>
          </cell>
          <cell r="E2" t="str">
            <v>Nº Cuenta de 
Deposito</v>
          </cell>
          <cell r="F2" t="str">
            <v>Nº Cuenta
BCP  S/.</v>
          </cell>
          <cell r="G2" t="str">
            <v>Nº Cuenta
BBVA $</v>
          </cell>
          <cell r="H2" t="str">
            <v>Nº Cuenta
BBVA $</v>
          </cell>
          <cell r="I2" t="str">
            <v>Nº Cuenta
Scotiabank $</v>
          </cell>
        </row>
        <row r="3">
          <cell r="B3">
            <v>20452547806</v>
          </cell>
          <cell r="C3" t="str">
            <v>A Y G Representaciones E.I.R.L.</v>
          </cell>
        </row>
        <row r="4">
          <cell r="B4">
            <v>20368057909</v>
          </cell>
          <cell r="C4" t="str">
            <v>Advance Graphics E.I.R.L.</v>
          </cell>
        </row>
        <row r="5">
          <cell r="B5">
            <v>20513679875</v>
          </cell>
          <cell r="C5" t="str">
            <v>Agriser S.A.C.</v>
          </cell>
        </row>
        <row r="6">
          <cell r="B6">
            <v>20494519543</v>
          </cell>
          <cell r="C6" t="str">
            <v>Alcasur S.R.L</v>
          </cell>
        </row>
        <row r="7">
          <cell r="B7">
            <v>20100036101</v>
          </cell>
          <cell r="C7" t="str">
            <v>Aceros Boehler del Peru   SA</v>
          </cell>
        </row>
        <row r="8">
          <cell r="B8">
            <v>10214364081</v>
          </cell>
          <cell r="C8" t="str">
            <v>Alejandro Escalaya Pasache</v>
          </cell>
        </row>
        <row r="9">
          <cell r="B9">
            <v>10215271701</v>
          </cell>
          <cell r="C9" t="str">
            <v>Alfonso Hugo Antholveg Suárez</v>
          </cell>
        </row>
        <row r="10">
          <cell r="B10">
            <v>10105103307</v>
          </cell>
          <cell r="C10" t="str">
            <v>Alicia Perez de Barra</v>
          </cell>
        </row>
        <row r="11">
          <cell r="B11">
            <v>10214619178</v>
          </cell>
          <cell r="C11" t="str">
            <v>Ana Ethel del Rosario Jara Velazquez</v>
          </cell>
        </row>
        <row r="12">
          <cell r="B12">
            <v>10074175185</v>
          </cell>
          <cell r="C12" t="str">
            <v>Ana Maria Melendez Pacherre</v>
          </cell>
        </row>
        <row r="13">
          <cell r="B13">
            <v>20106395226</v>
          </cell>
          <cell r="C13" t="str">
            <v>Andina de Comercio Sipan S.A.C.</v>
          </cell>
        </row>
        <row r="14">
          <cell r="B14">
            <v>10214311009</v>
          </cell>
          <cell r="C14" t="str">
            <v>Angelica Consuelo Toribio Neyra</v>
          </cell>
        </row>
        <row r="15">
          <cell r="B15">
            <v>10214790802</v>
          </cell>
          <cell r="C15" t="str">
            <v>Antoniio Tipismana Moquillaza</v>
          </cell>
        </row>
        <row r="16">
          <cell r="B16">
            <v>17113529105</v>
          </cell>
          <cell r="C16" t="str">
            <v>Aurelio  Mascco Gutierrez</v>
          </cell>
        </row>
        <row r="17">
          <cell r="B17">
            <v>20509571792</v>
          </cell>
          <cell r="C17" t="str">
            <v>Automatizacion &amp; Control S.A.C.</v>
          </cell>
        </row>
        <row r="18">
          <cell r="B18">
            <v>20104860762</v>
          </cell>
          <cell r="C18" t="str">
            <v>Autoservicio San Isidro S.A.</v>
          </cell>
        </row>
        <row r="19">
          <cell r="B19">
            <v>20494740088</v>
          </cell>
          <cell r="C19" t="str">
            <v>Accesorio De Computo &amp; Sistemas E.I.R.L.</v>
          </cell>
        </row>
        <row r="20">
          <cell r="B20">
            <v>20104758569</v>
          </cell>
          <cell r="C20" t="str">
            <v>Aluminios y Vidrios S.A.</v>
          </cell>
        </row>
        <row r="21">
          <cell r="B21">
            <v>10223098636</v>
          </cell>
          <cell r="C21" t="str">
            <v>Angelica Yolanda Nolazco de Angeles</v>
          </cell>
        </row>
        <row r="22">
          <cell r="B22">
            <v>20492829154</v>
          </cell>
          <cell r="C22" t="str">
            <v>Agro Eco Technologies S.A.C.</v>
          </cell>
        </row>
        <row r="23">
          <cell r="B23">
            <v>20100025915</v>
          </cell>
          <cell r="C23" t="str">
            <v>Alfredo Pimentel Sevilla S.A.</v>
          </cell>
        </row>
        <row r="25">
          <cell r="B25">
            <v>20384891943</v>
          </cell>
          <cell r="C25" t="str">
            <v>Boticas y Salud S.A.C.</v>
          </cell>
        </row>
        <row r="26">
          <cell r="B26">
            <v>20452838363</v>
          </cell>
          <cell r="C26" t="str">
            <v>Buarsoca S.A.C.</v>
          </cell>
        </row>
        <row r="27">
          <cell r="B27">
            <v>10214573062</v>
          </cell>
          <cell r="C27" t="str">
            <v>Beldina Manco Malpica</v>
          </cell>
        </row>
        <row r="28">
          <cell r="B28">
            <v>10223012651</v>
          </cell>
          <cell r="C28" t="str">
            <v>Cesar Adolfo Nolverto Paredes</v>
          </cell>
        </row>
        <row r="29">
          <cell r="B29">
            <v>20452734151</v>
          </cell>
          <cell r="C29" t="str">
            <v>Comercial " DIMAR" E.I.R.L.</v>
          </cell>
        </row>
        <row r="30">
          <cell r="B30">
            <v>20219774207</v>
          </cell>
          <cell r="C30" t="str">
            <v>Caplina Transporte Turisticos Internacial  S.R.L.</v>
          </cell>
        </row>
        <row r="31">
          <cell r="B31">
            <v>10214149881</v>
          </cell>
          <cell r="C31" t="str">
            <v>Carlos Chang Gutierrez</v>
          </cell>
        </row>
        <row r="32">
          <cell r="B32">
            <v>10420015513</v>
          </cell>
          <cell r="C32" t="str">
            <v>Carla Vanessa Huaman Gutierrez</v>
          </cell>
        </row>
        <row r="33">
          <cell r="B33">
            <v>20219613882</v>
          </cell>
          <cell r="C33" t="str">
            <v>Autoservicios San Martin Carmen Fontela  EIRL</v>
          </cell>
        </row>
        <row r="34">
          <cell r="B34">
            <v>20148421014</v>
          </cell>
          <cell r="C34" t="str">
            <v>UNICA Centro de Produccion Taller Mecanico</v>
          </cell>
        </row>
        <row r="35">
          <cell r="B35">
            <v>10407499692</v>
          </cell>
          <cell r="C35" t="str">
            <v>Cesar Augusto Rodrigues Zubileta</v>
          </cell>
        </row>
        <row r="36">
          <cell r="B36">
            <v>10440968657</v>
          </cell>
          <cell r="C36" t="str">
            <v>Cesar Augusto Triveño Garcia</v>
          </cell>
        </row>
        <row r="37">
          <cell r="B37">
            <v>10214365745</v>
          </cell>
          <cell r="C37" t="str">
            <v>Cesar Edgardo Aquije Espejo</v>
          </cell>
        </row>
        <row r="38">
          <cell r="B38">
            <v>17106267499</v>
          </cell>
          <cell r="C38" t="str">
            <v>Cesar Esequiel Sanchez Baiocchi</v>
          </cell>
        </row>
        <row r="39">
          <cell r="B39">
            <v>10214086111</v>
          </cell>
          <cell r="C39" t="str">
            <v>Cespedes Quispe Ore</v>
          </cell>
        </row>
        <row r="40">
          <cell r="B40">
            <v>20105992964</v>
          </cell>
          <cell r="C40" t="str">
            <v>Cia. Comercial Melchorita SRL</v>
          </cell>
        </row>
        <row r="41">
          <cell r="B41">
            <v>10215435593</v>
          </cell>
          <cell r="C41" t="str">
            <v>Chumbes Sierralta Abrahan Aquino</v>
          </cell>
        </row>
        <row r="42">
          <cell r="B42">
            <v>20521242125</v>
          </cell>
          <cell r="C42" t="str">
            <v>CoferLino S.A.C.</v>
          </cell>
        </row>
        <row r="43">
          <cell r="B43">
            <v>20512817727</v>
          </cell>
          <cell r="C43" t="str">
            <v>Comercial Matusita Sac</v>
          </cell>
        </row>
        <row r="44">
          <cell r="B44">
            <v>20508814152</v>
          </cell>
          <cell r="C44" t="str">
            <v>Comercial Vefice S.A.C.</v>
          </cell>
        </row>
        <row r="45">
          <cell r="B45">
            <v>20452479703</v>
          </cell>
          <cell r="C45" t="str">
            <v>Comercializadora de Combustible Ica S.A.C.</v>
          </cell>
        </row>
        <row r="46">
          <cell r="B46">
            <v>20332970411</v>
          </cell>
          <cell r="C46" t="str">
            <v>Compañía de Seguros y Reaseguros S.A.</v>
          </cell>
        </row>
        <row r="47">
          <cell r="B47">
            <v>20512464387</v>
          </cell>
          <cell r="C47" t="str">
            <v>Conesur S.A.C.</v>
          </cell>
        </row>
        <row r="48">
          <cell r="B48">
            <v>20511465061</v>
          </cell>
          <cell r="C48" t="str">
            <v>Concesionaria Vial del Perú  S.A.</v>
          </cell>
        </row>
        <row r="49">
          <cell r="B49">
            <v>20452415560</v>
          </cell>
          <cell r="C49" t="str">
            <v>Construye Home Richard E.I.R.L.</v>
          </cell>
        </row>
        <row r="50">
          <cell r="B50">
            <v>20494621747</v>
          </cell>
          <cell r="C50" t="str">
            <v>Comercializadora Manuvi S.A.C.</v>
          </cell>
        </row>
        <row r="51">
          <cell r="B51">
            <v>20209986524</v>
          </cell>
          <cell r="C51" t="str">
            <v>Comercializadora Semur SRL</v>
          </cell>
        </row>
        <row r="52">
          <cell r="B52">
            <v>20515910973</v>
          </cell>
          <cell r="C52" t="str">
            <v>Corporacion Tri'Fran  SAC.</v>
          </cell>
        </row>
        <row r="53">
          <cell r="B53">
            <v>20101009174</v>
          </cell>
          <cell r="C53" t="str">
            <v>Corsusa International   S.A.C.</v>
          </cell>
        </row>
        <row r="54">
          <cell r="B54">
            <v>20512000801</v>
          </cell>
          <cell r="C54" t="str">
            <v>Crisal Temp E.I.R.L.</v>
          </cell>
        </row>
        <row r="55">
          <cell r="B55">
            <v>20104742301</v>
          </cell>
          <cell r="C55" t="str">
            <v>Camara De Comercio, Industria Y Turismo De Ica</v>
          </cell>
        </row>
        <row r="56">
          <cell r="B56">
            <v>10214450564</v>
          </cell>
          <cell r="C56" t="str">
            <v>Carmela Agustina Rodriguez Torres</v>
          </cell>
        </row>
        <row r="57">
          <cell r="B57">
            <v>10215056258</v>
          </cell>
          <cell r="C57" t="str">
            <v>Carlos Rolando Pillaca Bautista</v>
          </cell>
        </row>
        <row r="58">
          <cell r="B58">
            <v>20494594243</v>
          </cell>
          <cell r="C58" t="str">
            <v>Cementos y Aceros del Sur E.I.R.L.</v>
          </cell>
        </row>
        <row r="59">
          <cell r="B59">
            <v>20534258527</v>
          </cell>
          <cell r="C59" t="str">
            <v>Computers Service Solutions E.I.R.L.</v>
          </cell>
        </row>
        <row r="60">
          <cell r="B60">
            <v>20452848245</v>
          </cell>
          <cell r="C60" t="str">
            <v>D´Linea Ejecutiva E.I.R.L.</v>
          </cell>
        </row>
        <row r="61">
          <cell r="B61">
            <v>10215506563</v>
          </cell>
          <cell r="C61" t="str">
            <v>David Eliu Aybar Escriba</v>
          </cell>
        </row>
        <row r="62">
          <cell r="B62">
            <v>20515655507</v>
          </cell>
          <cell r="C62" t="str">
            <v>Danytala E.I.R.L.</v>
          </cell>
        </row>
        <row r="63">
          <cell r="B63">
            <v>20452305896</v>
          </cell>
          <cell r="C63" t="str">
            <v>Difelec S.R.L.</v>
          </cell>
        </row>
        <row r="64">
          <cell r="B64">
            <v>20452481431</v>
          </cell>
          <cell r="C64" t="str">
            <v>Dimarsa S.A.C</v>
          </cell>
        </row>
        <row r="65">
          <cell r="B65">
            <v>10214190180</v>
          </cell>
          <cell r="C65" t="str">
            <v>Diana Marleni Arana Medina</v>
          </cell>
        </row>
        <row r="66">
          <cell r="B66">
            <v>20524753252</v>
          </cell>
          <cell r="C66" t="str">
            <v>Distribuidora &amp; Inversiones E.I.R.L.</v>
          </cell>
        </row>
        <row r="67">
          <cell r="B67">
            <v>20452357772</v>
          </cell>
          <cell r="C67" t="str">
            <v>Distribuidora Jorge Ramos   S.A.C.</v>
          </cell>
        </row>
        <row r="68">
          <cell r="B68">
            <v>20452614503</v>
          </cell>
          <cell r="C68" t="str">
            <v>Distribuidora LightCenter  S.R.L.</v>
          </cell>
        </row>
        <row r="69">
          <cell r="B69">
            <v>20418881136</v>
          </cell>
          <cell r="C69" t="str">
            <v>Distribuidora Regional Oro Verde E.I.R.L.</v>
          </cell>
        </row>
        <row r="70">
          <cell r="B70">
            <v>20494382904</v>
          </cell>
          <cell r="C70" t="str">
            <v>Distribuidora Sayriplast  E.I.R.L.</v>
          </cell>
        </row>
        <row r="71">
          <cell r="B71">
            <v>20494913951</v>
          </cell>
          <cell r="C71" t="str">
            <v>Distribuidora  Coral Hernandes S.A.C</v>
          </cell>
        </row>
        <row r="72">
          <cell r="B72">
            <v>20494833507</v>
          </cell>
          <cell r="C72" t="str">
            <v>Distribuidora C&amp;G Inversiones SRL</v>
          </cell>
        </row>
        <row r="73">
          <cell r="B73">
            <v>20494272637</v>
          </cell>
          <cell r="C73" t="str">
            <v>Distribuidora Jesus es la Repuesta  EIRL</v>
          </cell>
        </row>
        <row r="74">
          <cell r="B74">
            <v>20494783488</v>
          </cell>
          <cell r="C74" t="str">
            <v>Distribuidora y Ferreteria Los Flamencos  EIRL</v>
          </cell>
        </row>
        <row r="75">
          <cell r="B75">
            <v>20494240603</v>
          </cell>
          <cell r="C75" t="str">
            <v>Donde Come El Rey E.I.R.L.</v>
          </cell>
        </row>
        <row r="76">
          <cell r="B76">
            <v>20452474736</v>
          </cell>
          <cell r="C76" t="str">
            <v>Distribuidora La Palma S.A.C.</v>
          </cell>
        </row>
        <row r="77">
          <cell r="B77">
            <v>20508823810</v>
          </cell>
          <cell r="C77" t="str">
            <v>Directorio Policial S.R.L.</v>
          </cell>
        </row>
        <row r="78">
          <cell r="B78">
            <v>20517780732</v>
          </cell>
          <cell r="C78" t="str">
            <v>Distribuidora Sol de Ica S.A.C.</v>
          </cell>
        </row>
        <row r="79">
          <cell r="B79">
            <v>20495062954</v>
          </cell>
          <cell r="C79" t="str">
            <v>Diseño de planos y edificaciones , proyectos S.A.C.</v>
          </cell>
        </row>
        <row r="81">
          <cell r="B81">
            <v>10215562161</v>
          </cell>
          <cell r="C81" t="str">
            <v>Edgar Corahua Zavaleta</v>
          </cell>
        </row>
        <row r="82">
          <cell r="B82">
            <v>10215473100</v>
          </cell>
          <cell r="C82" t="str">
            <v>Edita Diaz Huaccachi</v>
          </cell>
        </row>
        <row r="83">
          <cell r="B83">
            <v>10215757019</v>
          </cell>
          <cell r="C83" t="str">
            <v>Edwin Bernardino Martinez Buleje</v>
          </cell>
        </row>
        <row r="84">
          <cell r="B84">
            <v>20494512298</v>
          </cell>
          <cell r="C84" t="str">
            <v>El Encanto De La Huerta S.C.R.L.</v>
          </cell>
        </row>
        <row r="85">
          <cell r="B85">
            <v>20410312396</v>
          </cell>
          <cell r="C85" t="str">
            <v>El Oasis de Ica S.A.C.</v>
          </cell>
        </row>
        <row r="86">
          <cell r="B86">
            <v>20523903897</v>
          </cell>
          <cell r="C86" t="str">
            <v>Electro Castillo SRL</v>
          </cell>
        </row>
        <row r="87">
          <cell r="B87">
            <v>20510919140</v>
          </cell>
          <cell r="C87" t="str">
            <v>Electro Ferretera D&amp;F   E.I.R.L.</v>
          </cell>
        </row>
        <row r="88">
          <cell r="B88">
            <v>20106156400</v>
          </cell>
          <cell r="C88" t="str">
            <v>Electro Dunas S.A.A.</v>
          </cell>
        </row>
        <row r="89">
          <cell r="B89">
            <v>20494217296</v>
          </cell>
          <cell r="C89" t="str">
            <v>ElectroDunas</v>
          </cell>
        </row>
        <row r="90">
          <cell r="B90">
            <v>10214988301</v>
          </cell>
          <cell r="C90" t="str">
            <v>Elena Sachico Fujiki Berrocal</v>
          </cell>
        </row>
        <row r="91">
          <cell r="B91">
            <v>10103141023</v>
          </cell>
          <cell r="C91" t="str">
            <v>Elizabeth del Pilar Miranda Pimentel</v>
          </cell>
        </row>
        <row r="92">
          <cell r="B92">
            <v>20147626712</v>
          </cell>
          <cell r="C92" t="str">
            <v>Emapica  S.A.</v>
          </cell>
        </row>
        <row r="93">
          <cell r="B93">
            <v>10215170875</v>
          </cell>
          <cell r="C93" t="str">
            <v>Elmo Manuel Pineda Hernandez</v>
          </cell>
        </row>
        <row r="94">
          <cell r="B94">
            <v>10214832696</v>
          </cell>
          <cell r="C94" t="str">
            <v>Emiliano  Alarcon Peralta</v>
          </cell>
        </row>
        <row r="95">
          <cell r="B95">
            <v>20452657903</v>
          </cell>
          <cell r="C95" t="str">
            <v>Empagen Ica S.R.L.</v>
          </cell>
        </row>
        <row r="96">
          <cell r="B96">
            <v>20119407738</v>
          </cell>
          <cell r="C96" t="str">
            <v>Empresa de Transporte Flores Hnos. S.R.L.</v>
          </cell>
        </row>
        <row r="97">
          <cell r="B97">
            <v>20452483484</v>
          </cell>
          <cell r="C97" t="str">
            <v>Empresa de Transporte,turistico y Servicios Santa Rita S.A.C.</v>
          </cell>
        </row>
        <row r="98">
          <cell r="B98">
            <v>20106076635</v>
          </cell>
          <cell r="C98" t="str">
            <v>Empresa de Transportes Perú Bus S.A.</v>
          </cell>
        </row>
        <row r="99">
          <cell r="B99">
            <v>20452778018</v>
          </cell>
          <cell r="C99" t="str">
            <v>Empresa de Servicios Virgen del Carmen SRL</v>
          </cell>
        </row>
        <row r="100">
          <cell r="B100">
            <v>20147626712</v>
          </cell>
          <cell r="C100" t="str">
            <v>Empresa Municipal de Agua Potable</v>
          </cell>
        </row>
        <row r="101">
          <cell r="B101">
            <v>10422343259</v>
          </cell>
          <cell r="C101" t="str">
            <v>Erika Rossana  Ventura Torres</v>
          </cell>
        </row>
        <row r="102">
          <cell r="B102">
            <v>20494408041</v>
          </cell>
          <cell r="C102" t="str">
            <v>Estacion Serivicios El Oasis de Ica S.A.C.</v>
          </cell>
        </row>
        <row r="103">
          <cell r="B103">
            <v>20410312396</v>
          </cell>
          <cell r="C103" t="str">
            <v>El Oasis de Ica S.A.C.</v>
          </cell>
        </row>
        <row r="104">
          <cell r="B104">
            <v>20367707594</v>
          </cell>
          <cell r="C104" t="str">
            <v>Estacion de Servicios El Pacifico E.I.R.L.</v>
          </cell>
        </row>
        <row r="105">
          <cell r="B105">
            <v>20368044084</v>
          </cell>
          <cell r="C105" t="str">
            <v>Estacion de Servcios Laser E.I.R.L.</v>
          </cell>
        </row>
        <row r="106">
          <cell r="B106">
            <v>20452350921</v>
          </cell>
          <cell r="C106" t="str">
            <v>Estacion de Servicios Daniela S.A.</v>
          </cell>
        </row>
        <row r="107">
          <cell r="B107">
            <v>10214378065</v>
          </cell>
          <cell r="C107" t="str">
            <v xml:space="preserve">Romulo Triveño Pinto </v>
          </cell>
        </row>
        <row r="108">
          <cell r="B108">
            <v>20452823099</v>
          </cell>
          <cell r="C108" t="str">
            <v>Estacion de Servicios Laser - Los Aquijes E.I.R.L.</v>
          </cell>
        </row>
        <row r="109">
          <cell r="B109">
            <v>20452823170</v>
          </cell>
          <cell r="C109" t="str">
            <v>Estacion de Servicios Laser - Pany  EIRL</v>
          </cell>
        </row>
        <row r="110">
          <cell r="B110">
            <v>20511193045</v>
          </cell>
          <cell r="C110" t="str">
            <v>Estacion de Servicios Monte Everest S.A.C.</v>
          </cell>
        </row>
        <row r="111">
          <cell r="B111">
            <v>20494355419</v>
          </cell>
          <cell r="C111" t="str">
            <v>Estacion de servicios Señor de Huanca E.I.R.L.</v>
          </cell>
        </row>
        <row r="112">
          <cell r="B112">
            <v>20452724350</v>
          </cell>
          <cell r="C112" t="str">
            <v>Estacion de Servicios Virgen Santa Maria  S.A.</v>
          </cell>
        </row>
        <row r="113">
          <cell r="B113">
            <v>20494237131</v>
          </cell>
          <cell r="C113" t="str">
            <v>Estacion Parcona S.R.L.</v>
          </cell>
        </row>
        <row r="114">
          <cell r="B114">
            <v>20452724350</v>
          </cell>
          <cell r="C114" t="str">
            <v>Estaciones De Servicio Virgen Santa Maria S.A</v>
          </cell>
        </row>
        <row r="115">
          <cell r="B115">
            <v>20494355419</v>
          </cell>
          <cell r="C115" t="str">
            <v>Estaciones de Servicios Señor De Huanca E.I.R.L.</v>
          </cell>
        </row>
        <row r="116">
          <cell r="B116">
            <v>10402624189</v>
          </cell>
          <cell r="C116" t="str">
            <v>Esther Diaz Huaccachi</v>
          </cell>
        </row>
        <row r="117">
          <cell r="B117">
            <v>20521946874</v>
          </cell>
          <cell r="C117" t="str">
            <v>Euro World   SAC</v>
          </cell>
        </row>
        <row r="118">
          <cell r="B118">
            <v>20100041520</v>
          </cell>
          <cell r="C118" t="str">
            <v>Eximport Distribuidores del Peru SA</v>
          </cell>
        </row>
        <row r="119">
          <cell r="B119">
            <v>20409826980</v>
          </cell>
          <cell r="C119" t="str">
            <v>Estacion de Servicios Los Andes E.I.R.L.</v>
          </cell>
        </row>
        <row r="120">
          <cell r="B120">
            <v>20503176760</v>
          </cell>
          <cell r="C120" t="str">
            <v>Electro Comercial Ferretero Andrea S.A.C.</v>
          </cell>
        </row>
        <row r="124">
          <cell r="B124">
            <v>20100004594</v>
          </cell>
          <cell r="C124" t="str">
            <v>F. Eberhardt S.A.</v>
          </cell>
        </row>
        <row r="125">
          <cell r="B125">
            <v>20100375738</v>
          </cell>
          <cell r="C125" t="str">
            <v>Fabricaciones y Representaciones Comerciales S.A.</v>
          </cell>
        </row>
        <row r="126">
          <cell r="B126">
            <v>20494764181</v>
          </cell>
          <cell r="C126" t="str">
            <v>Factoria Lopez E.I.R.L</v>
          </cell>
        </row>
        <row r="127">
          <cell r="B127">
            <v>20452693616</v>
          </cell>
          <cell r="C127" t="str">
            <v>Fask S.R.L.</v>
          </cell>
        </row>
        <row r="128">
          <cell r="B128">
            <v>10214402136</v>
          </cell>
          <cell r="C128" t="str">
            <v>Felix Alberto Arones Gonzales</v>
          </cell>
        </row>
        <row r="129">
          <cell r="B129">
            <v>10215091215</v>
          </cell>
          <cell r="C129" t="str">
            <v>Félix Jorge Castillo Anicama</v>
          </cell>
        </row>
        <row r="130">
          <cell r="B130">
            <v>10214548572</v>
          </cell>
          <cell r="C130" t="str">
            <v>Felix Hilario Revatta Guerra</v>
          </cell>
        </row>
        <row r="131">
          <cell r="B131">
            <v>10214192671</v>
          </cell>
          <cell r="C131" t="str">
            <v xml:space="preserve">Fernando Jimmy Gómez Cierra </v>
          </cell>
        </row>
        <row r="132">
          <cell r="B132">
            <v>20104288074</v>
          </cell>
          <cell r="C132" t="str">
            <v>Ferreteria Arana E.I.R.L.</v>
          </cell>
        </row>
        <row r="133">
          <cell r="B133">
            <v>20452526558</v>
          </cell>
          <cell r="C133" t="str">
            <v>Ferreteria Arenales S.R.L</v>
          </cell>
        </row>
        <row r="134">
          <cell r="B134">
            <v>20492402363</v>
          </cell>
          <cell r="C134" t="str">
            <v>Ferreteria Festival Color´s E.I.R.L.</v>
          </cell>
        </row>
        <row r="135">
          <cell r="B135">
            <v>20419561780</v>
          </cell>
          <cell r="C135" t="str">
            <v>Ferreteria Goyo S.R.L.</v>
          </cell>
        </row>
        <row r="136">
          <cell r="B136">
            <v>20494618282</v>
          </cell>
          <cell r="C136" t="str">
            <v>Ferreteria Santa Angelica  II E.I.R.L.</v>
          </cell>
        </row>
        <row r="137">
          <cell r="B137">
            <v>20494244421</v>
          </cell>
          <cell r="C137" t="str">
            <v>Ferreteria y Maeriales de Construccion</v>
          </cell>
        </row>
        <row r="138">
          <cell r="B138">
            <v>20101256422</v>
          </cell>
          <cell r="C138" t="str">
            <v>Fiorella Representaciones S.R.L.</v>
          </cell>
        </row>
        <row r="139">
          <cell r="B139">
            <v>10437175077</v>
          </cell>
          <cell r="C139" t="str">
            <v>Franco Lely Arias Tueros</v>
          </cell>
        </row>
        <row r="140">
          <cell r="B140">
            <v>10404571996</v>
          </cell>
          <cell r="C140" t="str">
            <v>Freddy Andres Huayhuapuma Ordores</v>
          </cell>
        </row>
        <row r="141">
          <cell r="B141">
            <v>10215459549</v>
          </cell>
          <cell r="C141" t="str">
            <v>Freddy Andrés Huayhuapuma Ordores</v>
          </cell>
        </row>
        <row r="142">
          <cell r="B142">
            <v>10215459549</v>
          </cell>
          <cell r="C142" t="str">
            <v xml:space="preserve">Freddy Enrique Herrera Chauca </v>
          </cell>
        </row>
        <row r="143">
          <cell r="B143">
            <v>10215450037</v>
          </cell>
          <cell r="C143" t="str">
            <v>Flor de Maria Hernandez Huayanca</v>
          </cell>
        </row>
        <row r="144">
          <cell r="B144">
            <v>20452514461</v>
          </cell>
          <cell r="C144" t="str">
            <v>Kenzo Inversiones Turisticos S.C.R.L.</v>
          </cell>
        </row>
        <row r="145">
          <cell r="B145">
            <v>20452733189</v>
          </cell>
          <cell r="C145" t="str">
            <v>Inversiones Jenny E.I.R.L.</v>
          </cell>
        </row>
        <row r="146">
          <cell r="B146">
            <v>20100310369</v>
          </cell>
          <cell r="C146" t="str">
            <v>Izoo S.A.</v>
          </cell>
        </row>
        <row r="147">
          <cell r="B147">
            <v>20495067590</v>
          </cell>
          <cell r="C147" t="str">
            <v>Restaurant El Pallar E.I.R.L.</v>
          </cell>
        </row>
        <row r="148">
          <cell r="B148">
            <v>20479106500</v>
          </cell>
          <cell r="C148" t="str">
            <v>Mega Center Trading Company S.A.C.</v>
          </cell>
        </row>
        <row r="149">
          <cell r="B149">
            <v>20538677401</v>
          </cell>
          <cell r="C149" t="str">
            <v>Ministerio de la Producción</v>
          </cell>
        </row>
        <row r="151">
          <cell r="B151">
            <v>20517774929</v>
          </cell>
          <cell r="C151" t="str">
            <v>Gas Perú Huascaran S.A.C.</v>
          </cell>
        </row>
        <row r="152">
          <cell r="B152">
            <v>20452716331</v>
          </cell>
          <cell r="C152" t="str">
            <v>Gases Industriales y Soldaduras del Sur S.A.C.</v>
          </cell>
        </row>
        <row r="153">
          <cell r="B153">
            <v>20515472411</v>
          </cell>
          <cell r="C153" t="str">
            <v>Gasocentro Los Juanes S.A.C.</v>
          </cell>
        </row>
        <row r="154">
          <cell r="B154">
            <v>20101284477</v>
          </cell>
          <cell r="C154" t="str">
            <v>Generavapor S.A.</v>
          </cell>
        </row>
        <row r="155">
          <cell r="B155">
            <v>10214215140</v>
          </cell>
          <cell r="C155" t="str">
            <v>Gloria Jesus Herrera Donayre</v>
          </cell>
        </row>
        <row r="156">
          <cell r="B156">
            <v>20452443342</v>
          </cell>
          <cell r="C156" t="str">
            <v>Grifo Luren S.A.C.</v>
          </cell>
        </row>
        <row r="157">
          <cell r="B157">
            <v>20409971645</v>
          </cell>
          <cell r="C157" t="str">
            <v>Grifo Rolyz S.R.L.</v>
          </cell>
        </row>
        <row r="158">
          <cell r="B158">
            <v>20452453909</v>
          </cell>
          <cell r="C158" t="str">
            <v>Grifo Subtanjalla  S.R.L.</v>
          </cell>
        </row>
        <row r="159">
          <cell r="B159">
            <v>20494496071</v>
          </cell>
          <cell r="C159" t="str">
            <v>Grifo Tate S.R.L.</v>
          </cell>
        </row>
        <row r="160">
          <cell r="B160">
            <v>20494391725</v>
          </cell>
          <cell r="C160" t="str">
            <v>Grupo A Y G Fortaleza E.I.R.L.</v>
          </cell>
        </row>
        <row r="161">
          <cell r="B161">
            <v>10416460758</v>
          </cell>
          <cell r="C161" t="str">
            <v>Gustavo Adolfo Arones Martinez</v>
          </cell>
        </row>
        <row r="162">
          <cell r="B162">
            <v>10214455558</v>
          </cell>
          <cell r="C162" t="str">
            <v>Gustavo Pedro Cosio Almora</v>
          </cell>
        </row>
        <row r="164">
          <cell r="B164">
            <v>20514299669</v>
          </cell>
          <cell r="C164" t="str">
            <v xml:space="preserve"> Import &amp; Export Handel Welt  SAC</v>
          </cell>
          <cell r="D164" t="str">
            <v>I</v>
          </cell>
        </row>
        <row r="165">
          <cell r="B165">
            <v>20511511519</v>
          </cell>
          <cell r="C165" t="str">
            <v>H &amp; P Industriales S.R.L.</v>
          </cell>
        </row>
        <row r="166">
          <cell r="B166">
            <v>10214212094</v>
          </cell>
          <cell r="C166" t="str">
            <v>Haideé Levano de Nuñez</v>
          </cell>
        </row>
        <row r="167">
          <cell r="B167">
            <v>20494755867</v>
          </cell>
          <cell r="C167" t="str">
            <v>HDM Ingenieros S.R.L.</v>
          </cell>
        </row>
        <row r="168">
          <cell r="B168">
            <v>10214240756</v>
          </cell>
          <cell r="C168" t="str">
            <v>Hector Adrian Hernández  Palomino</v>
          </cell>
        </row>
        <row r="169">
          <cell r="B169">
            <v>10214540725</v>
          </cell>
          <cell r="C169" t="str">
            <v>Hector Moises Bernal Robles</v>
          </cell>
        </row>
        <row r="170">
          <cell r="B170">
            <v>20494627273</v>
          </cell>
          <cell r="C170" t="str">
            <v>"Hermanos J.P"  S.A.C.</v>
          </cell>
        </row>
        <row r="171">
          <cell r="B171">
            <v>10215130687</v>
          </cell>
          <cell r="C171" t="str">
            <v>Henry Edgardo Solis Uchuya</v>
          </cell>
        </row>
        <row r="172">
          <cell r="B172">
            <v>10434302850</v>
          </cell>
          <cell r="C172" t="str">
            <v>Hilda Lorena Ascencio Ramos</v>
          </cell>
        </row>
        <row r="173">
          <cell r="B173">
            <v>20100171814</v>
          </cell>
          <cell r="C173" t="str">
            <v>Hidrostal  SA</v>
          </cell>
        </row>
        <row r="174">
          <cell r="B174">
            <v>20508565934</v>
          </cell>
          <cell r="C174" t="str">
            <v>Hipermercados Tottus S.A.</v>
          </cell>
        </row>
        <row r="175">
          <cell r="B175">
            <v>20308321836</v>
          </cell>
          <cell r="C175" t="str">
            <v>Hotel Antony̒"s S.A.C.</v>
          </cell>
        </row>
        <row r="176">
          <cell r="B176">
            <v>10214240756</v>
          </cell>
          <cell r="C176" t="str">
            <v>Hector Adrian Hernández  Palomino</v>
          </cell>
        </row>
        <row r="177">
          <cell r="B177">
            <v>20494347823</v>
          </cell>
          <cell r="C177" t="str">
            <v>Grafica Grupo Orion S.C.R.L</v>
          </cell>
        </row>
        <row r="178">
          <cell r="B178">
            <v>20494672651</v>
          </cell>
          <cell r="C178" t="str">
            <v>Importaciones Andia E.I.R.L.</v>
          </cell>
        </row>
        <row r="179">
          <cell r="B179">
            <v>20492064298</v>
          </cell>
          <cell r="C179" t="str">
            <v>Importaciones y Distribuidores Manioperu S.A.C.</v>
          </cell>
        </row>
        <row r="180">
          <cell r="B180">
            <v>20507947256</v>
          </cell>
          <cell r="C180" t="str">
            <v>Industrias Andina de la Fabricacion  SAC</v>
          </cell>
        </row>
        <row r="181">
          <cell r="B181">
            <v>20494495695</v>
          </cell>
          <cell r="C181" t="str">
            <v>Industria Maderera Alvarito E.I.R.L.</v>
          </cell>
        </row>
        <row r="182">
          <cell r="B182">
            <v>20410419603</v>
          </cell>
          <cell r="C182" t="str">
            <v>Industria Maderera el Bosque E.I.R.L.</v>
          </cell>
        </row>
        <row r="183">
          <cell r="B183">
            <v>20494495695</v>
          </cell>
          <cell r="C183" t="str">
            <v>Indusrtrias Madereras Alvarito EIRL</v>
          </cell>
        </row>
        <row r="184">
          <cell r="B184">
            <v>20494619173</v>
          </cell>
          <cell r="C184" t="str">
            <v>Inversiones &amp; Comercio Ica E.I.R.L.</v>
          </cell>
        </row>
        <row r="185">
          <cell r="B185">
            <v>20494368669</v>
          </cell>
          <cell r="C185" t="str">
            <v>Inversiones Coral S.R.L.</v>
          </cell>
        </row>
        <row r="186">
          <cell r="B186">
            <v>20494719631</v>
          </cell>
          <cell r="C186" t="str">
            <v>Inversiones Mega Muebles E.I.R.L.</v>
          </cell>
        </row>
        <row r="187">
          <cell r="B187">
            <v>20494504198</v>
          </cell>
          <cell r="C187" t="str">
            <v>Inversiones Mundo Car Peru S.R.L.</v>
          </cell>
        </row>
        <row r="188">
          <cell r="B188">
            <v>20452758840</v>
          </cell>
          <cell r="C188" t="str">
            <v>Inversiones San Roque S.A.C.</v>
          </cell>
        </row>
        <row r="189">
          <cell r="B189">
            <v>20494308682</v>
          </cell>
          <cell r="C189" t="str">
            <v>Inversiones Sur Peru S.A.C</v>
          </cell>
        </row>
        <row r="190">
          <cell r="B190">
            <v>20476633932</v>
          </cell>
          <cell r="C190" t="str">
            <v>Inversiones Tomas Valle S.A.C</v>
          </cell>
        </row>
        <row r="191">
          <cell r="B191">
            <v>20494511992</v>
          </cell>
          <cell r="C191" t="str">
            <v>Invesiones Turistica La Chacra S.A.C</v>
          </cell>
        </row>
        <row r="192">
          <cell r="B192">
            <v>20503458234</v>
          </cell>
          <cell r="C192" t="str">
            <v>ITT Water &amp; Wastewater Peru S.A.</v>
          </cell>
        </row>
        <row r="193">
          <cell r="B193">
            <v>20494363942</v>
          </cell>
          <cell r="C193" t="str">
            <v>Inversiones Iqueñas E.I.R.L.</v>
          </cell>
        </row>
        <row r="194">
          <cell r="B194">
            <v>20537374129</v>
          </cell>
          <cell r="C194" t="str">
            <v>Inversiones R &amp; G Peru S.A.C.</v>
          </cell>
        </row>
        <row r="195">
          <cell r="B195">
            <v>20494249813</v>
          </cell>
          <cell r="C195" t="str">
            <v>Ingenieria Tecnica de la Construccion S.C.R.L.</v>
          </cell>
        </row>
        <row r="197">
          <cell r="B197">
            <v>20495004164</v>
          </cell>
          <cell r="C197" t="str">
            <v>Servicios Metal Mecanica "KIJ" S.A.C.</v>
          </cell>
        </row>
        <row r="198">
          <cell r="B198">
            <v>20494294363</v>
          </cell>
          <cell r="C198" t="str">
            <v>Alphil Consultore S.R.L.</v>
          </cell>
        </row>
        <row r="199">
          <cell r="B199">
            <v>20452496110</v>
          </cell>
          <cell r="C199" t="str">
            <v>Servicentro R.C  S.A.C</v>
          </cell>
        </row>
        <row r="200">
          <cell r="B200">
            <v>20523060199</v>
          </cell>
          <cell r="C200" t="str">
            <v>INTERSEGRe S.A.C</v>
          </cell>
        </row>
        <row r="201">
          <cell r="B201">
            <v>10214061002</v>
          </cell>
          <cell r="C201" t="str">
            <v>Victor Cordova Mendoza</v>
          </cell>
        </row>
        <row r="202">
          <cell r="B202">
            <v>10420898741</v>
          </cell>
          <cell r="C202" t="str">
            <v>Gersom Ortiz Apolaya</v>
          </cell>
        </row>
        <row r="203">
          <cell r="B203">
            <v>20494952697</v>
          </cell>
          <cell r="C203" t="str">
            <v>MegaSur Representaciones S.R.L.</v>
          </cell>
        </row>
        <row r="204">
          <cell r="B204">
            <v>10214663029</v>
          </cell>
          <cell r="C204" t="str">
            <v>Edgardo Alonso Parvina Vargas</v>
          </cell>
        </row>
        <row r="205">
          <cell r="B205">
            <v>20521431793</v>
          </cell>
          <cell r="C205" t="str">
            <v>J &amp; A Sistemas Electricos Generales Reservados del Peru SAC</v>
          </cell>
        </row>
        <row r="206">
          <cell r="B206">
            <v>10413916688</v>
          </cell>
          <cell r="C206" t="str">
            <v>Alejandro Huaman Huayana</v>
          </cell>
        </row>
        <row r="210">
          <cell r="B210">
            <v>10222879227</v>
          </cell>
          <cell r="C210" t="str">
            <v>Jesus Rosario Torres Gonzales</v>
          </cell>
        </row>
        <row r="211">
          <cell r="B211">
            <v>10100407227</v>
          </cell>
          <cell r="C211" t="str">
            <v>Jacinto Camarena Irene Marcela</v>
          </cell>
        </row>
        <row r="212">
          <cell r="B212">
            <v>10096242528</v>
          </cell>
          <cell r="C212" t="str">
            <v>Jaime Ulises Ortiz Romero</v>
          </cell>
        </row>
        <row r="213">
          <cell r="B213">
            <v>10098370914</v>
          </cell>
          <cell r="C213" t="str">
            <v>Jessica Emilia Huaman Quispe</v>
          </cell>
        </row>
        <row r="214">
          <cell r="B214">
            <v>10215405767</v>
          </cell>
          <cell r="C214" t="str">
            <v>Jesus Edgar Mendoza Huarca</v>
          </cell>
        </row>
        <row r="215">
          <cell r="B215">
            <v>10215691301</v>
          </cell>
          <cell r="C215" t="str">
            <v>Joan Carlos Boza Muñoz</v>
          </cell>
        </row>
        <row r="216">
          <cell r="B216">
            <v>10215008733</v>
          </cell>
          <cell r="C216" t="str">
            <v>Jorge Alberto Ramos Cortez</v>
          </cell>
        </row>
        <row r="217">
          <cell r="B217">
            <v>10232747957</v>
          </cell>
          <cell r="C217" t="str">
            <v>Jorge Esplana V.</v>
          </cell>
        </row>
        <row r="218">
          <cell r="B218">
            <v>10215624035</v>
          </cell>
          <cell r="C218" t="str">
            <v>Javier Antonio Cordova Ascencio</v>
          </cell>
        </row>
        <row r="219">
          <cell r="B219">
            <v>10214606530</v>
          </cell>
          <cell r="C219" t="str">
            <v>José Carlos Espino Altamirano</v>
          </cell>
        </row>
        <row r="220">
          <cell r="B220">
            <v>10215058307</v>
          </cell>
          <cell r="C220" t="str">
            <v>Jose Julian Chipana Villagaray</v>
          </cell>
        </row>
        <row r="221">
          <cell r="B221">
            <v>10157654891</v>
          </cell>
          <cell r="C221" t="str">
            <v>Jose Ruiz Loayza</v>
          </cell>
        </row>
        <row r="222">
          <cell r="B222">
            <v>20494456797</v>
          </cell>
          <cell r="C222" t="str">
            <v>JOPEQ   EIRL</v>
          </cell>
        </row>
        <row r="223">
          <cell r="B223">
            <v>10803550561</v>
          </cell>
          <cell r="C223" t="str">
            <v>Juan Orlando Sayritupac Vilca</v>
          </cell>
        </row>
        <row r="224">
          <cell r="B224">
            <v>10413039156</v>
          </cell>
          <cell r="C224" t="str">
            <v>Juan Jose Cuña Cuadros</v>
          </cell>
        </row>
        <row r="225">
          <cell r="B225">
            <v>10214599037</v>
          </cell>
          <cell r="C225" t="str">
            <v>Juana Fidela Torres Sayritupac</v>
          </cell>
        </row>
        <row r="226">
          <cell r="B226">
            <v>10214072969</v>
          </cell>
          <cell r="C226" t="str">
            <v>Juana Rosa Caro Albites</v>
          </cell>
        </row>
        <row r="227">
          <cell r="B227">
            <v>10442208455</v>
          </cell>
          <cell r="C227" t="str">
            <v>Judith Jennyfer Rayme Garcia</v>
          </cell>
        </row>
        <row r="228">
          <cell r="B228">
            <v>10214507281</v>
          </cell>
          <cell r="C228" t="str">
            <v>Juliana Gutierrez Soto</v>
          </cell>
        </row>
        <row r="229">
          <cell r="B229">
            <v>10444407188</v>
          </cell>
          <cell r="C229" t="str">
            <v>Julio Cesar Velasquez Felix</v>
          </cell>
        </row>
        <row r="230">
          <cell r="B230">
            <v>10215701013</v>
          </cell>
          <cell r="C230" t="str">
            <v>July Huacachi Ramos</v>
          </cell>
        </row>
        <row r="231">
          <cell r="B231">
            <v>10038541086</v>
          </cell>
          <cell r="C231" t="str">
            <v>Julian Palacios Acaro</v>
          </cell>
        </row>
        <row r="232">
          <cell r="B232">
            <v>10073786229</v>
          </cell>
          <cell r="C232" t="str">
            <v>Julio Cesar Altamirano Salarrayan</v>
          </cell>
        </row>
        <row r="233">
          <cell r="B233">
            <v>10215778016</v>
          </cell>
          <cell r="C233" t="str">
            <v>Pablo Cesar Guillermo Valdivia</v>
          </cell>
        </row>
        <row r="234">
          <cell r="B234">
            <v>10407772097</v>
          </cell>
          <cell r="C234" t="str">
            <v>Mria Elena Huallanca Sanchez</v>
          </cell>
        </row>
        <row r="235">
          <cell r="B235">
            <v>10422040655</v>
          </cell>
          <cell r="C235" t="str">
            <v>Kenyi Luis Choque Gutierrez</v>
          </cell>
        </row>
        <row r="236">
          <cell r="B236">
            <v>10409368005</v>
          </cell>
          <cell r="C236" t="str">
            <v>Karelly Fiorett Mosqueira Hualpa</v>
          </cell>
        </row>
        <row r="238">
          <cell r="B238">
            <v>10410971416</v>
          </cell>
          <cell r="C238" t="str">
            <v>Hirayda Prado Arones</v>
          </cell>
        </row>
        <row r="239">
          <cell r="B239">
            <v>10214874232</v>
          </cell>
          <cell r="C239" t="str">
            <v>Santos Camilo Aybar Aranda</v>
          </cell>
        </row>
        <row r="240">
          <cell r="B240">
            <v>10215266686</v>
          </cell>
          <cell r="C240" t="str">
            <v>Magali Aguije Fajardo</v>
          </cell>
        </row>
        <row r="241">
          <cell r="B241">
            <v>20495007937</v>
          </cell>
          <cell r="C241" t="str">
            <v>Comercial Plast.Martin E.I.R.L.</v>
          </cell>
        </row>
        <row r="243">
          <cell r="B243">
            <v>10452880925</v>
          </cell>
          <cell r="C243" t="str">
            <v>Luisa Jacqueline Valdivia Bellido</v>
          </cell>
        </row>
        <row r="244">
          <cell r="B244">
            <v>20452631424</v>
          </cell>
          <cell r="C244" t="str">
            <v>La Rectificadora S.R.L.</v>
          </cell>
        </row>
        <row r="245">
          <cell r="B245">
            <v>20537330181</v>
          </cell>
          <cell r="C245" t="str">
            <v>La Maniobra E.I.R.L.</v>
          </cell>
        </row>
        <row r="246">
          <cell r="B246">
            <v>20494728380</v>
          </cell>
          <cell r="C246" t="str">
            <v>La Casa del volvo repuestos y servicios E.I.R.L.</v>
          </cell>
        </row>
        <row r="247">
          <cell r="B247">
            <v>10284729736</v>
          </cell>
          <cell r="C247" t="str">
            <v>Lus Cleta Castro Flores De Gomez</v>
          </cell>
        </row>
        <row r="248">
          <cell r="B248">
            <v>20494787637</v>
          </cell>
          <cell r="C248" t="str">
            <v>La Casa de los Pernos Alarcon S.C.R.l.</v>
          </cell>
        </row>
        <row r="249">
          <cell r="B249">
            <v>20494787637</v>
          </cell>
          <cell r="C249" t="str">
            <v>La Casa de Los Pernos Alarcon S.R.L.</v>
          </cell>
        </row>
        <row r="250">
          <cell r="B250">
            <v>20452843448</v>
          </cell>
          <cell r="C250" t="str">
            <v>La Angostura Representaciones EIRL</v>
          </cell>
        </row>
        <row r="251">
          <cell r="B251">
            <v>20452417694</v>
          </cell>
          <cell r="C251" t="str">
            <v>La Esperanza S.A.</v>
          </cell>
        </row>
        <row r="252">
          <cell r="B252">
            <v>20223351205</v>
          </cell>
          <cell r="C252" t="str">
            <v>La Olla de Juanita E.I.R.L.</v>
          </cell>
        </row>
        <row r="253">
          <cell r="B253">
            <v>20452524857</v>
          </cell>
          <cell r="C253" t="str">
            <v>La Repuestera S.R.L</v>
          </cell>
        </row>
        <row r="254">
          <cell r="B254">
            <v>20104303481</v>
          </cell>
          <cell r="C254" t="str">
            <v>Ladrillera Santa Angelica  S.R.L.</v>
          </cell>
        </row>
        <row r="255">
          <cell r="B255">
            <v>15104460078</v>
          </cell>
          <cell r="C255" t="str">
            <v>Lau Sui Way</v>
          </cell>
        </row>
        <row r="256">
          <cell r="B256">
            <v>20452750865</v>
          </cell>
          <cell r="C256" t="str">
            <v>Librería El Gran Chicoma S.R.L</v>
          </cell>
        </row>
        <row r="257">
          <cell r="B257">
            <v>20452825971</v>
          </cell>
          <cell r="C257" t="str">
            <v>Liderdata E.I.R.L.</v>
          </cell>
        </row>
        <row r="258">
          <cell r="B258">
            <v>10214867872</v>
          </cell>
          <cell r="C258" t="str">
            <v>Lidia Emilia Cabrera Huaroto</v>
          </cell>
        </row>
        <row r="259">
          <cell r="B259">
            <v>10403419899</v>
          </cell>
          <cell r="C259" t="str">
            <v>Lizeth Selene Rojas Ramirez</v>
          </cell>
        </row>
        <row r="260">
          <cell r="B260">
            <v>20452720443</v>
          </cell>
          <cell r="C260" t="str">
            <v>Lubricantes y Repuestos Geminis E.I.R.L.</v>
          </cell>
        </row>
        <row r="261">
          <cell r="B261">
            <v>10222759311</v>
          </cell>
          <cell r="C261" t="str">
            <v>Luis Alberto Quispe Ciprian</v>
          </cell>
        </row>
        <row r="262">
          <cell r="B262">
            <v>10214636706</v>
          </cell>
          <cell r="C262" t="str">
            <v>Luis Angel Barrial Luque</v>
          </cell>
        </row>
        <row r="263">
          <cell r="B263">
            <v>10215469463</v>
          </cell>
          <cell r="C263" t="str">
            <v>Luis Augusto Ramos Hernández</v>
          </cell>
        </row>
        <row r="264">
          <cell r="B264">
            <v>10407264814</v>
          </cell>
          <cell r="C264" t="str">
            <v>Luis Eduardo Aguirre Valencia</v>
          </cell>
        </row>
        <row r="265">
          <cell r="B265">
            <v>10214121137</v>
          </cell>
          <cell r="C265" t="str">
            <v>Luis Enrique Felix Carbajal</v>
          </cell>
        </row>
        <row r="266">
          <cell r="B266">
            <v>10214024140</v>
          </cell>
          <cell r="C266" t="str">
            <v>Luis Jesus Escate Gomez</v>
          </cell>
        </row>
        <row r="267">
          <cell r="B267">
            <v>10214995081</v>
          </cell>
          <cell r="C267" t="str">
            <v>Luis Alfredo Garcia Berrocal</v>
          </cell>
        </row>
        <row r="268">
          <cell r="B268">
            <v>10214133275</v>
          </cell>
          <cell r="C268" t="str">
            <v>Lilia Ada Gallardo Perez</v>
          </cell>
        </row>
        <row r="269">
          <cell r="B269">
            <v>10076217233</v>
          </cell>
          <cell r="C269" t="str">
            <v>Gino Emilio Ernesto  Barnuevo Cuellar</v>
          </cell>
        </row>
        <row r="270">
          <cell r="B270">
            <v>10214459421</v>
          </cell>
          <cell r="C270" t="str">
            <v>Leonilda Eugenia Gutierrez Soto</v>
          </cell>
        </row>
        <row r="271">
          <cell r="B271">
            <v>10460848062</v>
          </cell>
          <cell r="C271" t="str">
            <v>Liz Madely Corilla Araujo</v>
          </cell>
        </row>
        <row r="272">
          <cell r="B272">
            <v>20100210909</v>
          </cell>
          <cell r="C272" t="str">
            <v>La Positiva Seguros y Reaseguros S.A.</v>
          </cell>
        </row>
        <row r="273">
          <cell r="B273">
            <v>10466563957</v>
          </cell>
          <cell r="C273" t="str">
            <v>Hernandez Cahua Hector de Jesus</v>
          </cell>
        </row>
        <row r="274">
          <cell r="B274">
            <v>20462441178</v>
          </cell>
          <cell r="C274" t="str">
            <v>Distribucion E Importaciones H &amp; C S.R.L.</v>
          </cell>
        </row>
        <row r="275">
          <cell r="B275">
            <v>20419026809</v>
          </cell>
          <cell r="C275" t="str">
            <v>Organismo Supervisor de las Contrataciones Del Estado</v>
          </cell>
        </row>
        <row r="276">
          <cell r="B276">
            <v>20494749972</v>
          </cell>
          <cell r="C276" t="str">
            <v>Inversiones Cristel E.I.R.L.</v>
          </cell>
        </row>
        <row r="277">
          <cell r="B277">
            <v>20495108296</v>
          </cell>
          <cell r="C277" t="str">
            <v>Inversiones Remo Quispe Nina E.I.R.L.</v>
          </cell>
        </row>
        <row r="278">
          <cell r="B278">
            <v>10071600217</v>
          </cell>
          <cell r="C278" t="str">
            <v>Segundo Javier Rios Silva</v>
          </cell>
        </row>
        <row r="279">
          <cell r="B279">
            <v>20100444489</v>
          </cell>
          <cell r="C279" t="str">
            <v>Comercial CAMI S.A</v>
          </cell>
        </row>
        <row r="281">
          <cell r="B281">
            <v>20494731259</v>
          </cell>
          <cell r="C281" t="str">
            <v>Materiales de construccion LA POSITIBA S.C.R.L.</v>
          </cell>
        </row>
        <row r="282">
          <cell r="B282">
            <v>20512642587</v>
          </cell>
          <cell r="C282" t="str">
            <v>Mallas Industriales del Peru EIRL</v>
          </cell>
        </row>
        <row r="283">
          <cell r="B283">
            <v>10218120836</v>
          </cell>
          <cell r="C283" t="str">
            <v>Maldonado Mesias Olga Viviana</v>
          </cell>
        </row>
        <row r="284">
          <cell r="B284">
            <v>20202380621</v>
          </cell>
          <cell r="C284" t="str">
            <v>Mapfre Peru Compañía de Seguros Y Reaseguros S.A.</v>
          </cell>
        </row>
        <row r="285">
          <cell r="B285">
            <v>20418896915</v>
          </cell>
          <cell r="C285" t="str">
            <v xml:space="preserve">Mapfre Vida Compañía  de Seguros </v>
          </cell>
        </row>
        <row r="286">
          <cell r="B286">
            <v>10215622415</v>
          </cell>
          <cell r="C286" t="str">
            <v>Marcial Orellana Felix Roberto</v>
          </cell>
        </row>
        <row r="287">
          <cell r="B287">
            <v>10417306523</v>
          </cell>
          <cell r="C287" t="str">
            <v>Marcos Antonio Vicerrel Martinez</v>
          </cell>
        </row>
        <row r="288">
          <cell r="B288">
            <v>20494200300</v>
          </cell>
          <cell r="C288" t="str">
            <v>Materiales de Construccion Señor de Cachuy EIRL</v>
          </cell>
        </row>
        <row r="289">
          <cell r="B289">
            <v>10427458356</v>
          </cell>
          <cell r="C289" t="str">
            <v>Maria Claudia Yemheng Flores</v>
          </cell>
        </row>
        <row r="290">
          <cell r="B290">
            <v>10214094288</v>
          </cell>
          <cell r="C290" t="str">
            <v>Maria Esther Muñante De Gomez</v>
          </cell>
        </row>
        <row r="291">
          <cell r="B291">
            <v>10214450483</v>
          </cell>
          <cell r="C291" t="str">
            <v>Maria Filomena Ventura Lima de Tipismana</v>
          </cell>
        </row>
        <row r="292">
          <cell r="B292">
            <v>10214199870</v>
          </cell>
          <cell r="C292" t="str">
            <v>Maria Magdalena Herrera de Donayre</v>
          </cell>
        </row>
        <row r="293">
          <cell r="B293">
            <v>10082724805</v>
          </cell>
          <cell r="C293" t="str">
            <v>Maria Pia Rosas Schwarz</v>
          </cell>
        </row>
        <row r="294">
          <cell r="B294">
            <v>10220676311</v>
          </cell>
          <cell r="C294" t="str">
            <v>Marivel Iris Vega Ramos</v>
          </cell>
        </row>
        <row r="295">
          <cell r="B295">
            <v>10214452788</v>
          </cell>
          <cell r="C295" t="str">
            <v>Mario C. Magaño Magaño</v>
          </cell>
        </row>
        <row r="296">
          <cell r="B296">
            <v>10214234403</v>
          </cell>
          <cell r="C296" t="str">
            <v xml:space="preserve">Maximo Rolando Herrera Donayre </v>
          </cell>
        </row>
        <row r="297">
          <cell r="B297">
            <v>10214875344</v>
          </cell>
          <cell r="C297" t="str">
            <v>Maximo Waltwr Tineo Oncebay</v>
          </cell>
        </row>
        <row r="298">
          <cell r="B298">
            <v>20494516013</v>
          </cell>
          <cell r="C298" t="str">
            <v>M &amp; L Contratista Generales  SRL</v>
          </cell>
        </row>
        <row r="299">
          <cell r="B299">
            <v>20479100641</v>
          </cell>
          <cell r="C299" t="str">
            <v>M &amp; Y Señor De Muruhuay S.A.C.</v>
          </cell>
        </row>
        <row r="300">
          <cell r="B300">
            <v>20367778181</v>
          </cell>
          <cell r="C300" t="str">
            <v>Medicsa   E.I.R.L.</v>
          </cell>
        </row>
        <row r="301">
          <cell r="B301">
            <v>10215302429</v>
          </cell>
          <cell r="C301" t="str">
            <v>Miguel Angel Ñacari Conislla</v>
          </cell>
        </row>
        <row r="302">
          <cell r="B302">
            <v>10215175486</v>
          </cell>
          <cell r="C302" t="str">
            <v>Miguel Angel Ramos Cordova</v>
          </cell>
        </row>
        <row r="303">
          <cell r="B303">
            <v>10215508396</v>
          </cell>
          <cell r="C303" t="str">
            <v>Miguel Leonidas Llanos Moscoso</v>
          </cell>
        </row>
        <row r="304">
          <cell r="B304">
            <v>10214183167</v>
          </cell>
          <cell r="C304" t="str">
            <v>Moises Alarcon Peralta</v>
          </cell>
        </row>
        <row r="305">
          <cell r="B305">
            <v>20101461786</v>
          </cell>
          <cell r="C305" t="str">
            <v>Motorex  S.A.</v>
          </cell>
        </row>
        <row r="306">
          <cell r="B306">
            <v>20494754976</v>
          </cell>
          <cell r="C306" t="str">
            <v>Multiservicios Virgen de Chapi &amp; M   SRL</v>
          </cell>
        </row>
        <row r="307">
          <cell r="B307">
            <v>20278540449</v>
          </cell>
          <cell r="C307" t="str">
            <v>Multicentro Santa Catalina S.A.</v>
          </cell>
        </row>
        <row r="308">
          <cell r="B308">
            <v>10214528121</v>
          </cell>
          <cell r="C308" t="str">
            <v>Motriz</v>
          </cell>
        </row>
        <row r="309">
          <cell r="B309">
            <v>20495044034</v>
          </cell>
          <cell r="C309" t="str">
            <v>Multiservicios " Danitza" E.I.R.L.</v>
          </cell>
        </row>
        <row r="310">
          <cell r="B310">
            <v>10214868992</v>
          </cell>
          <cell r="C310" t="str">
            <v>Martha Luisa Romucho Vásquez</v>
          </cell>
        </row>
        <row r="311">
          <cell r="B311">
            <v>10229842906</v>
          </cell>
          <cell r="C311" t="str">
            <v>Manuel Jesus Silva Gurgura</v>
          </cell>
        </row>
        <row r="313">
          <cell r="B313">
            <v>20452316740</v>
          </cell>
          <cell r="C313" t="str">
            <v>Negocios Agricolas del Sur E.I.R.L.</v>
          </cell>
        </row>
        <row r="314">
          <cell r="B314">
            <v>10402026826</v>
          </cell>
          <cell r="C314" t="str">
            <v>Naida Luz Mendoza Ramos</v>
          </cell>
        </row>
        <row r="315">
          <cell r="B315">
            <v>10214685472</v>
          </cell>
          <cell r="C315" t="str">
            <v>Nemesia America Guerra De Dominguez</v>
          </cell>
        </row>
        <row r="316">
          <cell r="B316">
            <v>10215515775</v>
          </cell>
          <cell r="C316" t="str">
            <v>Nestor Crisostomo Torres Alfaro</v>
          </cell>
        </row>
        <row r="317">
          <cell r="B317">
            <v>20106897914</v>
          </cell>
          <cell r="C317" t="str">
            <v>Nextel del Perú S.A.</v>
          </cell>
        </row>
        <row r="318">
          <cell r="B318">
            <v>20100051169</v>
          </cell>
          <cell r="C318" t="str">
            <v>Nicoll Perú S.A.</v>
          </cell>
        </row>
        <row r="319">
          <cell r="B319">
            <v>10410892761</v>
          </cell>
          <cell r="C319" t="str">
            <v>Norma Maribel Ventura Torres</v>
          </cell>
        </row>
        <row r="320">
          <cell r="B320">
            <v>10800430173</v>
          </cell>
          <cell r="C320" t="str">
            <v>Nestor Antonio Mayuri Cahua</v>
          </cell>
        </row>
        <row r="321">
          <cell r="B321">
            <v>10086766430</v>
          </cell>
          <cell r="C321" t="str">
            <v>Norma Quispe Salcedo</v>
          </cell>
        </row>
        <row r="322">
          <cell r="B322">
            <v>10215070412</v>
          </cell>
          <cell r="C322" t="str">
            <v>Ofelia Lidia Ramos Ventura</v>
          </cell>
        </row>
        <row r="323">
          <cell r="B323">
            <v>10463493991</v>
          </cell>
          <cell r="C323" t="str">
            <v>Ortiz Romero Carmen Rosa</v>
          </cell>
        </row>
        <row r="324">
          <cell r="B324">
            <v>10214457861</v>
          </cell>
          <cell r="C324" t="str">
            <v>Oscar  A. Segura Ramos</v>
          </cell>
        </row>
        <row r="325">
          <cell r="B325">
            <v>20104907581</v>
          </cell>
          <cell r="C325" t="str">
            <v>Oscar Fernando Ramos y Cia S.A.C.</v>
          </cell>
        </row>
        <row r="328">
          <cell r="B328">
            <v>20419026909</v>
          </cell>
          <cell r="C328" t="str">
            <v>OSCE</v>
          </cell>
        </row>
        <row r="329">
          <cell r="B329">
            <v>20510162383</v>
          </cell>
          <cell r="C329" t="str">
            <v>Officemax Systems S.A.C.</v>
          </cell>
        </row>
        <row r="330">
          <cell r="B330">
            <v>10214135057</v>
          </cell>
          <cell r="C330" t="str">
            <v>Pablo Javier Huamán Flores</v>
          </cell>
        </row>
        <row r="331">
          <cell r="B331">
            <v>20452370108</v>
          </cell>
          <cell r="C331" t="str">
            <v>Papercilp E.I.R.L.</v>
          </cell>
        </row>
        <row r="332">
          <cell r="B332">
            <v>10214031634</v>
          </cell>
          <cell r="C332" t="str">
            <v>Paulino Zavaleta Suarez</v>
          </cell>
        </row>
        <row r="333">
          <cell r="B333">
            <v>10215624370</v>
          </cell>
          <cell r="C333" t="str">
            <v>Pedro Rolando Huaman Cortez</v>
          </cell>
        </row>
        <row r="334">
          <cell r="B334">
            <v>10254970455</v>
          </cell>
          <cell r="C334" t="str">
            <v>Pedro Romero Minbela</v>
          </cell>
        </row>
        <row r="335">
          <cell r="B335">
            <v>10012902463</v>
          </cell>
          <cell r="C335" t="str">
            <v>Pedro Saira Aduviri</v>
          </cell>
        </row>
        <row r="336">
          <cell r="B336">
            <v>20523191706</v>
          </cell>
          <cell r="C336" t="str">
            <v>Pernos Erick Center E.I.R.L.</v>
          </cell>
        </row>
        <row r="337">
          <cell r="B337">
            <v>20100456495</v>
          </cell>
          <cell r="C337" t="str">
            <v>Polimetales  S.A.C.</v>
          </cell>
        </row>
        <row r="338">
          <cell r="B338">
            <v>20494386306</v>
          </cell>
          <cell r="C338" t="str">
            <v>Postes y Concretos del Sur S.R.L.</v>
          </cell>
        </row>
        <row r="339">
          <cell r="B339">
            <v>20494947421</v>
          </cell>
          <cell r="C339" t="str">
            <v>Perforaciones y Servicios Villegas E.I.R.L.</v>
          </cell>
        </row>
        <row r="341">
          <cell r="B341">
            <v>20101065759</v>
          </cell>
          <cell r="C341" t="str">
            <v>RagenS.A.</v>
          </cell>
        </row>
        <row r="342">
          <cell r="B342">
            <v>20378890161</v>
          </cell>
          <cell r="C342" t="str">
            <v>Rash Perú S.A.C.</v>
          </cell>
        </row>
        <row r="343">
          <cell r="B343">
            <v>10454298824</v>
          </cell>
          <cell r="C343" t="str">
            <v>Raymundo Ramos Chaveli Iluminada</v>
          </cell>
        </row>
        <row r="344">
          <cell r="B344">
            <v>15106148560</v>
          </cell>
          <cell r="C344" t="str">
            <v>Rectificaciones Ica Motors</v>
          </cell>
        </row>
        <row r="345">
          <cell r="B345">
            <v>10102549355</v>
          </cell>
          <cell r="C345" t="str">
            <v>Remo Zacarias Quispe Nina</v>
          </cell>
        </row>
        <row r="346">
          <cell r="B346">
            <v>20452814936</v>
          </cell>
          <cell r="C346" t="str">
            <v>Representaciones E Inversiones P &amp; B  S.A.C.</v>
          </cell>
        </row>
        <row r="347">
          <cell r="B347">
            <v>20508805919</v>
          </cell>
          <cell r="C347" t="str">
            <v>Representaciones Checarsa  EIRL</v>
          </cell>
        </row>
        <row r="348">
          <cell r="B348">
            <v>20452387418</v>
          </cell>
          <cell r="C348" t="str">
            <v>Repuestos y Accesorios Kike E.I.R.L.</v>
          </cell>
        </row>
        <row r="349">
          <cell r="B349">
            <v>20494697212</v>
          </cell>
          <cell r="C349" t="str">
            <v>Repuestos El Chinos  SRL</v>
          </cell>
        </row>
        <row r="350">
          <cell r="B350">
            <v>20494828171</v>
          </cell>
          <cell r="C350" t="str">
            <v>Repuestos y Accesorios Mary E.I.R.L.</v>
          </cell>
        </row>
        <row r="351">
          <cell r="B351">
            <v>20494867827</v>
          </cell>
          <cell r="C351" t="str">
            <v>Repuestos y Lubricantes Carlitos E.I.R.L.</v>
          </cell>
        </row>
        <row r="352">
          <cell r="B352">
            <v>20494604818</v>
          </cell>
          <cell r="C352" t="str">
            <v>Repuestos y Lubricantes Señor de Luren S.R.L</v>
          </cell>
        </row>
        <row r="353">
          <cell r="B353">
            <v>20494896762</v>
          </cell>
          <cell r="C353" t="str">
            <v>Repuestos y Lubricantes El Trebol Ica  EIRL</v>
          </cell>
        </row>
        <row r="354">
          <cell r="B354">
            <v>20495023380</v>
          </cell>
          <cell r="C354" t="str">
            <v>Repuestos y Lubricantes Zavaleta Ica  EIRL</v>
          </cell>
        </row>
        <row r="355">
          <cell r="B355">
            <v>20452195420</v>
          </cell>
          <cell r="C355" t="str">
            <v>Restaurant Anita S.A.C</v>
          </cell>
        </row>
        <row r="356">
          <cell r="B356">
            <v>20494285020</v>
          </cell>
          <cell r="C356" t="str">
            <v>Restaurante Mac Grill  de Ica S.A.C.</v>
          </cell>
        </row>
        <row r="357">
          <cell r="B357">
            <v>20452764068</v>
          </cell>
          <cell r="C357" t="str">
            <v>Restaurant Chicharroneria y Servicios Lorena II  EIRL</v>
          </cell>
        </row>
        <row r="358">
          <cell r="B358">
            <v>10214308571</v>
          </cell>
          <cell r="C358" t="str">
            <v>Rodolfo Salcedo Delgado</v>
          </cell>
        </row>
        <row r="359">
          <cell r="B359">
            <v>10214325301</v>
          </cell>
          <cell r="C359" t="str">
            <v>Ricardo Arones Gonzales</v>
          </cell>
        </row>
        <row r="360">
          <cell r="B360">
            <v>10425641731</v>
          </cell>
          <cell r="C360" t="str">
            <v xml:space="preserve">Romulo Fernando Triveño Garcia </v>
          </cell>
        </row>
        <row r="361">
          <cell r="B361">
            <v>10214378065</v>
          </cell>
          <cell r="C361" t="str">
            <v>Romulo Trivño Pinto</v>
          </cell>
        </row>
        <row r="362">
          <cell r="B362">
            <v>20494842832</v>
          </cell>
          <cell r="C362" t="str">
            <v>Roma Inversiones EIRL</v>
          </cell>
        </row>
        <row r="363">
          <cell r="B363">
            <v>10214789481</v>
          </cell>
          <cell r="C363" t="str">
            <v>Rosa Arones Calderon</v>
          </cell>
        </row>
        <row r="364">
          <cell r="B364">
            <v>10217924958</v>
          </cell>
          <cell r="C364" t="str">
            <v>Rosa Maria Bautista Quispe</v>
          </cell>
        </row>
        <row r="365">
          <cell r="B365">
            <v>10215106573</v>
          </cell>
          <cell r="C365" t="str">
            <v>Rosa Luz Jayo de Solis</v>
          </cell>
        </row>
        <row r="366">
          <cell r="B366">
            <v>10214255923</v>
          </cell>
          <cell r="C366" t="str">
            <v>Rosario Eliana Yauri Moreno</v>
          </cell>
        </row>
        <row r="367">
          <cell r="B367">
            <v>10406268093</v>
          </cell>
          <cell r="C367" t="str">
            <v>Ruth Esther Janampa Rudas</v>
          </cell>
        </row>
        <row r="368">
          <cell r="B368">
            <v>20510897740</v>
          </cell>
          <cell r="C368" t="str">
            <v>Ramle Car S.A.C.</v>
          </cell>
        </row>
        <row r="369">
          <cell r="B369">
            <v>20492677206</v>
          </cell>
          <cell r="C369" t="str">
            <v>R-Chemical S.A.C.</v>
          </cell>
        </row>
        <row r="370">
          <cell r="B370">
            <v>10400814509</v>
          </cell>
          <cell r="C370" t="str">
            <v>Reyna Marisol Córdova Terrones</v>
          </cell>
        </row>
        <row r="371">
          <cell r="B371">
            <v>20503840121</v>
          </cell>
          <cell r="C371" t="str">
            <v>Repsol Comercial S.A.C.</v>
          </cell>
        </row>
        <row r="372">
          <cell r="B372">
            <v>10100027068</v>
          </cell>
          <cell r="C372" t="str">
            <v>Freddy Juan Pirca Vilcamiza</v>
          </cell>
        </row>
        <row r="377">
          <cell r="B377">
            <v>10404571996</v>
          </cell>
          <cell r="C377" t="str">
            <v>Freddy Andres Huayhuapuma Ordores</v>
          </cell>
        </row>
        <row r="378">
          <cell r="B378">
            <v>20452822360</v>
          </cell>
          <cell r="C378" t="str">
            <v>Computer S.A.C.</v>
          </cell>
        </row>
        <row r="379">
          <cell r="B379">
            <v>10214825274</v>
          </cell>
          <cell r="C379" t="str">
            <v>Leonardo ÑaupasVasquez</v>
          </cell>
        </row>
        <row r="380">
          <cell r="B380">
            <v>10214364714</v>
          </cell>
          <cell r="C380" t="str">
            <v>Bertha Emperatriz Leon Gutierrez De Neyra</v>
          </cell>
        </row>
        <row r="381">
          <cell r="B381">
            <v>20536965115</v>
          </cell>
          <cell r="C381" t="str">
            <v>La Casa del GPS PC Guia E.I.R.L.</v>
          </cell>
        </row>
        <row r="382">
          <cell r="B382">
            <v>20534225513</v>
          </cell>
          <cell r="C382" t="str">
            <v>Iesa Computer Solution E.I.R.L.</v>
          </cell>
        </row>
        <row r="383">
          <cell r="B383">
            <v>20494244421</v>
          </cell>
          <cell r="C383" t="str">
            <v>Ferreteria y Materiales de Construcción "Virgen de Guadalupe" E.I.R.L.</v>
          </cell>
        </row>
        <row r="384">
          <cell r="B384">
            <v>10214357475</v>
          </cell>
          <cell r="C384" t="str">
            <v>Paula Cristina Levano López</v>
          </cell>
        </row>
        <row r="385">
          <cell r="B385">
            <v>10214999191</v>
          </cell>
          <cell r="C385" t="str">
            <v>Sabina Laura Mendoza de Ramos</v>
          </cell>
        </row>
        <row r="386">
          <cell r="B386">
            <v>20452483494</v>
          </cell>
          <cell r="C386" t="str">
            <v>Santa Rita S.A.C.</v>
          </cell>
        </row>
        <row r="387">
          <cell r="B387">
            <v>20509547573</v>
          </cell>
          <cell r="C387" t="str">
            <v>Sercometi E.I.R.L.</v>
          </cell>
        </row>
        <row r="388">
          <cell r="B388">
            <v>20410264642</v>
          </cell>
          <cell r="C388" t="str">
            <v>Servicentro Pacifico S.A.C.</v>
          </cell>
        </row>
        <row r="389">
          <cell r="B389">
            <v>20452694698</v>
          </cell>
          <cell r="C389" t="str">
            <v>Servicentro Posben S.A.C.</v>
          </cell>
        </row>
        <row r="390">
          <cell r="B390">
            <v>20452496110</v>
          </cell>
          <cell r="C390" t="str">
            <v>Servicentro  "R.C. "   S.A.C.</v>
          </cell>
        </row>
        <row r="391">
          <cell r="B391">
            <v>20101538088</v>
          </cell>
          <cell r="C391" t="str">
            <v>Servicios de faros y Repuestos Industriales S.R.</v>
          </cell>
        </row>
        <row r="392">
          <cell r="B392">
            <v>20452520274</v>
          </cell>
          <cell r="C392" t="str">
            <v>Servicios de Tarjetas Telefonicas E.I.R.L.</v>
          </cell>
        </row>
        <row r="393">
          <cell r="B393">
            <v>20452465401</v>
          </cell>
          <cell r="C393" t="str">
            <v>Servicios Generales  Multiples Wilson  E.I.R.L.</v>
          </cell>
        </row>
        <row r="394">
          <cell r="B394">
            <v>10215681730</v>
          </cell>
          <cell r="C394" t="str">
            <v>Sixto David Rodriguez Delgado</v>
          </cell>
        </row>
        <row r="395">
          <cell r="B395">
            <v>20389230724</v>
          </cell>
          <cell r="C395" t="str">
            <v>Sodimac Perú S.A.</v>
          </cell>
        </row>
        <row r="396">
          <cell r="B396">
            <v>20100070970</v>
          </cell>
          <cell r="C396" t="str">
            <v>Supermercados Peruanos S.A.</v>
          </cell>
        </row>
        <row r="397">
          <cell r="B397">
            <v>20367525135</v>
          </cell>
          <cell r="C397" t="str">
            <v>Super Grifos Chincha SAC</v>
          </cell>
        </row>
        <row r="398">
          <cell r="B398">
            <v>20434327611</v>
          </cell>
          <cell r="C398" t="str">
            <v>Supertec Tecnologia Superior  SAC</v>
          </cell>
        </row>
        <row r="399">
          <cell r="B399">
            <v>10288499875</v>
          </cell>
          <cell r="C399" t="str">
            <v>Rogelio Espillco Salazar</v>
          </cell>
        </row>
        <row r="400">
          <cell r="B400">
            <v>20494638127</v>
          </cell>
          <cell r="C400" t="str">
            <v>Restaurante El Dorado E.I.R.L.</v>
          </cell>
        </row>
        <row r="401">
          <cell r="B401">
            <v>10214825169</v>
          </cell>
          <cell r="C401" t="str">
            <v>Santiago Sabino Manchego Cardenas</v>
          </cell>
        </row>
        <row r="402">
          <cell r="B402">
            <v>10223196913</v>
          </cell>
          <cell r="C402" t="str">
            <v>Shirley Yanet Limascca Ramos</v>
          </cell>
        </row>
        <row r="403">
          <cell r="B403">
            <v>20124148970</v>
          </cell>
          <cell r="C403" t="str">
            <v>EAFC Maquisistema S.A.</v>
          </cell>
        </row>
        <row r="404">
          <cell r="B404">
            <v>20508096179</v>
          </cell>
          <cell r="C404" t="str">
            <v>GMM Ingenieros E.I.R.L.</v>
          </cell>
        </row>
        <row r="405">
          <cell r="B405">
            <v>10214583785</v>
          </cell>
          <cell r="C405" t="str">
            <v>Nancy Zoila Arana Medina</v>
          </cell>
        </row>
        <row r="406">
          <cell r="B406">
            <v>20206018411</v>
          </cell>
          <cell r="C406" t="str">
            <v>Tecsur S.A.</v>
          </cell>
        </row>
        <row r="407">
          <cell r="B407">
            <v>20279099142</v>
          </cell>
          <cell r="C407" t="str">
            <v>Tecnologia Electrica S.A.C.</v>
          </cell>
        </row>
        <row r="408">
          <cell r="B408">
            <v>20100017491</v>
          </cell>
          <cell r="C408" t="str">
            <v>Telefonica del Peru   SAA</v>
          </cell>
        </row>
        <row r="409">
          <cell r="B409">
            <v>20100177774</v>
          </cell>
          <cell r="C409" t="str">
            <v>Telefonica Moviles S.A.</v>
          </cell>
        </row>
        <row r="410">
          <cell r="B410">
            <v>20494265266</v>
          </cell>
          <cell r="C410" t="str">
            <v>Televic   EIRL</v>
          </cell>
        </row>
        <row r="411">
          <cell r="B411">
            <v>10214413618</v>
          </cell>
          <cell r="C411" t="str">
            <v>Teresa Aybar Flores</v>
          </cell>
        </row>
        <row r="412">
          <cell r="B412">
            <v>20494881498</v>
          </cell>
          <cell r="C412" t="str">
            <v>Textil Doris E.I.R.L.</v>
          </cell>
        </row>
        <row r="413">
          <cell r="B413">
            <v>20141189850</v>
          </cell>
          <cell r="C413" t="str">
            <v>Tiendas EFE S.A.</v>
          </cell>
        </row>
        <row r="414">
          <cell r="B414">
            <v>10435484722</v>
          </cell>
          <cell r="C414" t="str">
            <v>Tito Lisardo Alvarado Caceres</v>
          </cell>
        </row>
        <row r="415">
          <cell r="B415">
            <v>10214820272</v>
          </cell>
          <cell r="C415" t="str">
            <v>Tomás Victor Bautista Bendezú</v>
          </cell>
        </row>
        <row r="416">
          <cell r="B416">
            <v>10215557419</v>
          </cell>
          <cell r="C416" t="str">
            <v>Toribio Gregorio Carrizales Gutiérrez</v>
          </cell>
        </row>
        <row r="417">
          <cell r="B417">
            <v>10214086064</v>
          </cell>
          <cell r="C417" t="str">
            <v>Toribio Mantari Carbajal</v>
          </cell>
        </row>
        <row r="418">
          <cell r="B418">
            <v>20100087198</v>
          </cell>
          <cell r="C418" t="str">
            <v>Tradi   SA</v>
          </cell>
        </row>
        <row r="419">
          <cell r="B419">
            <v>20100227461</v>
          </cell>
          <cell r="C419" t="str">
            <v>Transportes Cruz del Sur SAC</v>
          </cell>
        </row>
        <row r="420">
          <cell r="B420">
            <v>20494902916</v>
          </cell>
          <cell r="C420" t="str">
            <v>Transporte de Carga por Carretera Romero EIRL</v>
          </cell>
        </row>
        <row r="421">
          <cell r="B421">
            <v>20452807051</v>
          </cell>
          <cell r="C421" t="str">
            <v>Transporte Yimmy E.I.R.L.</v>
          </cell>
        </row>
        <row r="422">
          <cell r="B422">
            <v>10214255923</v>
          </cell>
          <cell r="C422" t="str">
            <v>Transportes Virge De La Puerta De Otuzco</v>
          </cell>
        </row>
        <row r="423">
          <cell r="B423">
            <v>20104328475</v>
          </cell>
          <cell r="C423" t="str">
            <v>Transpote Fortaleza S.R.L.</v>
          </cell>
        </row>
        <row r="424">
          <cell r="B424">
            <v>20301821388</v>
          </cell>
          <cell r="C424" t="str">
            <v>Tubisa S.A.C.</v>
          </cell>
        </row>
        <row r="425">
          <cell r="B425">
            <v>20452823412</v>
          </cell>
          <cell r="C425" t="str">
            <v>Translaser E.I.R.L.</v>
          </cell>
        </row>
        <row r="427">
          <cell r="B427">
            <v>20384203133</v>
          </cell>
          <cell r="C427" t="str">
            <v>Unicaucho E.I.R.L</v>
          </cell>
        </row>
        <row r="428">
          <cell r="B428">
            <v>20148421014</v>
          </cell>
          <cell r="C428" t="str">
            <v>Universidad Nacional San Luis Gonzaga de Ica</v>
          </cell>
        </row>
        <row r="430">
          <cell r="B430">
            <v>20493018125</v>
          </cell>
          <cell r="C430" t="str">
            <v>Vag Valves Perú S.A.</v>
          </cell>
        </row>
        <row r="431">
          <cell r="B431">
            <v>10222833588</v>
          </cell>
          <cell r="C431" t="str">
            <v>Valeria Ivone Chávez Romani</v>
          </cell>
        </row>
        <row r="432">
          <cell r="B432">
            <v>10218068800</v>
          </cell>
          <cell r="C432" t="str">
            <v>Valle Milanta Natalio Santiago</v>
          </cell>
        </row>
        <row r="433">
          <cell r="B433">
            <v>20380498791</v>
          </cell>
          <cell r="C433" t="str">
            <v>Valvulas y Conexiones Del Pacifico S.A.</v>
          </cell>
        </row>
        <row r="434">
          <cell r="B434">
            <v>10221919519</v>
          </cell>
          <cell r="C434" t="str">
            <v>Veronica Chambi Ccallomamani</v>
          </cell>
        </row>
        <row r="435">
          <cell r="B435">
            <v>10215194499</v>
          </cell>
          <cell r="C435" t="str">
            <v>Veronica Yessenia Tataje Hernandez</v>
          </cell>
        </row>
        <row r="436">
          <cell r="B436">
            <v>10215461497</v>
          </cell>
          <cell r="C436" t="str">
            <v>Victor Antonio Castilla Atuncar</v>
          </cell>
        </row>
        <row r="437">
          <cell r="B437">
            <v>10412018678</v>
          </cell>
          <cell r="C437" t="str">
            <v>Victor Crisolfo Diaz Solis</v>
          </cell>
        </row>
        <row r="438">
          <cell r="B438">
            <v>20452498759</v>
          </cell>
          <cell r="C438" t="str">
            <v>VITARA   EIRL</v>
          </cell>
        </row>
        <row r="439">
          <cell r="B439">
            <v>10215072407</v>
          </cell>
          <cell r="C439" t="str">
            <v>Victor Miguel Muñante Solis</v>
          </cell>
        </row>
        <row r="440">
          <cell r="B440">
            <v>20494844371</v>
          </cell>
          <cell r="C440" t="str">
            <v>Vidrios Felipa S.A.C</v>
          </cell>
        </row>
        <row r="441">
          <cell r="B441">
            <v>20452792355</v>
          </cell>
          <cell r="C441" t="str">
            <v>Vladi E.I.R.L.</v>
          </cell>
        </row>
        <row r="443">
          <cell r="B443">
            <v>20518417275</v>
          </cell>
          <cell r="C443" t="str">
            <v>Wellford Peru S.A.C.</v>
          </cell>
        </row>
        <row r="444">
          <cell r="B444">
            <v>10217979337</v>
          </cell>
          <cell r="C444" t="str">
            <v>Wiliam Velasquez Diaz</v>
          </cell>
        </row>
        <row r="445">
          <cell r="B445">
            <v>10215471794</v>
          </cell>
          <cell r="C445" t="str">
            <v>Wilfredo Antonio Tineo Quispe</v>
          </cell>
        </row>
        <row r="447">
          <cell r="B447">
            <v>10404760705</v>
          </cell>
          <cell r="C447" t="str">
            <v>Yenny isabel Huaman Gutierrez</v>
          </cell>
        </row>
        <row r="448">
          <cell r="B448">
            <v>10431499849</v>
          </cell>
          <cell r="C448" t="str">
            <v>Yessica Puchuri Manco</v>
          </cell>
        </row>
        <row r="449">
          <cell r="B449">
            <v>10215727705</v>
          </cell>
          <cell r="C449" t="str">
            <v>Yeny Aleyda Huaroto Claudio</v>
          </cell>
        </row>
        <row r="450">
          <cell r="B450">
            <v>10215696095</v>
          </cell>
          <cell r="C450" t="str">
            <v>Yndira Medali Mantari Mantari</v>
          </cell>
        </row>
        <row r="451">
          <cell r="B451">
            <v>10418298699</v>
          </cell>
          <cell r="C451" t="str">
            <v>Yuliana Claribel Huarcaya Bautista</v>
          </cell>
        </row>
        <row r="452">
          <cell r="B452">
            <v>10214063676</v>
          </cell>
          <cell r="C452" t="str">
            <v>Yony Zavaleta  Suarez</v>
          </cell>
        </row>
        <row r="454">
          <cell r="B454">
            <v>10214063676</v>
          </cell>
          <cell r="C454" t="str">
            <v>Zavaleta Suarez Yony</v>
          </cell>
        </row>
        <row r="456">
          <cell r="B456">
            <v>20517182673</v>
          </cell>
          <cell r="C456" t="str">
            <v>Mapfre Peru S.A. Entidad Prestadora de Salud</v>
          </cell>
        </row>
        <row r="457">
          <cell r="B457">
            <v>20100199158</v>
          </cell>
          <cell r="C457" t="str">
            <v>Estilos S.R.L.</v>
          </cell>
        </row>
        <row r="458">
          <cell r="B458">
            <v>10214212094</v>
          </cell>
          <cell r="C458" t="str">
            <v>Haideé Levano de Nuñes</v>
          </cell>
        </row>
        <row r="459">
          <cell r="B459">
            <v>10089901281</v>
          </cell>
          <cell r="C459" t="str">
            <v>Damiana Delfina Ordores Huaraca</v>
          </cell>
        </row>
        <row r="460">
          <cell r="B460">
            <v>20112273922</v>
          </cell>
          <cell r="C460" t="str">
            <v>Maestro Peru S.A.</v>
          </cell>
        </row>
        <row r="461">
          <cell r="B461">
            <v>20463950181</v>
          </cell>
          <cell r="C461" t="str">
            <v>Peruserver S.A.C.</v>
          </cell>
        </row>
        <row r="462">
          <cell r="B462">
            <v>20520689088</v>
          </cell>
          <cell r="C462" t="str">
            <v>AMC Asociados S.A.C.</v>
          </cell>
        </row>
        <row r="463">
          <cell r="B463">
            <v>10448060069</v>
          </cell>
          <cell r="C463" t="str">
            <v>Mirian Edith Guillermo Yupanqui</v>
          </cell>
        </row>
        <row r="464">
          <cell r="B464">
            <v>10418339646</v>
          </cell>
          <cell r="C464" t="str">
            <v xml:space="preserve">Jesus Mirco Calderon Felipa </v>
          </cell>
        </row>
        <row r="465">
          <cell r="B465">
            <v>20520696963</v>
          </cell>
          <cell r="C465" t="str">
            <v>Rest. Criollo Grau S.A.C.</v>
          </cell>
        </row>
        <row r="466">
          <cell r="B466">
            <v>20534277742</v>
          </cell>
          <cell r="C466" t="str">
            <v>Postes y Accesorios Ica S.A.C.</v>
          </cell>
        </row>
        <row r="467">
          <cell r="B467">
            <v>20501426041</v>
          </cell>
          <cell r="C467" t="str">
            <v>Yell Peru S.A.C.</v>
          </cell>
        </row>
        <row r="468">
          <cell r="B468">
            <v>20228051854</v>
          </cell>
          <cell r="C468" t="str">
            <v>Colegio de Ingenieros del Peru Consejo Departamental de Ica</v>
          </cell>
        </row>
        <row r="469">
          <cell r="B469">
            <v>20512819932</v>
          </cell>
          <cell r="C469" t="str">
            <v>J y M Materiales S.R.L.</v>
          </cell>
        </row>
        <row r="470">
          <cell r="B470">
            <v>10214898816</v>
          </cell>
          <cell r="C470" t="str">
            <v>Rigoberto Oswaldo Legua Franco</v>
          </cell>
        </row>
        <row r="471">
          <cell r="B471">
            <v>20538275434</v>
          </cell>
          <cell r="C471" t="str">
            <v>H&amp;P Industrial S.R.L.</v>
          </cell>
        </row>
        <row r="472">
          <cell r="B472">
            <v>20100035392</v>
          </cell>
          <cell r="C472" t="str">
            <v>El Pacifico Peruano Suiza Cia. Seg. Y Rea.</v>
          </cell>
        </row>
        <row r="473">
          <cell r="B473">
            <v>10214044787</v>
          </cell>
          <cell r="C473" t="str">
            <v>Maria Magdalena Huaroto Huayta</v>
          </cell>
        </row>
        <row r="474">
          <cell r="B474">
            <v>20100128056</v>
          </cell>
          <cell r="C474" t="str">
            <v>Saga Falabela S.A</v>
          </cell>
        </row>
        <row r="475">
          <cell r="B475">
            <v>10215215356</v>
          </cell>
          <cell r="C475" t="str">
            <v>Mario Rey Nuñez Levano</v>
          </cell>
        </row>
        <row r="476">
          <cell r="B476">
            <v>20512002090</v>
          </cell>
          <cell r="C476" t="str">
            <v>Mifarma S.A.C.</v>
          </cell>
        </row>
        <row r="477">
          <cell r="B477">
            <v>20534267437</v>
          </cell>
          <cell r="C477" t="str">
            <v>Estacion de Servicios Cruce San Joaquin S.A.C.</v>
          </cell>
        </row>
        <row r="478">
          <cell r="B478">
            <v>10409368111</v>
          </cell>
          <cell r="C478" t="str">
            <v>Milagros Esther Acasiete Cabezudo</v>
          </cell>
        </row>
        <row r="566">
          <cell r="E566" t="str">
            <v>193-1553591-0-37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Normal="100" zoomScaleSheetLayoutView="100" workbookViewId="0">
      <selection activeCell="F6" sqref="F6"/>
    </sheetView>
  </sheetViews>
  <sheetFormatPr baseColWidth="10" defaultRowHeight="15" x14ac:dyDescent="0.25"/>
  <cols>
    <col min="1" max="1" width="4.5703125" customWidth="1"/>
    <col min="2" max="2" width="14.140625" customWidth="1"/>
    <col min="3" max="3" width="32.42578125" customWidth="1"/>
    <col min="4" max="4" width="12.28515625" customWidth="1"/>
    <col min="5" max="5" width="14.42578125" customWidth="1"/>
    <col min="6" max="6" width="16.5703125" customWidth="1"/>
    <col min="7" max="7" width="12.28515625" customWidth="1"/>
    <col min="8" max="8" width="9.85546875" customWidth="1"/>
  </cols>
  <sheetData>
    <row r="1" spans="1:12" ht="44.25" customHeight="1" thickTop="1" thickBot="1" x14ac:dyDescent="0.3">
      <c r="A1" s="127" t="s">
        <v>0</v>
      </c>
      <c r="B1" s="128"/>
      <c r="C1" s="128"/>
      <c r="D1" s="128"/>
      <c r="E1" s="128"/>
      <c r="F1" s="128"/>
      <c r="G1" s="129"/>
    </row>
    <row r="2" spans="1:12" ht="31.5" customHeight="1" thickTop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12" ht="21.95" customHeight="1" thickTop="1" thickBot="1" x14ac:dyDescent="0.3">
      <c r="A3" s="3">
        <v>1</v>
      </c>
      <c r="B3" s="16">
        <v>40969</v>
      </c>
      <c r="C3" s="24" t="s">
        <v>8</v>
      </c>
      <c r="D3" s="17"/>
      <c r="E3" s="68">
        <v>15000</v>
      </c>
      <c r="F3" s="14"/>
      <c r="G3" s="49">
        <f>E3</f>
        <v>15000</v>
      </c>
      <c r="H3" s="75"/>
      <c r="J3" s="130" t="s">
        <v>35</v>
      </c>
      <c r="K3" s="131"/>
      <c r="L3" s="132"/>
    </row>
    <row r="4" spans="1:12" ht="21.95" customHeight="1" thickTop="1" thickBot="1" x14ac:dyDescent="0.3">
      <c r="A4" s="4">
        <v>2</v>
      </c>
      <c r="B4" s="16">
        <v>40970</v>
      </c>
      <c r="C4" s="25" t="s">
        <v>9</v>
      </c>
      <c r="D4" s="1"/>
      <c r="E4" s="69"/>
      <c r="F4" s="71">
        <v>80</v>
      </c>
      <c r="G4" s="50">
        <f>G3-F4</f>
        <v>14920</v>
      </c>
      <c r="H4" s="76"/>
      <c r="I4" s="73"/>
      <c r="J4" s="133"/>
      <c r="K4" s="134"/>
      <c r="L4" s="135"/>
    </row>
    <row r="5" spans="1:12" ht="21.95" customHeight="1" thickTop="1" thickBot="1" x14ac:dyDescent="0.3">
      <c r="A5" s="4">
        <v>3</v>
      </c>
      <c r="B5" s="16">
        <v>40971</v>
      </c>
      <c r="C5" s="25" t="s">
        <v>10</v>
      </c>
      <c r="D5" s="1"/>
      <c r="E5" s="69">
        <v>500</v>
      </c>
      <c r="F5" s="71">
        <v>120</v>
      </c>
      <c r="G5" s="50">
        <f>G4-F5</f>
        <v>14800</v>
      </c>
      <c r="H5" s="76"/>
      <c r="J5" s="136"/>
      <c r="K5" s="137"/>
      <c r="L5" s="138"/>
    </row>
    <row r="6" spans="1:12" ht="21.95" customHeight="1" x14ac:dyDescent="0.25">
      <c r="A6" s="4">
        <v>4</v>
      </c>
      <c r="B6" s="5">
        <v>40971</v>
      </c>
      <c r="C6" s="25" t="s">
        <v>11</v>
      </c>
      <c r="D6" s="1"/>
      <c r="E6" s="69"/>
      <c r="F6" s="71">
        <v>200</v>
      </c>
      <c r="G6" s="50">
        <f>G5-F6</f>
        <v>14600</v>
      </c>
      <c r="H6" s="76"/>
    </row>
    <row r="7" spans="1:12" ht="21.95" customHeight="1" x14ac:dyDescent="0.25">
      <c r="A7" s="4"/>
      <c r="B7" s="12">
        <v>40972</v>
      </c>
      <c r="C7" s="26" t="s">
        <v>21</v>
      </c>
      <c r="D7" s="13"/>
      <c r="E7" s="70">
        <v>500</v>
      </c>
      <c r="F7" s="72"/>
      <c r="G7" s="51">
        <f>G6+E7</f>
        <v>15100</v>
      </c>
      <c r="H7" s="76"/>
    </row>
    <row r="8" spans="1:12" ht="21.95" customHeight="1" x14ac:dyDescent="0.25">
      <c r="A8" s="4">
        <v>5</v>
      </c>
      <c r="B8" s="5">
        <v>40973</v>
      </c>
      <c r="C8" s="27" t="s">
        <v>15</v>
      </c>
      <c r="D8" s="1"/>
      <c r="E8" s="71"/>
      <c r="F8" s="71">
        <v>10.5</v>
      </c>
      <c r="G8" s="52"/>
      <c r="H8" s="76"/>
    </row>
    <row r="9" spans="1:12" ht="21.95" customHeight="1" x14ac:dyDescent="0.25">
      <c r="A9" s="4">
        <v>6</v>
      </c>
      <c r="B9" s="5">
        <v>40975</v>
      </c>
      <c r="C9" s="27" t="s">
        <v>14</v>
      </c>
      <c r="D9" s="1"/>
      <c r="E9" s="71"/>
      <c r="F9" s="71">
        <v>25</v>
      </c>
      <c r="G9" s="52"/>
      <c r="H9" s="76"/>
    </row>
    <row r="10" spans="1:12" ht="39.75" customHeight="1" x14ac:dyDescent="0.25">
      <c r="A10" s="4">
        <v>7</v>
      </c>
      <c r="B10" s="21">
        <v>40976</v>
      </c>
      <c r="C10" s="28" t="s">
        <v>16</v>
      </c>
      <c r="D10" s="1"/>
      <c r="E10" s="71"/>
      <c r="F10" s="71">
        <v>47</v>
      </c>
      <c r="G10" s="52"/>
      <c r="H10" s="76"/>
    </row>
    <row r="11" spans="1:12" ht="21.95" customHeight="1" x14ac:dyDescent="0.25">
      <c r="A11" s="4">
        <v>8</v>
      </c>
      <c r="B11" s="5">
        <v>40978</v>
      </c>
      <c r="C11" s="27" t="s">
        <v>17</v>
      </c>
      <c r="D11" s="1"/>
      <c r="E11" s="71"/>
      <c r="F11" s="71">
        <v>20</v>
      </c>
      <c r="G11" s="52"/>
      <c r="H11" s="76"/>
    </row>
    <row r="12" spans="1:12" ht="21.95" customHeight="1" x14ac:dyDescent="0.25">
      <c r="A12" s="4">
        <v>9</v>
      </c>
      <c r="B12" s="5">
        <v>40979</v>
      </c>
      <c r="C12" s="27" t="s">
        <v>20</v>
      </c>
      <c r="D12" s="1"/>
      <c r="E12" s="71"/>
      <c r="F12" s="71">
        <v>49</v>
      </c>
      <c r="G12" s="52"/>
      <c r="H12" s="76"/>
    </row>
    <row r="13" spans="1:12" ht="21.95" customHeight="1" x14ac:dyDescent="0.25">
      <c r="A13" s="4">
        <v>10</v>
      </c>
      <c r="B13" s="5">
        <v>40981</v>
      </c>
      <c r="C13" s="27" t="s">
        <v>18</v>
      </c>
      <c r="D13" s="1"/>
      <c r="E13" s="71"/>
      <c r="F13" s="71">
        <v>16</v>
      </c>
      <c r="G13" s="52"/>
      <c r="H13" s="76"/>
    </row>
    <row r="14" spans="1:12" ht="21.95" customHeight="1" x14ac:dyDescent="0.25">
      <c r="A14" s="4">
        <v>11</v>
      </c>
      <c r="B14" s="5">
        <v>40982</v>
      </c>
      <c r="C14" s="27" t="s">
        <v>19</v>
      </c>
      <c r="D14" s="1"/>
      <c r="E14" s="71"/>
      <c r="F14" s="71">
        <v>11</v>
      </c>
      <c r="G14" s="52"/>
      <c r="H14" s="76"/>
    </row>
    <row r="15" spans="1:12" ht="21.95" customHeight="1" x14ac:dyDescent="0.25">
      <c r="A15" s="4">
        <v>12</v>
      </c>
      <c r="B15" s="12">
        <v>40983</v>
      </c>
      <c r="C15" s="29" t="s">
        <v>12</v>
      </c>
      <c r="D15" s="13"/>
      <c r="E15" s="72">
        <v>8000</v>
      </c>
      <c r="F15" s="13"/>
      <c r="G15" s="53"/>
      <c r="H15" s="77"/>
    </row>
    <row r="16" spans="1:12" ht="21.95" customHeight="1" x14ac:dyDescent="0.25">
      <c r="A16" s="4">
        <v>13</v>
      </c>
      <c r="B16" s="5">
        <v>40984</v>
      </c>
      <c r="C16" s="25"/>
      <c r="D16" s="1"/>
      <c r="E16" s="1"/>
      <c r="F16" s="1"/>
      <c r="G16" s="52"/>
      <c r="H16" s="76"/>
    </row>
    <row r="17" spans="1:8" ht="21.95" customHeight="1" x14ac:dyDescent="0.25">
      <c r="A17" s="4">
        <v>14</v>
      </c>
      <c r="B17" s="5">
        <v>40985</v>
      </c>
      <c r="C17" s="25"/>
      <c r="D17" s="1"/>
      <c r="E17" s="1"/>
      <c r="F17" s="1"/>
      <c r="G17" s="52"/>
      <c r="H17" s="76"/>
    </row>
    <row r="18" spans="1:8" ht="21.95" customHeight="1" x14ac:dyDescent="0.25">
      <c r="A18" s="4">
        <v>15</v>
      </c>
      <c r="B18" s="5">
        <v>40986</v>
      </c>
      <c r="C18" s="25"/>
      <c r="D18" s="1"/>
      <c r="E18" s="1"/>
      <c r="F18" s="1"/>
      <c r="G18" s="52"/>
      <c r="H18" s="76"/>
    </row>
    <row r="19" spans="1:8" ht="21.95" customHeight="1" x14ac:dyDescent="0.25">
      <c r="A19" s="4">
        <v>16</v>
      </c>
      <c r="B19" s="1"/>
      <c r="C19" s="25"/>
      <c r="D19" s="1"/>
      <c r="E19" s="1"/>
      <c r="F19" s="1"/>
      <c r="G19" s="52"/>
      <c r="H19" s="76"/>
    </row>
    <row r="20" spans="1:8" ht="21.95" customHeight="1" x14ac:dyDescent="0.25">
      <c r="A20" s="4">
        <v>17</v>
      </c>
      <c r="B20" s="19">
        <v>40939</v>
      </c>
      <c r="C20" s="29" t="s">
        <v>13</v>
      </c>
      <c r="D20" s="20"/>
      <c r="E20" s="13"/>
      <c r="F20" s="72">
        <v>8000</v>
      </c>
      <c r="G20" s="53"/>
      <c r="H20" s="77"/>
    </row>
    <row r="21" spans="1:8" ht="21.95" customHeight="1" x14ac:dyDescent="0.25">
      <c r="A21" s="4">
        <v>18</v>
      </c>
      <c r="B21" s="8">
        <v>40940</v>
      </c>
      <c r="C21" s="10" t="s">
        <v>22</v>
      </c>
      <c r="D21" s="9"/>
      <c r="E21" s="1"/>
      <c r="F21" s="71">
        <v>300</v>
      </c>
      <c r="G21" s="52"/>
      <c r="H21" s="76"/>
    </row>
    <row r="22" spans="1:8" ht="21.95" customHeight="1" x14ac:dyDescent="0.25">
      <c r="A22" s="4">
        <v>19</v>
      </c>
      <c r="B22" s="8">
        <v>40941</v>
      </c>
      <c r="C22" s="10" t="s">
        <v>23</v>
      </c>
      <c r="D22" s="9"/>
      <c r="E22" s="1"/>
      <c r="F22" s="71">
        <v>500</v>
      </c>
      <c r="G22" s="52"/>
      <c r="H22" s="76"/>
    </row>
    <row r="23" spans="1:8" ht="21.95" customHeight="1" x14ac:dyDescent="0.25">
      <c r="A23" s="4">
        <v>20</v>
      </c>
      <c r="B23" s="8">
        <v>40942</v>
      </c>
      <c r="C23" s="10" t="s">
        <v>24</v>
      </c>
      <c r="D23" s="9"/>
      <c r="E23" s="1"/>
      <c r="F23" s="71">
        <v>280</v>
      </c>
      <c r="G23" s="52"/>
      <c r="H23" s="76"/>
    </row>
    <row r="24" spans="1:8" ht="21.95" customHeight="1" x14ac:dyDescent="0.25">
      <c r="A24" s="4">
        <v>21</v>
      </c>
      <c r="B24" s="8">
        <v>40943</v>
      </c>
      <c r="C24" s="10" t="s">
        <v>25</v>
      </c>
      <c r="D24" s="9"/>
      <c r="E24" s="1"/>
      <c r="F24" s="71">
        <v>600</v>
      </c>
      <c r="G24" s="52"/>
      <c r="H24" s="76"/>
    </row>
    <row r="25" spans="1:8" ht="21.95" customHeight="1" x14ac:dyDescent="0.25">
      <c r="A25" s="4">
        <v>22</v>
      </c>
      <c r="B25" s="8">
        <v>40944</v>
      </c>
      <c r="C25" s="10" t="s">
        <v>26</v>
      </c>
      <c r="D25" s="9"/>
      <c r="E25" s="1"/>
      <c r="F25" s="71">
        <v>3000</v>
      </c>
      <c r="G25" s="52"/>
      <c r="H25" s="76"/>
    </row>
    <row r="26" spans="1:8" ht="21.95" customHeight="1" x14ac:dyDescent="0.25">
      <c r="A26" s="4">
        <v>23</v>
      </c>
      <c r="B26" s="8">
        <v>40945</v>
      </c>
      <c r="C26" s="10" t="s">
        <v>27</v>
      </c>
      <c r="D26" s="9"/>
      <c r="E26" s="1"/>
      <c r="F26" s="71">
        <v>900</v>
      </c>
      <c r="G26" s="52"/>
      <c r="H26" s="76"/>
    </row>
    <row r="27" spans="1:8" ht="21.95" customHeight="1" x14ac:dyDescent="0.25">
      <c r="A27" s="4">
        <v>24</v>
      </c>
      <c r="B27" s="8">
        <v>40946</v>
      </c>
      <c r="C27" s="10" t="s">
        <v>28</v>
      </c>
      <c r="D27" s="9"/>
      <c r="E27" s="1"/>
      <c r="F27" s="71">
        <v>600</v>
      </c>
      <c r="G27" s="52"/>
      <c r="H27" s="76"/>
    </row>
    <row r="28" spans="1:8" ht="21.95" customHeight="1" x14ac:dyDescent="0.25">
      <c r="A28" s="4">
        <v>25</v>
      </c>
      <c r="B28" s="8">
        <v>40947</v>
      </c>
      <c r="C28" s="10" t="s">
        <v>29</v>
      </c>
      <c r="D28" s="9"/>
      <c r="E28" s="1"/>
      <c r="F28" s="71">
        <v>700</v>
      </c>
      <c r="G28" s="52"/>
      <c r="H28" s="76"/>
    </row>
    <row r="29" spans="1:8" ht="21.95" customHeight="1" x14ac:dyDescent="0.25">
      <c r="A29" s="4">
        <v>26</v>
      </c>
      <c r="B29" s="8">
        <v>40948</v>
      </c>
      <c r="C29" s="10" t="s">
        <v>30</v>
      </c>
      <c r="D29" s="9"/>
      <c r="E29" s="1"/>
      <c r="F29" s="71">
        <v>400</v>
      </c>
      <c r="G29" s="52"/>
      <c r="H29" s="76"/>
    </row>
    <row r="30" spans="1:8" ht="21.95" customHeight="1" x14ac:dyDescent="0.25">
      <c r="A30" s="4">
        <v>27</v>
      </c>
      <c r="B30" s="8">
        <v>40949</v>
      </c>
      <c r="C30" s="10" t="s">
        <v>31</v>
      </c>
      <c r="D30" s="9"/>
      <c r="E30" s="1"/>
      <c r="F30" s="71">
        <v>2000</v>
      </c>
      <c r="G30" s="52"/>
      <c r="H30" s="76"/>
    </row>
    <row r="31" spans="1:8" ht="21.95" customHeight="1" x14ac:dyDescent="0.25">
      <c r="A31" s="4">
        <v>28</v>
      </c>
      <c r="B31" s="8">
        <v>40950</v>
      </c>
      <c r="C31" s="10" t="s">
        <v>32</v>
      </c>
      <c r="D31" s="9"/>
      <c r="E31" s="1"/>
      <c r="F31" s="71">
        <v>230</v>
      </c>
      <c r="G31" s="52"/>
      <c r="H31" s="76"/>
    </row>
    <row r="32" spans="1:8" ht="21.95" customHeight="1" x14ac:dyDescent="0.25">
      <c r="A32" s="4">
        <v>29</v>
      </c>
      <c r="B32" s="8">
        <v>40951</v>
      </c>
      <c r="C32" s="11" t="s">
        <v>33</v>
      </c>
      <c r="D32" s="9"/>
      <c r="E32" s="1"/>
      <c r="F32" s="71">
        <v>986</v>
      </c>
      <c r="G32" s="52"/>
      <c r="H32" s="76"/>
    </row>
    <row r="33" spans="1:8" ht="27" customHeight="1" thickBot="1" x14ac:dyDescent="0.3">
      <c r="A33" s="4">
        <v>30</v>
      </c>
      <c r="B33" s="8">
        <v>40952</v>
      </c>
      <c r="C33" s="30" t="s">
        <v>34</v>
      </c>
      <c r="D33" s="9"/>
      <c r="E33" s="1"/>
      <c r="F33" s="71">
        <v>4000</v>
      </c>
      <c r="G33" s="52"/>
      <c r="H33" s="76"/>
    </row>
    <row r="34" spans="1:8" ht="27" customHeight="1" thickBot="1" x14ac:dyDescent="0.3">
      <c r="A34" s="139" t="s">
        <v>36</v>
      </c>
      <c r="B34" s="139"/>
      <c r="C34" s="139"/>
      <c r="D34" s="84"/>
      <c r="E34" s="85">
        <f>SUM(E3:E33)</f>
        <v>24000</v>
      </c>
      <c r="F34" s="85">
        <f>SUM(F3:F33)</f>
        <v>23074.5</v>
      </c>
      <c r="G34" s="86">
        <f>MIN(G3-G7)</f>
        <v>-100</v>
      </c>
      <c r="H34" s="74"/>
    </row>
    <row r="35" spans="1:8" ht="21" customHeight="1" x14ac:dyDescent="0.25">
      <c r="C35" s="7"/>
    </row>
    <row r="36" spans="1:8" ht="21" customHeight="1" x14ac:dyDescent="0.25">
      <c r="C36" s="7"/>
    </row>
    <row r="37" spans="1:8" ht="21" customHeight="1" x14ac:dyDescent="0.25">
      <c r="C37" s="7"/>
    </row>
    <row r="38" spans="1:8" ht="21" customHeight="1" x14ac:dyDescent="0.25">
      <c r="C38" s="7"/>
    </row>
    <row r="39" spans="1:8" ht="21" customHeight="1" x14ac:dyDescent="0.25">
      <c r="C39" s="7"/>
    </row>
    <row r="40" spans="1:8" ht="21" customHeight="1" x14ac:dyDescent="0.25">
      <c r="C40" s="7"/>
    </row>
    <row r="41" spans="1:8" x14ac:dyDescent="0.25">
      <c r="C41" s="7"/>
    </row>
    <row r="43" spans="1:8" x14ac:dyDescent="0.25">
      <c r="C43" s="7"/>
    </row>
  </sheetData>
  <mergeCells count="3">
    <mergeCell ref="A1:G1"/>
    <mergeCell ref="J3:L5"/>
    <mergeCell ref="A34:C34"/>
  </mergeCells>
  <pageMargins left="0.23622047244094488" right="0.23622047244094488" top="0.74803149606299213" bottom="0.8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H8" sqref="H8"/>
    </sheetView>
  </sheetViews>
  <sheetFormatPr baseColWidth="10" defaultRowHeight="15" x14ac:dyDescent="0.25"/>
  <cols>
    <col min="1" max="1" width="4.140625" customWidth="1"/>
    <col min="3" max="3" width="28" customWidth="1"/>
    <col min="4" max="4" width="10.5703125" customWidth="1"/>
    <col min="5" max="5" width="10.85546875" customWidth="1"/>
    <col min="6" max="6" width="9.28515625" customWidth="1"/>
    <col min="7" max="7" width="12.5703125" customWidth="1"/>
  </cols>
  <sheetData>
    <row r="1" spans="1:8" ht="42.75" customHeight="1" thickTop="1" thickBot="1" x14ac:dyDescent="0.3">
      <c r="A1" s="127" t="s">
        <v>0</v>
      </c>
      <c r="B1" s="128"/>
      <c r="C1" s="128"/>
      <c r="D1" s="128"/>
      <c r="E1" s="128"/>
      <c r="F1" s="128"/>
      <c r="G1" s="129"/>
    </row>
    <row r="2" spans="1:8" ht="30.75" customHeight="1" thickTop="1" thickBot="1" x14ac:dyDescent="0.3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2"/>
    </row>
    <row r="3" spans="1:8" ht="21.95" customHeight="1" thickTop="1" thickBot="1" x14ac:dyDescent="0.3">
      <c r="A3" s="33"/>
      <c r="B3" s="34">
        <v>41000</v>
      </c>
      <c r="C3" s="24"/>
      <c r="D3" s="35"/>
      <c r="E3" s="78">
        <v>1800</v>
      </c>
      <c r="F3" s="36"/>
      <c r="G3" s="79">
        <f>E3</f>
        <v>1800</v>
      </c>
      <c r="H3" s="57"/>
    </row>
    <row r="4" spans="1:8" ht="21.95" customHeight="1" thickTop="1" thickBot="1" x14ac:dyDescent="0.3">
      <c r="A4" s="37"/>
      <c r="B4" s="34">
        <v>41001</v>
      </c>
      <c r="C4" s="54" t="s">
        <v>39</v>
      </c>
      <c r="D4" s="38"/>
      <c r="E4" s="83"/>
      <c r="F4" s="80">
        <v>500</v>
      </c>
      <c r="G4" s="79">
        <f>G3-F4</f>
        <v>1300</v>
      </c>
      <c r="H4" s="58">
        <f>F4-G4+E4</f>
        <v>-800</v>
      </c>
    </row>
    <row r="5" spans="1:8" ht="21.95" customHeight="1" thickTop="1" thickBot="1" x14ac:dyDescent="0.3">
      <c r="A5" s="37"/>
      <c r="B5" s="34">
        <v>41002</v>
      </c>
      <c r="C5" s="82" t="s">
        <v>40</v>
      </c>
      <c r="D5" s="38"/>
      <c r="E5" s="83"/>
      <c r="F5" s="80">
        <v>400</v>
      </c>
      <c r="G5" s="79">
        <f t="shared" ref="G5:G32" si="0">G4-F5</f>
        <v>900</v>
      </c>
      <c r="H5" s="58">
        <f t="shared" ref="H5:H7" si="1">F5-G5+E5</f>
        <v>-500</v>
      </c>
    </row>
    <row r="6" spans="1:8" ht="21.95" customHeight="1" thickTop="1" thickBot="1" x14ac:dyDescent="0.3">
      <c r="A6" s="37"/>
      <c r="B6" s="34">
        <v>41003</v>
      </c>
      <c r="C6" s="54" t="s">
        <v>41</v>
      </c>
      <c r="D6" s="38"/>
      <c r="E6" s="83"/>
      <c r="F6" s="80">
        <v>650</v>
      </c>
      <c r="G6" s="79">
        <f t="shared" si="0"/>
        <v>250</v>
      </c>
      <c r="H6" s="58">
        <f t="shared" si="1"/>
        <v>400</v>
      </c>
    </row>
    <row r="7" spans="1:8" ht="21.95" customHeight="1" thickTop="1" thickBot="1" x14ac:dyDescent="0.3">
      <c r="A7" s="37"/>
      <c r="B7" s="34"/>
      <c r="C7" s="54"/>
      <c r="D7" s="42"/>
      <c r="E7" s="36"/>
      <c r="F7" s="43"/>
      <c r="G7" s="79">
        <f t="shared" si="0"/>
        <v>250</v>
      </c>
      <c r="H7" s="58">
        <f t="shared" si="1"/>
        <v>-250</v>
      </c>
    </row>
    <row r="8" spans="1:8" ht="21.95" customHeight="1" thickTop="1" thickBot="1" x14ac:dyDescent="0.3">
      <c r="A8" s="37"/>
      <c r="B8" s="34"/>
      <c r="C8" s="54"/>
      <c r="D8" s="38"/>
      <c r="E8" s="38"/>
      <c r="F8" s="39"/>
      <c r="G8" s="79">
        <f t="shared" si="0"/>
        <v>250</v>
      </c>
      <c r="H8" s="58"/>
    </row>
    <row r="9" spans="1:8" ht="21.95" customHeight="1" thickTop="1" thickBot="1" x14ac:dyDescent="0.3">
      <c r="A9" s="37"/>
      <c r="B9" s="40"/>
      <c r="C9" s="27"/>
      <c r="D9" s="38"/>
      <c r="E9" s="38"/>
      <c r="F9" s="39"/>
      <c r="G9" s="79">
        <f t="shared" si="0"/>
        <v>250</v>
      </c>
      <c r="H9" s="58"/>
    </row>
    <row r="10" spans="1:8" ht="21.95" customHeight="1" thickTop="1" thickBot="1" x14ac:dyDescent="0.3">
      <c r="A10" s="37"/>
      <c r="B10" s="44"/>
      <c r="C10" s="28"/>
      <c r="D10" s="38"/>
      <c r="E10" s="38"/>
      <c r="F10" s="39"/>
      <c r="G10" s="79">
        <f t="shared" si="0"/>
        <v>250</v>
      </c>
      <c r="H10" s="58"/>
    </row>
    <row r="11" spans="1:8" ht="21.95" customHeight="1" thickTop="1" thickBot="1" x14ac:dyDescent="0.3">
      <c r="A11" s="37"/>
      <c r="B11" s="40"/>
      <c r="C11" s="27"/>
      <c r="D11" s="38"/>
      <c r="E11" s="38"/>
      <c r="F11" s="39"/>
      <c r="G11" s="79">
        <f t="shared" si="0"/>
        <v>250</v>
      </c>
      <c r="H11" s="58"/>
    </row>
    <row r="12" spans="1:8" ht="21.95" customHeight="1" thickTop="1" thickBot="1" x14ac:dyDescent="0.3">
      <c r="A12" s="37"/>
      <c r="B12" s="40"/>
      <c r="C12" s="27"/>
      <c r="D12" s="38"/>
      <c r="E12" s="38"/>
      <c r="F12" s="39"/>
      <c r="G12" s="79">
        <f t="shared" si="0"/>
        <v>250</v>
      </c>
      <c r="H12" s="58"/>
    </row>
    <row r="13" spans="1:8" ht="21.95" customHeight="1" thickTop="1" thickBot="1" x14ac:dyDescent="0.3">
      <c r="A13" s="37"/>
      <c r="B13" s="40"/>
      <c r="C13" s="27"/>
      <c r="D13" s="38"/>
      <c r="E13" s="38"/>
      <c r="F13" s="39"/>
      <c r="G13" s="79">
        <f t="shared" si="0"/>
        <v>250</v>
      </c>
      <c r="H13" s="58"/>
    </row>
    <row r="14" spans="1:8" ht="21.95" customHeight="1" thickTop="1" thickBot="1" x14ac:dyDescent="0.3">
      <c r="A14" s="37"/>
      <c r="B14" s="40"/>
      <c r="C14" s="27"/>
      <c r="D14" s="38"/>
      <c r="E14" s="38"/>
      <c r="F14" s="39"/>
      <c r="G14" s="79">
        <f t="shared" si="0"/>
        <v>250</v>
      </c>
      <c r="H14" s="58"/>
    </row>
    <row r="15" spans="1:8" ht="21.95" customHeight="1" thickTop="1" thickBot="1" x14ac:dyDescent="0.3">
      <c r="A15" s="37"/>
      <c r="B15" s="41"/>
      <c r="C15" s="29"/>
      <c r="D15" s="42"/>
      <c r="E15" s="43"/>
      <c r="F15" s="42"/>
      <c r="G15" s="79">
        <f t="shared" si="0"/>
        <v>250</v>
      </c>
      <c r="H15" s="59"/>
    </row>
    <row r="16" spans="1:8" ht="21.95" customHeight="1" thickTop="1" thickBot="1" x14ac:dyDescent="0.3">
      <c r="A16" s="37"/>
      <c r="B16" s="40"/>
      <c r="C16" s="25"/>
      <c r="D16" s="38"/>
      <c r="E16" s="38"/>
      <c r="F16" s="38"/>
      <c r="G16" s="79">
        <f t="shared" si="0"/>
        <v>250</v>
      </c>
      <c r="H16" s="58"/>
    </row>
    <row r="17" spans="1:8" ht="21.95" customHeight="1" thickTop="1" thickBot="1" x14ac:dyDescent="0.3">
      <c r="A17" s="37"/>
      <c r="B17" s="40"/>
      <c r="C17" s="25"/>
      <c r="D17" s="38"/>
      <c r="E17" s="38"/>
      <c r="F17" s="38"/>
      <c r="G17" s="79">
        <f t="shared" si="0"/>
        <v>250</v>
      </c>
      <c r="H17" s="58"/>
    </row>
    <row r="18" spans="1:8" ht="21.95" customHeight="1" thickTop="1" thickBot="1" x14ac:dyDescent="0.3">
      <c r="A18" s="37"/>
      <c r="B18" s="40"/>
      <c r="C18" s="25"/>
      <c r="D18" s="38"/>
      <c r="E18" s="38"/>
      <c r="F18" s="38"/>
      <c r="G18" s="79">
        <f t="shared" si="0"/>
        <v>250</v>
      </c>
      <c r="H18" s="58"/>
    </row>
    <row r="19" spans="1:8" ht="21.95" customHeight="1" thickTop="1" thickBot="1" x14ac:dyDescent="0.3">
      <c r="A19" s="37"/>
      <c r="B19" s="38"/>
      <c r="C19" s="25"/>
      <c r="D19" s="38"/>
      <c r="E19" s="38"/>
      <c r="F19" s="38"/>
      <c r="G19" s="79">
        <f t="shared" si="0"/>
        <v>250</v>
      </c>
      <c r="H19" s="58"/>
    </row>
    <row r="20" spans="1:8" ht="21.95" customHeight="1" thickTop="1" thickBot="1" x14ac:dyDescent="0.3">
      <c r="A20" s="37"/>
      <c r="B20" s="45"/>
      <c r="C20" s="29"/>
      <c r="D20" s="46"/>
      <c r="E20" s="42"/>
      <c r="F20" s="43"/>
      <c r="G20" s="79">
        <f t="shared" si="0"/>
        <v>250</v>
      </c>
      <c r="H20" s="59"/>
    </row>
    <row r="21" spans="1:8" ht="21.95" customHeight="1" thickTop="1" thickBot="1" x14ac:dyDescent="0.3">
      <c r="A21" s="37"/>
      <c r="B21" s="47"/>
      <c r="C21" s="10"/>
      <c r="D21" s="48"/>
      <c r="E21" s="38"/>
      <c r="F21" s="38"/>
      <c r="G21" s="79">
        <f t="shared" si="0"/>
        <v>250</v>
      </c>
      <c r="H21" s="58"/>
    </row>
    <row r="22" spans="1:8" ht="21.95" customHeight="1" thickTop="1" thickBot="1" x14ac:dyDescent="0.3">
      <c r="A22" s="37"/>
      <c r="B22" s="47"/>
      <c r="C22" s="10"/>
      <c r="D22" s="48"/>
      <c r="E22" s="38"/>
      <c r="F22" s="38"/>
      <c r="G22" s="79">
        <f t="shared" si="0"/>
        <v>250</v>
      </c>
      <c r="H22" s="58"/>
    </row>
    <row r="23" spans="1:8" ht="21.95" customHeight="1" thickTop="1" thickBot="1" x14ac:dyDescent="0.3">
      <c r="A23" s="37"/>
      <c r="B23" s="47"/>
      <c r="C23" s="10"/>
      <c r="D23" s="48"/>
      <c r="E23" s="38"/>
      <c r="F23" s="38"/>
      <c r="G23" s="79">
        <f t="shared" si="0"/>
        <v>250</v>
      </c>
      <c r="H23" s="58"/>
    </row>
    <row r="24" spans="1:8" ht="21.95" customHeight="1" thickTop="1" thickBot="1" x14ac:dyDescent="0.3">
      <c r="A24" s="37"/>
      <c r="B24" s="47"/>
      <c r="C24" s="10"/>
      <c r="D24" s="48"/>
      <c r="E24" s="38"/>
      <c r="F24" s="38"/>
      <c r="G24" s="79">
        <f t="shared" si="0"/>
        <v>250</v>
      </c>
      <c r="H24" s="58"/>
    </row>
    <row r="25" spans="1:8" ht="21.95" customHeight="1" thickTop="1" thickBot="1" x14ac:dyDescent="0.3">
      <c r="A25" s="37"/>
      <c r="B25" s="47"/>
      <c r="C25" s="10"/>
      <c r="D25" s="48"/>
      <c r="E25" s="38"/>
      <c r="F25" s="38"/>
      <c r="G25" s="79">
        <f t="shared" si="0"/>
        <v>250</v>
      </c>
      <c r="H25" s="58"/>
    </row>
    <row r="26" spans="1:8" ht="21.95" customHeight="1" thickTop="1" thickBot="1" x14ac:dyDescent="0.3">
      <c r="A26" s="37"/>
      <c r="B26" s="47"/>
      <c r="C26" s="10"/>
      <c r="D26" s="48"/>
      <c r="E26" s="38"/>
      <c r="F26" s="38"/>
      <c r="G26" s="79">
        <f t="shared" si="0"/>
        <v>250</v>
      </c>
      <c r="H26" s="58"/>
    </row>
    <row r="27" spans="1:8" ht="21.95" customHeight="1" thickTop="1" thickBot="1" x14ac:dyDescent="0.3">
      <c r="A27" s="37"/>
      <c r="B27" s="47"/>
      <c r="C27" s="10"/>
      <c r="D27" s="48"/>
      <c r="E27" s="38"/>
      <c r="F27" s="38"/>
      <c r="G27" s="79">
        <f t="shared" si="0"/>
        <v>250</v>
      </c>
      <c r="H27" s="58"/>
    </row>
    <row r="28" spans="1:8" ht="21.95" customHeight="1" thickTop="1" thickBot="1" x14ac:dyDescent="0.3">
      <c r="A28" s="37"/>
      <c r="B28" s="47"/>
      <c r="C28" s="10"/>
      <c r="D28" s="48"/>
      <c r="E28" s="38"/>
      <c r="F28" s="38"/>
      <c r="G28" s="79">
        <f t="shared" si="0"/>
        <v>250</v>
      </c>
      <c r="H28" s="58"/>
    </row>
    <row r="29" spans="1:8" ht="21.95" customHeight="1" thickTop="1" thickBot="1" x14ac:dyDescent="0.3">
      <c r="A29" s="37"/>
      <c r="B29" s="47"/>
      <c r="C29" s="10"/>
      <c r="D29" s="48"/>
      <c r="E29" s="38"/>
      <c r="F29" s="38"/>
      <c r="G29" s="79">
        <f t="shared" si="0"/>
        <v>250</v>
      </c>
      <c r="H29" s="58"/>
    </row>
    <row r="30" spans="1:8" ht="21.95" customHeight="1" thickTop="1" thickBot="1" x14ac:dyDescent="0.3">
      <c r="A30" s="37"/>
      <c r="B30" s="47"/>
      <c r="C30" s="10"/>
      <c r="D30" s="48"/>
      <c r="E30" s="38"/>
      <c r="F30" s="38"/>
      <c r="G30" s="79">
        <f t="shared" si="0"/>
        <v>250</v>
      </c>
      <c r="H30" s="58"/>
    </row>
    <row r="31" spans="1:8" ht="21.95" customHeight="1" thickTop="1" thickBot="1" x14ac:dyDescent="0.3">
      <c r="A31" s="37"/>
      <c r="B31" s="47"/>
      <c r="C31" s="10"/>
      <c r="D31" s="48"/>
      <c r="E31" s="38"/>
      <c r="F31" s="38"/>
      <c r="G31" s="79">
        <f t="shared" si="0"/>
        <v>250</v>
      </c>
      <c r="H31" s="58"/>
    </row>
    <row r="32" spans="1:8" ht="21.95" customHeight="1" thickTop="1" thickBot="1" x14ac:dyDescent="0.3">
      <c r="A32" s="37"/>
      <c r="B32" s="47"/>
      <c r="C32" s="11"/>
      <c r="D32" s="48"/>
      <c r="E32" s="38"/>
      <c r="F32" s="38"/>
      <c r="G32" s="79">
        <f t="shared" si="0"/>
        <v>250</v>
      </c>
      <c r="H32" s="58"/>
    </row>
    <row r="33" spans="1:8" ht="21.95" customHeight="1" thickTop="1" thickBot="1" x14ac:dyDescent="0.3">
      <c r="A33" s="60"/>
      <c r="B33" s="61"/>
      <c r="C33" s="62"/>
      <c r="D33" s="63"/>
      <c r="E33" s="63"/>
      <c r="F33" s="63"/>
      <c r="G33" s="81">
        <f>MIN(G3-G32)</f>
        <v>1550</v>
      </c>
      <c r="H33" s="58"/>
    </row>
    <row r="34" spans="1:8" ht="21.95" customHeight="1" thickTop="1" x14ac:dyDescent="0.25"/>
    <row r="35" spans="1:8" ht="21" customHeight="1" x14ac:dyDescent="0.25"/>
    <row r="36" spans="1:8" ht="21" customHeight="1" x14ac:dyDescent="0.25"/>
    <row r="37" spans="1:8" ht="21" customHeight="1" x14ac:dyDescent="0.25"/>
    <row r="38" spans="1:8" ht="21" customHeight="1" x14ac:dyDescent="0.25"/>
    <row r="39" spans="1:8" ht="21" customHeight="1" x14ac:dyDescent="0.25"/>
    <row r="40" spans="1:8" ht="21" customHeight="1" x14ac:dyDescent="0.25"/>
    <row r="41" spans="1:8" ht="21" customHeight="1" x14ac:dyDescent="0.25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4" sqref="G4"/>
    </sheetView>
  </sheetViews>
  <sheetFormatPr baseColWidth="10" defaultRowHeight="15" x14ac:dyDescent="0.25"/>
  <cols>
    <col min="1" max="1" width="3.7109375" customWidth="1"/>
    <col min="2" max="2" width="14.5703125" customWidth="1"/>
    <col min="3" max="3" width="27.85546875" customWidth="1"/>
    <col min="4" max="4" width="10.85546875" customWidth="1"/>
    <col min="5" max="5" width="10.140625" customWidth="1"/>
    <col min="6" max="6" width="9.42578125" customWidth="1"/>
    <col min="7" max="7" width="10.5703125" customWidth="1"/>
  </cols>
  <sheetData>
    <row r="1" spans="1:8" ht="42.75" customHeight="1" thickTop="1" thickBot="1" x14ac:dyDescent="0.3">
      <c r="A1" s="140" t="s">
        <v>0</v>
      </c>
      <c r="B1" s="141"/>
      <c r="C1" s="141"/>
      <c r="D1" s="141"/>
      <c r="E1" s="141"/>
      <c r="F1" s="141"/>
      <c r="G1" s="142"/>
    </row>
    <row r="2" spans="1:8" ht="32.25" customHeight="1" thickTop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8" ht="21.95" customHeight="1" thickTop="1" thickBot="1" x14ac:dyDescent="0.3">
      <c r="A3" s="3">
        <v>1</v>
      </c>
      <c r="B3" s="16">
        <v>41030</v>
      </c>
      <c r="C3" s="24" t="s">
        <v>37</v>
      </c>
      <c r="D3" s="17"/>
      <c r="E3" s="18">
        <v>2400</v>
      </c>
      <c r="F3" s="14"/>
      <c r="G3" s="49">
        <f>E3</f>
        <v>2400</v>
      </c>
      <c r="H3" s="23"/>
    </row>
    <row r="4" spans="1:8" ht="21.95" customHeight="1" thickTop="1" thickBot="1" x14ac:dyDescent="0.3">
      <c r="A4" s="4"/>
      <c r="B4" s="16">
        <v>41031</v>
      </c>
      <c r="C4" s="54" t="s">
        <v>38</v>
      </c>
      <c r="D4" s="1"/>
      <c r="F4" s="6"/>
      <c r="G4" s="50">
        <f>G3-F4</f>
        <v>2400</v>
      </c>
      <c r="H4" s="55"/>
    </row>
    <row r="5" spans="1:8" ht="21.95" customHeight="1" thickTop="1" thickBot="1" x14ac:dyDescent="0.3">
      <c r="A5" s="4"/>
      <c r="B5" s="16">
        <v>41032</v>
      </c>
      <c r="C5" s="54"/>
      <c r="D5" s="1"/>
      <c r="F5" s="6"/>
      <c r="G5" s="50"/>
      <c r="H5" s="55"/>
    </row>
    <row r="6" spans="1:8" ht="21.95" customHeight="1" thickTop="1" x14ac:dyDescent="0.25">
      <c r="A6" s="4"/>
      <c r="B6" s="16">
        <v>41033</v>
      </c>
      <c r="C6" s="54"/>
      <c r="D6" s="1"/>
      <c r="F6" s="6"/>
      <c r="G6" s="50"/>
      <c r="H6" s="55"/>
    </row>
    <row r="7" spans="1:8" ht="21.95" customHeight="1" x14ac:dyDescent="0.25">
      <c r="A7" s="4"/>
      <c r="B7" s="12"/>
      <c r="C7" s="54"/>
      <c r="D7" s="13"/>
      <c r="E7" s="14"/>
      <c r="F7" s="15"/>
      <c r="G7" s="51"/>
      <c r="H7" s="55"/>
    </row>
    <row r="8" spans="1:8" ht="21.95" customHeight="1" x14ac:dyDescent="0.25">
      <c r="A8" s="4"/>
      <c r="B8" s="5"/>
      <c r="C8" s="27"/>
      <c r="D8" s="1"/>
      <c r="E8" s="1"/>
      <c r="F8" s="6"/>
      <c r="G8" s="52"/>
      <c r="H8" s="55"/>
    </row>
    <row r="9" spans="1:8" ht="21.95" customHeight="1" x14ac:dyDescent="0.25">
      <c r="A9" s="4"/>
      <c r="B9" s="5"/>
      <c r="C9" s="27"/>
      <c r="D9" s="1"/>
      <c r="E9" s="1"/>
      <c r="F9" s="6"/>
      <c r="G9" s="52"/>
      <c r="H9" s="55"/>
    </row>
    <row r="10" spans="1:8" ht="21.95" customHeight="1" x14ac:dyDescent="0.25">
      <c r="A10" s="4"/>
      <c r="B10" s="21"/>
      <c r="C10" s="28"/>
      <c r="D10" s="1"/>
      <c r="E10" s="1"/>
      <c r="F10" s="6"/>
      <c r="G10" s="52"/>
      <c r="H10" s="55"/>
    </row>
    <row r="11" spans="1:8" ht="21.95" customHeight="1" x14ac:dyDescent="0.25">
      <c r="A11" s="4"/>
      <c r="B11" s="5"/>
      <c r="C11" s="27"/>
      <c r="D11" s="1"/>
      <c r="E11" s="1"/>
      <c r="F11" s="6"/>
      <c r="G11" s="52"/>
      <c r="H11" s="55"/>
    </row>
    <row r="12" spans="1:8" ht="21.95" customHeight="1" x14ac:dyDescent="0.25">
      <c r="A12" s="4"/>
      <c r="B12" s="5"/>
      <c r="C12" s="27"/>
      <c r="D12" s="1"/>
      <c r="E12" s="1"/>
      <c r="F12" s="6"/>
      <c r="G12" s="52"/>
      <c r="H12" s="55"/>
    </row>
    <row r="13" spans="1:8" ht="21.95" customHeight="1" x14ac:dyDescent="0.25">
      <c r="A13" s="4"/>
      <c r="B13" s="5"/>
      <c r="C13" s="27"/>
      <c r="D13" s="1"/>
      <c r="E13" s="1"/>
      <c r="F13" s="6"/>
      <c r="G13" s="52"/>
      <c r="H13" s="55"/>
    </row>
    <row r="14" spans="1:8" ht="21.95" customHeight="1" x14ac:dyDescent="0.25">
      <c r="A14" s="4"/>
      <c r="B14" s="5"/>
      <c r="C14" s="27"/>
      <c r="D14" s="1"/>
      <c r="E14" s="1"/>
      <c r="F14" s="6"/>
      <c r="G14" s="52"/>
      <c r="H14" s="55"/>
    </row>
    <row r="15" spans="1:8" ht="21.95" customHeight="1" x14ac:dyDescent="0.25">
      <c r="A15" s="4"/>
      <c r="B15" s="12"/>
      <c r="C15" s="29"/>
      <c r="D15" s="13"/>
      <c r="E15" s="15"/>
      <c r="F15" s="13"/>
      <c r="G15" s="53"/>
      <c r="H15" s="56"/>
    </row>
    <row r="16" spans="1:8" ht="21.95" customHeight="1" x14ac:dyDescent="0.25">
      <c r="A16" s="4"/>
      <c r="B16" s="5"/>
      <c r="C16" s="25"/>
      <c r="D16" s="1"/>
      <c r="E16" s="1"/>
      <c r="F16" s="1"/>
      <c r="G16" s="52"/>
      <c r="H16" s="55"/>
    </row>
    <row r="17" spans="1:8" ht="21.95" customHeight="1" x14ac:dyDescent="0.25">
      <c r="A17" s="4"/>
      <c r="B17" s="5"/>
      <c r="C17" s="25"/>
      <c r="D17" s="1"/>
      <c r="E17" s="1"/>
      <c r="F17" s="1"/>
      <c r="G17" s="52"/>
      <c r="H17" s="55"/>
    </row>
    <row r="18" spans="1:8" ht="21.95" customHeight="1" x14ac:dyDescent="0.25">
      <c r="A18" s="4"/>
      <c r="B18" s="5"/>
      <c r="C18" s="25"/>
      <c r="D18" s="1"/>
      <c r="E18" s="1"/>
      <c r="F18" s="1"/>
      <c r="G18" s="52"/>
      <c r="H18" s="55"/>
    </row>
    <row r="19" spans="1:8" ht="21.95" customHeight="1" x14ac:dyDescent="0.25">
      <c r="A19" s="4"/>
      <c r="B19" s="1"/>
      <c r="C19" s="25"/>
      <c r="D19" s="1"/>
      <c r="E19" s="1"/>
      <c r="F19" s="1"/>
      <c r="G19" s="52"/>
      <c r="H19" s="55"/>
    </row>
    <row r="20" spans="1:8" ht="21.95" customHeight="1" x14ac:dyDescent="0.25">
      <c r="A20" s="4"/>
      <c r="B20" s="19"/>
      <c r="C20" s="29"/>
      <c r="D20" s="20"/>
      <c r="E20" s="13"/>
      <c r="F20" s="15"/>
      <c r="G20" s="53"/>
      <c r="H20" s="56"/>
    </row>
    <row r="21" spans="1:8" ht="21.95" customHeight="1" x14ac:dyDescent="0.25">
      <c r="A21" s="4"/>
      <c r="B21" s="8"/>
      <c r="C21" s="10"/>
      <c r="D21" s="9"/>
      <c r="E21" s="1"/>
      <c r="F21" s="1"/>
      <c r="G21" s="52"/>
      <c r="H21" s="55"/>
    </row>
    <row r="22" spans="1:8" ht="21.95" customHeight="1" x14ac:dyDescent="0.25">
      <c r="A22" s="4"/>
      <c r="B22" s="8"/>
      <c r="C22" s="10"/>
      <c r="D22" s="9"/>
      <c r="E22" s="1"/>
      <c r="F22" s="1"/>
      <c r="G22" s="52"/>
      <c r="H22" s="55"/>
    </row>
    <row r="23" spans="1:8" ht="21.95" customHeight="1" x14ac:dyDescent="0.25">
      <c r="A23" s="4"/>
      <c r="B23" s="8"/>
      <c r="C23" s="10"/>
      <c r="D23" s="9"/>
      <c r="E23" s="1"/>
      <c r="F23" s="1"/>
      <c r="G23" s="52"/>
      <c r="H23" s="55"/>
    </row>
    <row r="24" spans="1:8" ht="21.95" customHeight="1" x14ac:dyDescent="0.25">
      <c r="A24" s="4"/>
      <c r="B24" s="8"/>
      <c r="C24" s="10"/>
      <c r="D24" s="9"/>
      <c r="E24" s="1"/>
      <c r="F24" s="1"/>
      <c r="G24" s="52"/>
      <c r="H24" s="55"/>
    </row>
    <row r="25" spans="1:8" ht="21.95" customHeight="1" x14ac:dyDescent="0.25">
      <c r="A25" s="4"/>
      <c r="B25" s="8"/>
      <c r="C25" s="10"/>
      <c r="D25" s="9"/>
      <c r="E25" s="1"/>
      <c r="F25" s="1"/>
      <c r="G25" s="52"/>
      <c r="H25" s="55"/>
    </row>
    <row r="26" spans="1:8" ht="21.95" customHeight="1" x14ac:dyDescent="0.25">
      <c r="A26" s="4"/>
      <c r="B26" s="8"/>
      <c r="C26" s="10"/>
      <c r="D26" s="9"/>
      <c r="E26" s="1"/>
      <c r="F26" s="1"/>
      <c r="G26" s="52"/>
      <c r="H26" s="55"/>
    </row>
    <row r="27" spans="1:8" ht="21.95" customHeight="1" x14ac:dyDescent="0.25">
      <c r="A27" s="4"/>
      <c r="B27" s="8"/>
      <c r="C27" s="10"/>
      <c r="D27" s="9"/>
      <c r="E27" s="1"/>
      <c r="F27" s="1"/>
      <c r="G27" s="52"/>
      <c r="H27" s="55"/>
    </row>
    <row r="28" spans="1:8" ht="21.95" customHeight="1" x14ac:dyDescent="0.25">
      <c r="A28" s="4"/>
      <c r="B28" s="8"/>
      <c r="C28" s="10"/>
      <c r="D28" s="9"/>
      <c r="E28" s="1"/>
      <c r="F28" s="1"/>
      <c r="G28" s="52"/>
      <c r="H28" s="55"/>
    </row>
    <row r="29" spans="1:8" ht="21.95" customHeight="1" x14ac:dyDescent="0.25">
      <c r="A29" s="4"/>
      <c r="B29" s="8"/>
      <c r="C29" s="10"/>
      <c r="D29" s="9"/>
      <c r="E29" s="1"/>
      <c r="F29" s="1"/>
      <c r="G29" s="52"/>
      <c r="H29" s="55"/>
    </row>
    <row r="30" spans="1:8" ht="21.95" customHeight="1" x14ac:dyDescent="0.25">
      <c r="A30" s="4"/>
      <c r="B30" s="8"/>
      <c r="C30" s="10"/>
      <c r="D30" s="9"/>
      <c r="E30" s="1"/>
      <c r="F30" s="1"/>
      <c r="G30" s="52"/>
      <c r="H30" s="55"/>
    </row>
    <row r="31" spans="1:8" ht="21.95" customHeight="1" x14ac:dyDescent="0.25">
      <c r="A31" s="4"/>
      <c r="B31" s="8"/>
      <c r="C31" s="10"/>
      <c r="D31" s="9"/>
      <c r="E31" s="1"/>
      <c r="F31" s="1"/>
      <c r="G31" s="52"/>
      <c r="H31" s="55"/>
    </row>
    <row r="32" spans="1:8" ht="21.95" customHeight="1" thickBot="1" x14ac:dyDescent="0.3">
      <c r="A32" s="4"/>
      <c r="B32" s="8"/>
      <c r="C32" s="11"/>
      <c r="D32" s="9"/>
      <c r="E32" s="1"/>
      <c r="F32" s="1"/>
      <c r="G32" s="52"/>
      <c r="H32" s="55"/>
    </row>
    <row r="33" spans="1:8" ht="21.95" customHeight="1" thickTop="1" thickBot="1" x14ac:dyDescent="0.3">
      <c r="A33" s="64"/>
      <c r="B33" s="65"/>
      <c r="C33" s="62"/>
      <c r="D33" s="66"/>
      <c r="E33" s="66"/>
      <c r="F33" s="66"/>
      <c r="G33" s="67"/>
      <c r="H33" s="55"/>
    </row>
    <row r="34" spans="1:8" ht="21.95" customHeight="1" thickTop="1" x14ac:dyDescent="0.25"/>
    <row r="35" spans="1:8" ht="21" customHeight="1" x14ac:dyDescent="0.25"/>
    <row r="36" spans="1:8" ht="21" customHeight="1" x14ac:dyDescent="0.25"/>
    <row r="37" spans="1:8" ht="21" customHeight="1" x14ac:dyDescent="0.25"/>
    <row r="38" spans="1:8" ht="21" customHeight="1" x14ac:dyDescent="0.25"/>
    <row r="39" spans="1:8" ht="21" customHeight="1" x14ac:dyDescent="0.25"/>
    <row r="40" spans="1:8" ht="21" customHeight="1" x14ac:dyDescent="0.25"/>
    <row r="41" spans="1:8" ht="21" customHeight="1" x14ac:dyDescent="0.25"/>
    <row r="42" spans="1:8" ht="21" customHeight="1" x14ac:dyDescent="0.25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93" zoomScaleNormal="93" workbookViewId="0">
      <selection activeCell="V9" sqref="V9"/>
    </sheetView>
  </sheetViews>
  <sheetFormatPr baseColWidth="10" defaultRowHeight="15" x14ac:dyDescent="0.25"/>
  <cols>
    <col min="1" max="1" width="3.28515625" customWidth="1"/>
    <col min="2" max="2" width="10.5703125" customWidth="1"/>
    <col min="3" max="3" width="13.5703125" customWidth="1"/>
    <col min="4" max="4" width="5.28515625" customWidth="1"/>
    <col min="5" max="5" width="11.140625" customWidth="1"/>
    <col min="6" max="6" width="9.7109375" customWidth="1"/>
    <col min="7" max="7" width="5.7109375" customWidth="1"/>
    <col min="8" max="9" width="7.42578125" customWidth="1"/>
    <col min="10" max="10" width="8.28515625" customWidth="1"/>
    <col min="11" max="11" width="8" customWidth="1"/>
    <col min="12" max="12" width="8.7109375" customWidth="1"/>
    <col min="13" max="14" width="7.28515625" customWidth="1"/>
    <col min="15" max="15" width="7.5703125" customWidth="1"/>
    <col min="16" max="16" width="6.28515625" customWidth="1"/>
    <col min="17" max="17" width="6.85546875" customWidth="1"/>
    <col min="18" max="18" width="8.28515625" customWidth="1"/>
    <col min="20" max="20" width="12.7109375" customWidth="1"/>
  </cols>
  <sheetData>
    <row r="1" spans="1:22" ht="16.5" customHeight="1" thickTop="1" thickBot="1" x14ac:dyDescent="0.3">
      <c r="A1" s="143" t="s">
        <v>42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23"/>
    </row>
    <row r="2" spans="1:22" ht="15" customHeight="1" thickBot="1" x14ac:dyDescent="0.3">
      <c r="A2" s="93" t="s">
        <v>1</v>
      </c>
      <c r="B2" s="98" t="s">
        <v>2</v>
      </c>
      <c r="C2" s="98" t="s">
        <v>43</v>
      </c>
      <c r="D2" s="98" t="s">
        <v>44</v>
      </c>
      <c r="E2" s="98" t="s">
        <v>5</v>
      </c>
      <c r="F2" s="98" t="s">
        <v>6</v>
      </c>
      <c r="G2" s="98" t="s">
        <v>7</v>
      </c>
      <c r="H2" s="98">
        <v>701</v>
      </c>
      <c r="I2" s="98">
        <v>702</v>
      </c>
      <c r="J2" s="98">
        <v>703</v>
      </c>
      <c r="K2" s="98">
        <v>704</v>
      </c>
      <c r="L2" s="98">
        <v>705</v>
      </c>
      <c r="M2" s="98">
        <v>706</v>
      </c>
      <c r="N2" s="98">
        <v>707</v>
      </c>
      <c r="O2" s="98">
        <v>708</v>
      </c>
      <c r="P2" s="98">
        <v>709</v>
      </c>
      <c r="Q2" s="98">
        <v>710</v>
      </c>
      <c r="R2" s="99">
        <v>711</v>
      </c>
    </row>
    <row r="3" spans="1:22" ht="15" customHeight="1" x14ac:dyDescent="0.25">
      <c r="A3" s="94">
        <v>1</v>
      </c>
      <c r="B3" s="100">
        <v>40969</v>
      </c>
      <c r="C3" s="101" t="s">
        <v>45</v>
      </c>
      <c r="D3" s="102"/>
      <c r="E3" s="103">
        <v>15000</v>
      </c>
      <c r="F3" s="104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5"/>
    </row>
    <row r="4" spans="1:22" ht="15" customHeight="1" x14ac:dyDescent="0.25">
      <c r="A4" s="95">
        <v>2</v>
      </c>
      <c r="B4" s="100">
        <v>40970</v>
      </c>
      <c r="C4" s="106" t="s">
        <v>47</v>
      </c>
      <c r="D4" s="107">
        <v>701</v>
      </c>
      <c r="E4" s="103">
        <v>15000</v>
      </c>
      <c r="F4" s="108">
        <v>60</v>
      </c>
      <c r="G4" s="107"/>
      <c r="H4" s="109">
        <f>IF(D4=$H$2,F4," ")</f>
        <v>60</v>
      </c>
      <c r="I4" s="109" t="str">
        <f>IF(D4=$I$2,F4," ")</f>
        <v xml:space="preserve"> </v>
      </c>
      <c r="J4" s="109" t="str">
        <f>IF(D4=$J$2,F4," ")</f>
        <v xml:space="preserve"> </v>
      </c>
      <c r="K4" s="109" t="str">
        <f>IF(D4=$K$2,F4," ")</f>
        <v xml:space="preserve"> </v>
      </c>
      <c r="L4" s="109" t="str">
        <f>IF(D4=$L$2,F4," ")</f>
        <v xml:space="preserve"> </v>
      </c>
      <c r="M4" s="109" t="str">
        <f>IF(D4=$M$2,F4," ")</f>
        <v xml:space="preserve"> </v>
      </c>
      <c r="N4" s="109" t="str">
        <f>IF(D4=$N$2,F4," ")</f>
        <v xml:space="preserve"> </v>
      </c>
      <c r="O4" s="109" t="str">
        <f>IF(D4=$O$2,F4," ")</f>
        <v xml:space="preserve"> </v>
      </c>
      <c r="P4" s="109" t="str">
        <f>IF(D4=$P$2,F4," ")</f>
        <v xml:space="preserve"> </v>
      </c>
      <c r="Q4" s="109" t="str">
        <f>IF(D4=$Q$2,F4," ")</f>
        <v xml:space="preserve"> </v>
      </c>
      <c r="R4" s="109" t="str">
        <f>IF(D4=$R$2,F4," ")</f>
        <v xml:space="preserve"> </v>
      </c>
    </row>
    <row r="5" spans="1:22" ht="15" customHeight="1" x14ac:dyDescent="0.25">
      <c r="A5" s="95">
        <v>3</v>
      </c>
      <c r="B5" s="100">
        <v>40971</v>
      </c>
      <c r="C5" s="106" t="s">
        <v>48</v>
      </c>
      <c r="D5" s="107">
        <v>702</v>
      </c>
      <c r="E5" s="103">
        <v>15000</v>
      </c>
      <c r="F5" s="110">
        <v>12.71</v>
      </c>
      <c r="G5" s="107"/>
      <c r="H5" s="109" t="str">
        <f t="shared" ref="H5:H32" si="0">IF(D5=$H$2,F5," ")</f>
        <v xml:space="preserve"> </v>
      </c>
      <c r="I5" s="109">
        <f t="shared" ref="I5:I32" si="1">IF(D5=$I$2,F5," ")</f>
        <v>12.71</v>
      </c>
      <c r="J5" s="109" t="str">
        <f t="shared" ref="J5:J32" si="2">IF(D5=$J$2,F5," ")</f>
        <v xml:space="preserve"> </v>
      </c>
      <c r="K5" s="109" t="str">
        <f t="shared" ref="K5:K32" si="3">IF(D5=$K$2,F5," ")</f>
        <v xml:space="preserve"> </v>
      </c>
      <c r="L5" s="109" t="str">
        <f>IF(D5=$L$2,F5," ")</f>
        <v xml:space="preserve"> </v>
      </c>
      <c r="M5" s="109" t="str">
        <f t="shared" ref="M5:M32" si="4">IF(D5=$M$2,F5," ")</f>
        <v xml:space="preserve"> </v>
      </c>
      <c r="N5" s="109" t="str">
        <f t="shared" ref="N5:N32" si="5">IF(D5=$N$2,F5," ")</f>
        <v xml:space="preserve"> </v>
      </c>
      <c r="O5" s="109" t="str">
        <f t="shared" ref="O5:O32" si="6">IF(D5=$O$2,F5," ")</f>
        <v xml:space="preserve"> </v>
      </c>
      <c r="P5" s="109" t="str">
        <f t="shared" ref="P5:P32" si="7">IF(D5=$P$2,F5," ")</f>
        <v xml:space="preserve"> </v>
      </c>
      <c r="Q5" s="109" t="str">
        <f t="shared" ref="Q5:Q32" si="8">IF(D5=$Q$2,F5," ")</f>
        <v xml:space="preserve"> </v>
      </c>
      <c r="R5" s="109" t="str">
        <f t="shared" ref="R5:R32" si="9">IF(D5=$R$2,F5," ")</f>
        <v xml:space="preserve"> </v>
      </c>
      <c r="T5" s="87" t="s">
        <v>59</v>
      </c>
      <c r="U5" s="149" t="s">
        <v>58</v>
      </c>
      <c r="V5" s="150"/>
    </row>
    <row r="6" spans="1:22" ht="15" customHeight="1" x14ac:dyDescent="0.25">
      <c r="A6" s="96">
        <v>4</v>
      </c>
      <c r="B6" s="100">
        <v>40972</v>
      </c>
      <c r="C6" s="106" t="s">
        <v>49</v>
      </c>
      <c r="D6" s="107">
        <v>703</v>
      </c>
      <c r="E6" s="103">
        <v>15000</v>
      </c>
      <c r="F6" s="110">
        <v>8.6300000000000008</v>
      </c>
      <c r="G6" s="107"/>
      <c r="H6" s="109" t="str">
        <f t="shared" si="0"/>
        <v xml:space="preserve"> </v>
      </c>
      <c r="I6" s="109" t="str">
        <f t="shared" si="1"/>
        <v xml:space="preserve"> </v>
      </c>
      <c r="J6" s="109">
        <f t="shared" si="2"/>
        <v>8.6300000000000008</v>
      </c>
      <c r="K6" s="109" t="str">
        <f t="shared" si="3"/>
        <v xml:space="preserve"> </v>
      </c>
      <c r="L6" s="109" t="str">
        <f t="shared" ref="L6:L32" si="10">IF(D6=$L$2,F6," ")</f>
        <v xml:space="preserve"> </v>
      </c>
      <c r="M6" s="109" t="str">
        <f t="shared" si="4"/>
        <v xml:space="preserve"> </v>
      </c>
      <c r="N6" s="109" t="str">
        <f t="shared" si="5"/>
        <v xml:space="preserve"> </v>
      </c>
      <c r="O6" s="109" t="str">
        <f t="shared" si="6"/>
        <v xml:space="preserve"> </v>
      </c>
      <c r="P6" s="109" t="str">
        <f t="shared" si="7"/>
        <v xml:space="preserve"> </v>
      </c>
      <c r="Q6" s="109" t="str">
        <f t="shared" si="8"/>
        <v xml:space="preserve"> </v>
      </c>
      <c r="R6" s="109" t="str">
        <f t="shared" si="9"/>
        <v xml:space="preserve"> </v>
      </c>
      <c r="T6" s="88">
        <v>701</v>
      </c>
      <c r="U6" s="89" t="s">
        <v>47</v>
      </c>
      <c r="V6" s="90"/>
    </row>
    <row r="7" spans="1:22" ht="15" customHeight="1" x14ac:dyDescent="0.25">
      <c r="A7" s="95">
        <v>5</v>
      </c>
      <c r="B7" s="100">
        <v>40973</v>
      </c>
      <c r="C7" s="106" t="s">
        <v>50</v>
      </c>
      <c r="D7" s="107">
        <v>704</v>
      </c>
      <c r="E7" s="103">
        <v>15000</v>
      </c>
      <c r="F7" s="110">
        <v>8.48</v>
      </c>
      <c r="G7" s="107"/>
      <c r="H7" s="109" t="str">
        <f t="shared" si="0"/>
        <v xml:space="preserve"> </v>
      </c>
      <c r="I7" s="109" t="str">
        <f t="shared" si="1"/>
        <v xml:space="preserve"> </v>
      </c>
      <c r="J7" s="109" t="str">
        <f t="shared" si="2"/>
        <v xml:space="preserve"> </v>
      </c>
      <c r="K7" s="109">
        <f t="shared" si="3"/>
        <v>8.48</v>
      </c>
      <c r="L7" s="109" t="str">
        <f t="shared" si="10"/>
        <v xml:space="preserve"> </v>
      </c>
      <c r="M7" s="109" t="str">
        <f t="shared" si="4"/>
        <v xml:space="preserve"> </v>
      </c>
      <c r="N7" s="109" t="str">
        <f t="shared" si="5"/>
        <v xml:space="preserve"> </v>
      </c>
      <c r="O7" s="109" t="str">
        <f t="shared" si="6"/>
        <v xml:space="preserve"> </v>
      </c>
      <c r="P7" s="109" t="str">
        <f t="shared" si="7"/>
        <v xml:space="preserve"> </v>
      </c>
      <c r="Q7" s="109" t="str">
        <f t="shared" si="8"/>
        <v xml:space="preserve"> </v>
      </c>
      <c r="R7" s="109" t="str">
        <f t="shared" si="9"/>
        <v xml:space="preserve"> </v>
      </c>
      <c r="T7" s="88">
        <v>702</v>
      </c>
      <c r="U7" s="89" t="s">
        <v>48</v>
      </c>
      <c r="V7" s="90"/>
    </row>
    <row r="8" spans="1:22" ht="15" customHeight="1" x14ac:dyDescent="0.25">
      <c r="A8" s="95">
        <v>6</v>
      </c>
      <c r="B8" s="100">
        <v>40974</v>
      </c>
      <c r="C8" s="111" t="s">
        <v>51</v>
      </c>
      <c r="D8" s="107">
        <v>705</v>
      </c>
      <c r="E8" s="103">
        <v>15000</v>
      </c>
      <c r="F8" s="110">
        <v>72.2</v>
      </c>
      <c r="G8" s="107"/>
      <c r="H8" s="109" t="str">
        <f t="shared" si="0"/>
        <v xml:space="preserve"> </v>
      </c>
      <c r="I8" s="109" t="str">
        <f t="shared" si="1"/>
        <v xml:space="preserve"> </v>
      </c>
      <c r="J8" s="109" t="str">
        <f t="shared" si="2"/>
        <v xml:space="preserve"> </v>
      </c>
      <c r="K8" s="109" t="str">
        <f t="shared" si="3"/>
        <v xml:space="preserve"> </v>
      </c>
      <c r="L8" s="109">
        <f t="shared" si="10"/>
        <v>72.2</v>
      </c>
      <c r="M8" s="109" t="str">
        <f t="shared" si="4"/>
        <v xml:space="preserve"> </v>
      </c>
      <c r="N8" s="109" t="str">
        <f t="shared" si="5"/>
        <v xml:space="preserve"> </v>
      </c>
      <c r="O8" s="109" t="str">
        <f t="shared" si="6"/>
        <v xml:space="preserve"> </v>
      </c>
      <c r="P8" s="109" t="str">
        <f t="shared" si="7"/>
        <v xml:space="preserve"> </v>
      </c>
      <c r="Q8" s="109" t="str">
        <f t="shared" si="8"/>
        <v xml:space="preserve"> </v>
      </c>
      <c r="R8" s="109" t="str">
        <f t="shared" si="9"/>
        <v xml:space="preserve"> </v>
      </c>
      <c r="T8" s="88">
        <v>703</v>
      </c>
      <c r="U8" s="89" t="s">
        <v>49</v>
      </c>
      <c r="V8" s="90"/>
    </row>
    <row r="9" spans="1:22" ht="15" customHeight="1" x14ac:dyDescent="0.25">
      <c r="A9" s="95">
        <v>7</v>
      </c>
      <c r="B9" s="100">
        <v>40975</v>
      </c>
      <c r="C9" s="106" t="s">
        <v>52</v>
      </c>
      <c r="D9" s="107">
        <v>706</v>
      </c>
      <c r="E9" s="103">
        <v>15000</v>
      </c>
      <c r="F9" s="110">
        <v>8.4700000000000006</v>
      </c>
      <c r="G9" s="107"/>
      <c r="H9" s="109" t="str">
        <f t="shared" si="0"/>
        <v xml:space="preserve"> </v>
      </c>
      <c r="I9" s="109" t="str">
        <f t="shared" si="1"/>
        <v xml:space="preserve"> </v>
      </c>
      <c r="J9" s="109" t="str">
        <f t="shared" si="2"/>
        <v xml:space="preserve"> </v>
      </c>
      <c r="K9" s="109" t="str">
        <f t="shared" si="3"/>
        <v xml:space="preserve"> </v>
      </c>
      <c r="L9" s="109" t="str">
        <f t="shared" si="10"/>
        <v xml:space="preserve"> </v>
      </c>
      <c r="M9" s="109">
        <f t="shared" si="4"/>
        <v>8.4700000000000006</v>
      </c>
      <c r="N9" s="109" t="str">
        <f t="shared" si="5"/>
        <v xml:space="preserve"> </v>
      </c>
      <c r="O9" s="109" t="str">
        <f t="shared" si="6"/>
        <v xml:space="preserve"> </v>
      </c>
      <c r="P9" s="109" t="str">
        <f t="shared" si="7"/>
        <v xml:space="preserve"> </v>
      </c>
      <c r="Q9" s="109" t="str">
        <f t="shared" si="8"/>
        <v xml:space="preserve"> </v>
      </c>
      <c r="R9" s="109" t="str">
        <f t="shared" si="9"/>
        <v xml:space="preserve"> </v>
      </c>
      <c r="T9" s="88">
        <v>704</v>
      </c>
      <c r="U9" s="89" t="s">
        <v>50</v>
      </c>
      <c r="V9" s="90"/>
    </row>
    <row r="10" spans="1:22" ht="15" customHeight="1" x14ac:dyDescent="0.25">
      <c r="A10" s="95">
        <v>8</v>
      </c>
      <c r="B10" s="100">
        <v>40976</v>
      </c>
      <c r="C10" s="106" t="s">
        <v>53</v>
      </c>
      <c r="D10" s="107">
        <v>707</v>
      </c>
      <c r="E10" s="103">
        <v>15000</v>
      </c>
      <c r="F10" s="110">
        <v>8.5</v>
      </c>
      <c r="G10" s="107"/>
      <c r="H10" s="109" t="str">
        <f t="shared" si="0"/>
        <v xml:space="preserve"> </v>
      </c>
      <c r="I10" s="109" t="str">
        <f t="shared" si="1"/>
        <v xml:space="preserve"> </v>
      </c>
      <c r="J10" s="109" t="str">
        <f t="shared" si="2"/>
        <v xml:space="preserve"> </v>
      </c>
      <c r="K10" s="109" t="str">
        <f t="shared" si="3"/>
        <v xml:space="preserve"> </v>
      </c>
      <c r="L10" s="109" t="str">
        <f t="shared" si="10"/>
        <v xml:space="preserve"> </v>
      </c>
      <c r="M10" s="109" t="str">
        <f t="shared" si="4"/>
        <v xml:space="preserve"> </v>
      </c>
      <c r="N10" s="109">
        <f t="shared" si="5"/>
        <v>8.5</v>
      </c>
      <c r="O10" s="109" t="str">
        <f t="shared" si="6"/>
        <v xml:space="preserve"> </v>
      </c>
      <c r="P10" s="109" t="str">
        <f t="shared" si="7"/>
        <v xml:space="preserve"> </v>
      </c>
      <c r="Q10" s="109" t="str">
        <f t="shared" si="8"/>
        <v xml:space="preserve"> </v>
      </c>
      <c r="R10" s="109" t="str">
        <f t="shared" si="9"/>
        <v xml:space="preserve"> </v>
      </c>
      <c r="T10" s="88">
        <v>705</v>
      </c>
      <c r="U10" s="91" t="s">
        <v>51</v>
      </c>
      <c r="V10" s="92"/>
    </row>
    <row r="11" spans="1:22" ht="15" customHeight="1" x14ac:dyDescent="0.25">
      <c r="A11" s="95">
        <v>9</v>
      </c>
      <c r="B11" s="100">
        <v>40977</v>
      </c>
      <c r="C11" s="106" t="s">
        <v>54</v>
      </c>
      <c r="D11" s="107">
        <v>708</v>
      </c>
      <c r="E11" s="103">
        <v>15000</v>
      </c>
      <c r="F11" s="110">
        <v>12.71</v>
      </c>
      <c r="G11" s="107"/>
      <c r="H11" s="109" t="str">
        <f t="shared" si="0"/>
        <v xml:space="preserve"> </v>
      </c>
      <c r="I11" s="109" t="str">
        <f t="shared" si="1"/>
        <v xml:space="preserve"> </v>
      </c>
      <c r="J11" s="109" t="str">
        <f t="shared" si="2"/>
        <v xml:space="preserve"> </v>
      </c>
      <c r="K11" s="109" t="str">
        <f t="shared" si="3"/>
        <v xml:space="preserve"> </v>
      </c>
      <c r="L11" s="109" t="str">
        <f t="shared" si="10"/>
        <v xml:space="preserve"> </v>
      </c>
      <c r="M11" s="109" t="str">
        <f t="shared" si="4"/>
        <v xml:space="preserve"> </v>
      </c>
      <c r="N11" s="109" t="str">
        <f t="shared" si="5"/>
        <v xml:space="preserve"> </v>
      </c>
      <c r="O11" s="109">
        <f t="shared" si="6"/>
        <v>12.71</v>
      </c>
      <c r="P11" s="109" t="str">
        <f t="shared" si="7"/>
        <v xml:space="preserve"> </v>
      </c>
      <c r="Q11" s="109" t="str">
        <f t="shared" si="8"/>
        <v xml:space="preserve"> </v>
      </c>
      <c r="R11" s="109" t="str">
        <f t="shared" si="9"/>
        <v xml:space="preserve"> </v>
      </c>
      <c r="T11" s="88">
        <v>706</v>
      </c>
      <c r="U11" s="89" t="s">
        <v>52</v>
      </c>
      <c r="V11" s="90"/>
    </row>
    <row r="12" spans="1:22" ht="15" customHeight="1" x14ac:dyDescent="0.25">
      <c r="A12" s="95">
        <v>10</v>
      </c>
      <c r="B12" s="100">
        <v>40978</v>
      </c>
      <c r="C12" s="106" t="s">
        <v>55</v>
      </c>
      <c r="D12" s="107">
        <v>709</v>
      </c>
      <c r="E12" s="103">
        <v>15000</v>
      </c>
      <c r="F12" s="110">
        <v>7.66</v>
      </c>
      <c r="G12" s="107"/>
      <c r="H12" s="109" t="str">
        <f t="shared" si="0"/>
        <v xml:space="preserve"> </v>
      </c>
      <c r="I12" s="109" t="str">
        <f t="shared" si="1"/>
        <v xml:space="preserve"> </v>
      </c>
      <c r="J12" s="109" t="str">
        <f t="shared" si="2"/>
        <v xml:space="preserve"> </v>
      </c>
      <c r="K12" s="109" t="str">
        <f t="shared" si="3"/>
        <v xml:space="preserve"> </v>
      </c>
      <c r="L12" s="109" t="str">
        <f t="shared" si="10"/>
        <v xml:space="preserve"> </v>
      </c>
      <c r="M12" s="109" t="str">
        <f t="shared" si="4"/>
        <v xml:space="preserve"> </v>
      </c>
      <c r="N12" s="109" t="str">
        <f t="shared" si="5"/>
        <v xml:space="preserve"> </v>
      </c>
      <c r="O12" s="109" t="str">
        <f t="shared" si="6"/>
        <v xml:space="preserve"> </v>
      </c>
      <c r="P12" s="109">
        <f t="shared" si="7"/>
        <v>7.66</v>
      </c>
      <c r="Q12" s="109" t="str">
        <f t="shared" si="8"/>
        <v xml:space="preserve"> </v>
      </c>
      <c r="R12" s="109" t="str">
        <f t="shared" si="9"/>
        <v xml:space="preserve"> </v>
      </c>
      <c r="T12" s="88">
        <v>707</v>
      </c>
      <c r="U12" s="89" t="s">
        <v>53</v>
      </c>
      <c r="V12" s="90"/>
    </row>
    <row r="13" spans="1:22" ht="15" customHeight="1" x14ac:dyDescent="0.25">
      <c r="A13" s="95">
        <v>11</v>
      </c>
      <c r="B13" s="100">
        <v>40979</v>
      </c>
      <c r="C13" s="111" t="s">
        <v>56</v>
      </c>
      <c r="D13" s="107">
        <v>710</v>
      </c>
      <c r="E13" s="103">
        <v>15000</v>
      </c>
      <c r="F13" s="110">
        <v>17</v>
      </c>
      <c r="G13" s="107"/>
      <c r="H13" s="109" t="str">
        <f t="shared" si="0"/>
        <v xml:space="preserve"> </v>
      </c>
      <c r="I13" s="109" t="str">
        <f t="shared" si="1"/>
        <v xml:space="preserve"> </v>
      </c>
      <c r="J13" s="109" t="str">
        <f t="shared" si="2"/>
        <v xml:space="preserve"> </v>
      </c>
      <c r="K13" s="109" t="str">
        <f t="shared" si="3"/>
        <v xml:space="preserve"> </v>
      </c>
      <c r="L13" s="109" t="str">
        <f t="shared" si="10"/>
        <v xml:space="preserve"> </v>
      </c>
      <c r="M13" s="109" t="str">
        <f t="shared" si="4"/>
        <v xml:space="preserve"> </v>
      </c>
      <c r="N13" s="109" t="str">
        <f t="shared" si="5"/>
        <v xml:space="preserve"> </v>
      </c>
      <c r="O13" s="109" t="str">
        <f t="shared" si="6"/>
        <v xml:space="preserve"> </v>
      </c>
      <c r="P13" s="109" t="str">
        <f t="shared" si="7"/>
        <v xml:space="preserve"> </v>
      </c>
      <c r="Q13" s="109">
        <f t="shared" si="8"/>
        <v>17</v>
      </c>
      <c r="R13" s="109" t="str">
        <f t="shared" si="9"/>
        <v xml:space="preserve"> </v>
      </c>
      <c r="T13" s="88">
        <v>708</v>
      </c>
      <c r="U13" s="89" t="s">
        <v>54</v>
      </c>
      <c r="V13" s="90"/>
    </row>
    <row r="14" spans="1:22" ht="15" customHeight="1" x14ac:dyDescent="0.25">
      <c r="A14" s="95">
        <v>12</v>
      </c>
      <c r="B14" s="100">
        <v>40980</v>
      </c>
      <c r="C14" s="111" t="s">
        <v>57</v>
      </c>
      <c r="D14" s="107">
        <v>711</v>
      </c>
      <c r="E14" s="103">
        <v>15000</v>
      </c>
      <c r="F14" s="110">
        <v>20.329999999999998</v>
      </c>
      <c r="G14" s="107"/>
      <c r="H14" s="109" t="str">
        <f t="shared" si="0"/>
        <v xml:space="preserve"> </v>
      </c>
      <c r="I14" s="109" t="str">
        <f t="shared" si="1"/>
        <v xml:space="preserve"> </v>
      </c>
      <c r="J14" s="109" t="str">
        <f t="shared" si="2"/>
        <v xml:space="preserve"> </v>
      </c>
      <c r="K14" s="109" t="str">
        <f t="shared" si="3"/>
        <v xml:space="preserve"> </v>
      </c>
      <c r="L14" s="109" t="str">
        <f t="shared" si="10"/>
        <v xml:space="preserve"> </v>
      </c>
      <c r="M14" s="109" t="str">
        <f t="shared" si="4"/>
        <v xml:space="preserve"> </v>
      </c>
      <c r="N14" s="109" t="str">
        <f t="shared" si="5"/>
        <v xml:space="preserve"> </v>
      </c>
      <c r="O14" s="109" t="str">
        <f t="shared" si="6"/>
        <v xml:space="preserve"> </v>
      </c>
      <c r="P14" s="109" t="str">
        <f t="shared" si="7"/>
        <v xml:space="preserve"> </v>
      </c>
      <c r="Q14" s="109" t="str">
        <f t="shared" si="8"/>
        <v xml:space="preserve"> </v>
      </c>
      <c r="R14" s="109">
        <f t="shared" si="9"/>
        <v>20.329999999999998</v>
      </c>
      <c r="T14" s="88">
        <v>709</v>
      </c>
      <c r="U14" s="89" t="s">
        <v>55</v>
      </c>
      <c r="V14" s="90"/>
    </row>
    <row r="15" spans="1:22" ht="15" customHeight="1" x14ac:dyDescent="0.25">
      <c r="A15" s="95">
        <v>13</v>
      </c>
      <c r="B15" s="100">
        <v>40981</v>
      </c>
      <c r="C15" s="106" t="s">
        <v>47</v>
      </c>
      <c r="D15" s="107">
        <v>701</v>
      </c>
      <c r="E15" s="103">
        <v>15000</v>
      </c>
      <c r="F15" s="110">
        <v>12.29</v>
      </c>
      <c r="G15" s="107"/>
      <c r="H15" s="109">
        <f t="shared" si="0"/>
        <v>12.29</v>
      </c>
      <c r="I15" s="109" t="str">
        <f t="shared" si="1"/>
        <v xml:space="preserve"> </v>
      </c>
      <c r="J15" s="109" t="str">
        <f t="shared" si="2"/>
        <v xml:space="preserve"> </v>
      </c>
      <c r="K15" s="109" t="str">
        <f t="shared" si="3"/>
        <v xml:space="preserve"> </v>
      </c>
      <c r="L15" s="109" t="str">
        <f t="shared" si="10"/>
        <v xml:space="preserve"> </v>
      </c>
      <c r="M15" s="109" t="str">
        <f t="shared" si="4"/>
        <v xml:space="preserve"> </v>
      </c>
      <c r="N15" s="109" t="str">
        <f t="shared" si="5"/>
        <v xml:space="preserve"> </v>
      </c>
      <c r="O15" s="109" t="str">
        <f t="shared" si="6"/>
        <v xml:space="preserve"> </v>
      </c>
      <c r="P15" s="109" t="str">
        <f t="shared" si="7"/>
        <v xml:space="preserve"> </v>
      </c>
      <c r="Q15" s="109" t="str">
        <f t="shared" si="8"/>
        <v xml:space="preserve"> </v>
      </c>
      <c r="R15" s="109" t="str">
        <f t="shared" si="9"/>
        <v xml:space="preserve"> </v>
      </c>
      <c r="T15" s="88">
        <v>710</v>
      </c>
      <c r="U15" s="91" t="s">
        <v>56</v>
      </c>
      <c r="V15" s="92"/>
    </row>
    <row r="16" spans="1:22" ht="15" customHeight="1" x14ac:dyDescent="0.25">
      <c r="A16" s="95">
        <v>14</v>
      </c>
      <c r="B16" s="100">
        <v>40982</v>
      </c>
      <c r="C16" s="106" t="s">
        <v>48</v>
      </c>
      <c r="D16" s="107">
        <v>702</v>
      </c>
      <c r="E16" s="103">
        <v>15000</v>
      </c>
      <c r="F16" s="110">
        <v>8.4700000000000006</v>
      </c>
      <c r="G16" s="107"/>
      <c r="H16" s="109" t="str">
        <f t="shared" si="0"/>
        <v xml:space="preserve"> </v>
      </c>
      <c r="I16" s="109">
        <f t="shared" si="1"/>
        <v>8.4700000000000006</v>
      </c>
      <c r="J16" s="109" t="str">
        <f t="shared" si="2"/>
        <v xml:space="preserve"> </v>
      </c>
      <c r="K16" s="109" t="str">
        <f t="shared" si="3"/>
        <v xml:space="preserve"> </v>
      </c>
      <c r="L16" s="109" t="str">
        <f t="shared" si="10"/>
        <v xml:space="preserve"> </v>
      </c>
      <c r="M16" s="109" t="str">
        <f t="shared" si="4"/>
        <v xml:space="preserve"> </v>
      </c>
      <c r="N16" s="109" t="str">
        <f t="shared" si="5"/>
        <v xml:space="preserve"> </v>
      </c>
      <c r="O16" s="109" t="str">
        <f t="shared" si="6"/>
        <v xml:space="preserve"> </v>
      </c>
      <c r="P16" s="109" t="str">
        <f t="shared" si="7"/>
        <v xml:space="preserve"> </v>
      </c>
      <c r="Q16" s="109" t="str">
        <f t="shared" si="8"/>
        <v xml:space="preserve"> </v>
      </c>
      <c r="R16" s="109" t="str">
        <f t="shared" si="9"/>
        <v xml:space="preserve"> </v>
      </c>
      <c r="T16" s="88">
        <v>711</v>
      </c>
      <c r="U16" s="91" t="s">
        <v>57</v>
      </c>
      <c r="V16" s="92"/>
    </row>
    <row r="17" spans="1:18" ht="15" customHeight="1" x14ac:dyDescent="0.25">
      <c r="A17" s="95">
        <v>15</v>
      </c>
      <c r="B17" s="100">
        <v>40983</v>
      </c>
      <c r="C17" s="106" t="s">
        <v>49</v>
      </c>
      <c r="D17" s="107">
        <v>703</v>
      </c>
      <c r="E17" s="103">
        <v>15000</v>
      </c>
      <c r="F17" s="110">
        <v>8.4700000000000006</v>
      </c>
      <c r="G17" s="107"/>
      <c r="H17" s="109" t="str">
        <f t="shared" si="0"/>
        <v xml:space="preserve"> </v>
      </c>
      <c r="I17" s="109" t="str">
        <f t="shared" si="1"/>
        <v xml:space="preserve"> </v>
      </c>
      <c r="J17" s="109">
        <f t="shared" si="2"/>
        <v>8.4700000000000006</v>
      </c>
      <c r="K17" s="109" t="str">
        <f t="shared" si="3"/>
        <v xml:space="preserve"> </v>
      </c>
      <c r="L17" s="109" t="str">
        <f t="shared" si="10"/>
        <v xml:space="preserve"> </v>
      </c>
      <c r="M17" s="109" t="str">
        <f t="shared" si="4"/>
        <v xml:space="preserve"> </v>
      </c>
      <c r="N17" s="109" t="str">
        <f t="shared" si="5"/>
        <v xml:space="preserve"> </v>
      </c>
      <c r="O17" s="109" t="str">
        <f t="shared" si="6"/>
        <v xml:space="preserve"> </v>
      </c>
      <c r="P17" s="109" t="str">
        <f t="shared" si="7"/>
        <v xml:space="preserve"> </v>
      </c>
      <c r="Q17" s="109" t="str">
        <f t="shared" si="8"/>
        <v xml:space="preserve"> </v>
      </c>
      <c r="R17" s="109" t="str">
        <f t="shared" si="9"/>
        <v xml:space="preserve"> </v>
      </c>
    </row>
    <row r="18" spans="1:18" ht="15" customHeight="1" x14ac:dyDescent="0.25">
      <c r="A18" s="95">
        <v>16</v>
      </c>
      <c r="B18" s="100">
        <v>40984</v>
      </c>
      <c r="C18" s="106" t="s">
        <v>50</v>
      </c>
      <c r="D18" s="107">
        <v>704</v>
      </c>
      <c r="E18" s="103">
        <v>15000</v>
      </c>
      <c r="F18" s="110">
        <v>10.19</v>
      </c>
      <c r="G18" s="107"/>
      <c r="H18" s="109" t="str">
        <f t="shared" si="0"/>
        <v xml:space="preserve"> </v>
      </c>
      <c r="I18" s="109" t="str">
        <f t="shared" si="1"/>
        <v xml:space="preserve"> </v>
      </c>
      <c r="J18" s="109" t="str">
        <f t="shared" si="2"/>
        <v xml:space="preserve"> </v>
      </c>
      <c r="K18" s="109">
        <f t="shared" si="3"/>
        <v>10.19</v>
      </c>
      <c r="L18" s="109" t="str">
        <f t="shared" si="10"/>
        <v xml:space="preserve"> </v>
      </c>
      <c r="M18" s="109" t="str">
        <f t="shared" si="4"/>
        <v xml:space="preserve"> </v>
      </c>
      <c r="N18" s="109" t="str">
        <f t="shared" si="5"/>
        <v xml:space="preserve"> </v>
      </c>
      <c r="O18" s="109" t="str">
        <f t="shared" si="6"/>
        <v xml:space="preserve"> </v>
      </c>
      <c r="P18" s="109" t="str">
        <f t="shared" si="7"/>
        <v xml:space="preserve"> </v>
      </c>
      <c r="Q18" s="109" t="str">
        <f t="shared" si="8"/>
        <v xml:space="preserve"> </v>
      </c>
      <c r="R18" s="109" t="str">
        <f t="shared" si="9"/>
        <v xml:space="preserve"> </v>
      </c>
    </row>
    <row r="19" spans="1:18" ht="15" customHeight="1" x14ac:dyDescent="0.25">
      <c r="A19" s="95">
        <v>17</v>
      </c>
      <c r="B19" s="100">
        <v>40985</v>
      </c>
      <c r="C19" s="111" t="s">
        <v>51</v>
      </c>
      <c r="D19" s="107">
        <v>705</v>
      </c>
      <c r="E19" s="103">
        <v>15000</v>
      </c>
      <c r="F19" s="110">
        <v>4.66</v>
      </c>
      <c r="G19" s="107"/>
      <c r="H19" s="109" t="str">
        <f t="shared" si="0"/>
        <v xml:space="preserve"> </v>
      </c>
      <c r="I19" s="109" t="str">
        <f t="shared" si="1"/>
        <v xml:space="preserve"> </v>
      </c>
      <c r="J19" s="109" t="str">
        <f t="shared" si="2"/>
        <v xml:space="preserve"> </v>
      </c>
      <c r="K19" s="109" t="str">
        <f t="shared" si="3"/>
        <v xml:space="preserve"> </v>
      </c>
      <c r="L19" s="109">
        <f t="shared" si="10"/>
        <v>4.66</v>
      </c>
      <c r="M19" s="109" t="str">
        <f t="shared" si="4"/>
        <v xml:space="preserve"> </v>
      </c>
      <c r="N19" s="109" t="str">
        <f t="shared" si="5"/>
        <v xml:space="preserve"> </v>
      </c>
      <c r="O19" s="109" t="str">
        <f t="shared" si="6"/>
        <v xml:space="preserve"> </v>
      </c>
      <c r="P19" s="109" t="str">
        <f t="shared" si="7"/>
        <v xml:space="preserve"> </v>
      </c>
      <c r="Q19" s="109" t="str">
        <f t="shared" si="8"/>
        <v xml:space="preserve"> </v>
      </c>
      <c r="R19" s="109" t="str">
        <f t="shared" si="9"/>
        <v xml:space="preserve"> </v>
      </c>
    </row>
    <row r="20" spans="1:18" ht="15" customHeight="1" x14ac:dyDescent="0.25">
      <c r="A20" s="95">
        <v>18</v>
      </c>
      <c r="B20" s="100">
        <v>40986</v>
      </c>
      <c r="C20" s="106" t="s">
        <v>53</v>
      </c>
      <c r="D20" s="107">
        <v>707</v>
      </c>
      <c r="E20" s="103">
        <v>15000</v>
      </c>
      <c r="F20" s="110">
        <v>4.66</v>
      </c>
      <c r="G20" s="107"/>
      <c r="H20" s="109" t="str">
        <f t="shared" si="0"/>
        <v xml:space="preserve"> </v>
      </c>
      <c r="I20" s="109" t="str">
        <f t="shared" si="1"/>
        <v xml:space="preserve"> </v>
      </c>
      <c r="J20" s="109" t="str">
        <f t="shared" si="2"/>
        <v xml:space="preserve"> </v>
      </c>
      <c r="K20" s="109" t="str">
        <f t="shared" si="3"/>
        <v xml:space="preserve"> </v>
      </c>
      <c r="L20" s="109" t="str">
        <f t="shared" si="10"/>
        <v xml:space="preserve"> </v>
      </c>
      <c r="M20" s="109" t="str">
        <f t="shared" si="4"/>
        <v xml:space="preserve"> </v>
      </c>
      <c r="N20" s="109">
        <f t="shared" si="5"/>
        <v>4.66</v>
      </c>
      <c r="O20" s="109" t="str">
        <f t="shared" si="6"/>
        <v xml:space="preserve"> </v>
      </c>
      <c r="P20" s="109" t="str">
        <f t="shared" si="7"/>
        <v xml:space="preserve"> </v>
      </c>
      <c r="Q20" s="109" t="str">
        <f t="shared" si="8"/>
        <v xml:space="preserve"> </v>
      </c>
      <c r="R20" s="109" t="str">
        <f t="shared" si="9"/>
        <v xml:space="preserve"> </v>
      </c>
    </row>
    <row r="21" spans="1:18" ht="15" customHeight="1" x14ac:dyDescent="0.25">
      <c r="A21" s="95">
        <v>19</v>
      </c>
      <c r="B21" s="100">
        <v>40987</v>
      </c>
      <c r="C21" s="106" t="s">
        <v>54</v>
      </c>
      <c r="D21" s="107">
        <v>708</v>
      </c>
      <c r="E21" s="103">
        <v>15000</v>
      </c>
      <c r="F21" s="110">
        <v>8.5</v>
      </c>
      <c r="G21" s="107"/>
      <c r="H21" s="109" t="str">
        <f t="shared" si="0"/>
        <v xml:space="preserve"> </v>
      </c>
      <c r="I21" s="109" t="str">
        <f t="shared" si="1"/>
        <v xml:space="preserve"> </v>
      </c>
      <c r="J21" s="109" t="str">
        <f t="shared" si="2"/>
        <v xml:space="preserve"> </v>
      </c>
      <c r="K21" s="109" t="str">
        <f t="shared" si="3"/>
        <v xml:space="preserve"> </v>
      </c>
      <c r="L21" s="109" t="str">
        <f t="shared" si="10"/>
        <v xml:space="preserve"> </v>
      </c>
      <c r="M21" s="109" t="str">
        <f t="shared" si="4"/>
        <v xml:space="preserve"> </v>
      </c>
      <c r="N21" s="109" t="str">
        <f t="shared" si="5"/>
        <v xml:space="preserve"> </v>
      </c>
      <c r="O21" s="109">
        <f t="shared" si="6"/>
        <v>8.5</v>
      </c>
      <c r="P21" s="109" t="str">
        <f t="shared" si="7"/>
        <v xml:space="preserve"> </v>
      </c>
      <c r="Q21" s="109" t="str">
        <f t="shared" si="8"/>
        <v xml:space="preserve"> </v>
      </c>
      <c r="R21" s="109" t="str">
        <f t="shared" si="9"/>
        <v xml:space="preserve"> </v>
      </c>
    </row>
    <row r="22" spans="1:18" ht="15" customHeight="1" x14ac:dyDescent="0.25">
      <c r="A22" s="95">
        <v>20</v>
      </c>
      <c r="B22" s="100">
        <v>40988</v>
      </c>
      <c r="C22" s="106" t="s">
        <v>47</v>
      </c>
      <c r="D22" s="107">
        <v>701</v>
      </c>
      <c r="E22" s="103">
        <v>15000</v>
      </c>
      <c r="F22" s="110">
        <v>12.71</v>
      </c>
      <c r="G22" s="107"/>
      <c r="H22" s="109">
        <f t="shared" si="0"/>
        <v>12.71</v>
      </c>
      <c r="I22" s="109" t="str">
        <f t="shared" si="1"/>
        <v xml:space="preserve"> </v>
      </c>
      <c r="J22" s="109" t="str">
        <f t="shared" si="2"/>
        <v xml:space="preserve"> </v>
      </c>
      <c r="K22" s="109" t="str">
        <f t="shared" si="3"/>
        <v xml:space="preserve"> </v>
      </c>
      <c r="L22" s="109" t="str">
        <f t="shared" si="10"/>
        <v xml:space="preserve"> </v>
      </c>
      <c r="M22" s="109" t="str">
        <f t="shared" si="4"/>
        <v xml:space="preserve"> </v>
      </c>
      <c r="N22" s="109" t="str">
        <f t="shared" si="5"/>
        <v xml:space="preserve"> </v>
      </c>
      <c r="O22" s="109" t="str">
        <f t="shared" si="6"/>
        <v xml:space="preserve"> </v>
      </c>
      <c r="P22" s="109" t="str">
        <f t="shared" si="7"/>
        <v xml:space="preserve"> </v>
      </c>
      <c r="Q22" s="109" t="str">
        <f t="shared" si="8"/>
        <v xml:space="preserve"> </v>
      </c>
      <c r="R22" s="109" t="str">
        <f t="shared" si="9"/>
        <v xml:space="preserve"> </v>
      </c>
    </row>
    <row r="23" spans="1:18" ht="15" customHeight="1" x14ac:dyDescent="0.25">
      <c r="A23" s="95">
        <v>21</v>
      </c>
      <c r="B23" s="100">
        <v>40989</v>
      </c>
      <c r="C23" s="106" t="s">
        <v>48</v>
      </c>
      <c r="D23" s="107">
        <v>702</v>
      </c>
      <c r="E23" s="103">
        <v>15000</v>
      </c>
      <c r="F23" s="110">
        <v>7.66</v>
      </c>
      <c r="G23" s="107"/>
      <c r="H23" s="109" t="str">
        <f t="shared" si="0"/>
        <v xml:space="preserve"> </v>
      </c>
      <c r="I23" s="109">
        <f t="shared" si="1"/>
        <v>7.66</v>
      </c>
      <c r="J23" s="109" t="str">
        <f t="shared" si="2"/>
        <v xml:space="preserve"> </v>
      </c>
      <c r="K23" s="109" t="str">
        <f t="shared" si="3"/>
        <v xml:space="preserve"> </v>
      </c>
      <c r="L23" s="109" t="str">
        <f t="shared" si="10"/>
        <v xml:space="preserve"> </v>
      </c>
      <c r="M23" s="109" t="str">
        <f t="shared" si="4"/>
        <v xml:space="preserve"> </v>
      </c>
      <c r="N23" s="109" t="str">
        <f t="shared" si="5"/>
        <v xml:space="preserve"> </v>
      </c>
      <c r="O23" s="109" t="str">
        <f t="shared" si="6"/>
        <v xml:space="preserve"> </v>
      </c>
      <c r="P23" s="109" t="str">
        <f t="shared" si="7"/>
        <v xml:space="preserve"> </v>
      </c>
      <c r="Q23" s="109" t="str">
        <f t="shared" si="8"/>
        <v xml:space="preserve"> </v>
      </c>
      <c r="R23" s="109" t="str">
        <f t="shared" si="9"/>
        <v xml:space="preserve"> </v>
      </c>
    </row>
    <row r="24" spans="1:18" ht="15" customHeight="1" x14ac:dyDescent="0.25">
      <c r="A24" s="95">
        <v>22</v>
      </c>
      <c r="B24" s="100">
        <v>40990</v>
      </c>
      <c r="C24" s="106" t="s">
        <v>49</v>
      </c>
      <c r="D24" s="107">
        <v>703</v>
      </c>
      <c r="E24" s="103">
        <v>15000</v>
      </c>
      <c r="F24" s="110">
        <v>17</v>
      </c>
      <c r="G24" s="107"/>
      <c r="H24" s="109" t="str">
        <f t="shared" si="0"/>
        <v xml:space="preserve"> </v>
      </c>
      <c r="I24" s="109" t="str">
        <f t="shared" si="1"/>
        <v xml:space="preserve"> </v>
      </c>
      <c r="J24" s="109">
        <f t="shared" si="2"/>
        <v>17</v>
      </c>
      <c r="K24" s="109" t="str">
        <f t="shared" si="3"/>
        <v xml:space="preserve"> </v>
      </c>
      <c r="L24" s="109" t="str">
        <f t="shared" si="10"/>
        <v xml:space="preserve"> </v>
      </c>
      <c r="M24" s="109" t="str">
        <f t="shared" si="4"/>
        <v xml:space="preserve"> </v>
      </c>
      <c r="N24" s="109" t="str">
        <f t="shared" si="5"/>
        <v xml:space="preserve"> </v>
      </c>
      <c r="O24" s="109" t="str">
        <f t="shared" si="6"/>
        <v xml:space="preserve"> </v>
      </c>
      <c r="P24" s="109" t="str">
        <f t="shared" si="7"/>
        <v xml:space="preserve"> </v>
      </c>
      <c r="Q24" s="109" t="str">
        <f t="shared" si="8"/>
        <v xml:space="preserve"> </v>
      </c>
      <c r="R24" s="109" t="str">
        <f t="shared" si="9"/>
        <v xml:space="preserve"> </v>
      </c>
    </row>
    <row r="25" spans="1:18" ht="15" customHeight="1" x14ac:dyDescent="0.25">
      <c r="A25" s="95">
        <v>23</v>
      </c>
      <c r="B25" s="100">
        <v>40991</v>
      </c>
      <c r="C25" s="106" t="s">
        <v>50</v>
      </c>
      <c r="D25" s="107">
        <v>704</v>
      </c>
      <c r="E25" s="103">
        <v>15000</v>
      </c>
      <c r="F25" s="110">
        <v>20.329999999999998</v>
      </c>
      <c r="G25" s="107"/>
      <c r="H25" s="109" t="str">
        <f t="shared" si="0"/>
        <v xml:space="preserve"> </v>
      </c>
      <c r="I25" s="109" t="str">
        <f t="shared" si="1"/>
        <v xml:space="preserve"> </v>
      </c>
      <c r="J25" s="109" t="str">
        <f t="shared" si="2"/>
        <v xml:space="preserve"> </v>
      </c>
      <c r="K25" s="109">
        <f t="shared" si="3"/>
        <v>20.329999999999998</v>
      </c>
      <c r="L25" s="109" t="str">
        <f t="shared" si="10"/>
        <v xml:space="preserve"> </v>
      </c>
      <c r="M25" s="109" t="str">
        <f t="shared" si="4"/>
        <v xml:space="preserve"> </v>
      </c>
      <c r="N25" s="109" t="str">
        <f t="shared" si="5"/>
        <v xml:space="preserve"> </v>
      </c>
      <c r="O25" s="109" t="str">
        <f t="shared" si="6"/>
        <v xml:space="preserve"> </v>
      </c>
      <c r="P25" s="109" t="str">
        <f t="shared" si="7"/>
        <v xml:space="preserve"> </v>
      </c>
      <c r="Q25" s="109" t="str">
        <f t="shared" si="8"/>
        <v xml:space="preserve"> </v>
      </c>
      <c r="R25" s="109" t="str">
        <f t="shared" si="9"/>
        <v xml:space="preserve"> </v>
      </c>
    </row>
    <row r="26" spans="1:18" ht="15" customHeight="1" x14ac:dyDescent="0.25">
      <c r="A26" s="95">
        <v>24</v>
      </c>
      <c r="B26" s="100">
        <v>40992</v>
      </c>
      <c r="C26" s="111" t="s">
        <v>51</v>
      </c>
      <c r="D26" s="107">
        <v>705</v>
      </c>
      <c r="E26" s="103">
        <v>15000</v>
      </c>
      <c r="F26" s="110">
        <v>12.29</v>
      </c>
      <c r="G26" s="107"/>
      <c r="H26" s="109" t="str">
        <f t="shared" si="0"/>
        <v xml:space="preserve"> </v>
      </c>
      <c r="I26" s="109" t="str">
        <f t="shared" si="1"/>
        <v xml:space="preserve"> </v>
      </c>
      <c r="J26" s="109" t="str">
        <f t="shared" si="2"/>
        <v xml:space="preserve"> </v>
      </c>
      <c r="K26" s="109" t="str">
        <f t="shared" si="3"/>
        <v xml:space="preserve"> </v>
      </c>
      <c r="L26" s="109">
        <f t="shared" si="10"/>
        <v>12.29</v>
      </c>
      <c r="M26" s="109" t="str">
        <f t="shared" si="4"/>
        <v xml:space="preserve"> </v>
      </c>
      <c r="N26" s="109" t="str">
        <f t="shared" si="5"/>
        <v xml:space="preserve"> </v>
      </c>
      <c r="O26" s="109" t="str">
        <f t="shared" si="6"/>
        <v xml:space="preserve"> </v>
      </c>
      <c r="P26" s="109" t="str">
        <f t="shared" si="7"/>
        <v xml:space="preserve"> </v>
      </c>
      <c r="Q26" s="109" t="str">
        <f t="shared" si="8"/>
        <v xml:space="preserve"> </v>
      </c>
      <c r="R26" s="109" t="str">
        <f t="shared" si="9"/>
        <v xml:space="preserve"> </v>
      </c>
    </row>
    <row r="27" spans="1:18" ht="15" customHeight="1" x14ac:dyDescent="0.25">
      <c r="A27" s="95">
        <v>25</v>
      </c>
      <c r="B27" s="100">
        <v>40993</v>
      </c>
      <c r="C27" s="106" t="s">
        <v>52</v>
      </c>
      <c r="D27" s="107">
        <v>706</v>
      </c>
      <c r="E27" s="103">
        <v>15000</v>
      </c>
      <c r="F27" s="110">
        <v>8.4700000000000006</v>
      </c>
      <c r="G27" s="107"/>
      <c r="H27" s="109" t="str">
        <f t="shared" si="0"/>
        <v xml:space="preserve"> </v>
      </c>
      <c r="I27" s="109" t="str">
        <f t="shared" si="1"/>
        <v xml:space="preserve"> </v>
      </c>
      <c r="J27" s="109" t="str">
        <f t="shared" si="2"/>
        <v xml:space="preserve"> </v>
      </c>
      <c r="K27" s="109" t="str">
        <f t="shared" si="3"/>
        <v xml:space="preserve"> </v>
      </c>
      <c r="L27" s="109" t="str">
        <f t="shared" si="10"/>
        <v xml:space="preserve"> </v>
      </c>
      <c r="M27" s="109">
        <f t="shared" si="4"/>
        <v>8.4700000000000006</v>
      </c>
      <c r="N27" s="109" t="str">
        <f t="shared" si="5"/>
        <v xml:space="preserve"> </v>
      </c>
      <c r="O27" s="109" t="str">
        <f t="shared" si="6"/>
        <v xml:space="preserve"> </v>
      </c>
      <c r="P27" s="109" t="str">
        <f t="shared" si="7"/>
        <v xml:space="preserve"> </v>
      </c>
      <c r="Q27" s="109" t="str">
        <f t="shared" si="8"/>
        <v xml:space="preserve"> </v>
      </c>
      <c r="R27" s="109" t="str">
        <f t="shared" si="9"/>
        <v xml:space="preserve"> </v>
      </c>
    </row>
    <row r="28" spans="1:18" ht="15" customHeight="1" x14ac:dyDescent="0.25">
      <c r="A28" s="95">
        <v>26</v>
      </c>
      <c r="B28" s="100">
        <v>40994</v>
      </c>
      <c r="C28" s="106" t="s">
        <v>53</v>
      </c>
      <c r="D28" s="107">
        <v>707</v>
      </c>
      <c r="E28" s="103">
        <v>15000</v>
      </c>
      <c r="F28" s="110">
        <v>8.4700000000000006</v>
      </c>
      <c r="G28" s="107"/>
      <c r="H28" s="109" t="str">
        <f t="shared" si="0"/>
        <v xml:space="preserve"> </v>
      </c>
      <c r="I28" s="109" t="str">
        <f t="shared" si="1"/>
        <v xml:space="preserve"> </v>
      </c>
      <c r="J28" s="109" t="str">
        <f t="shared" si="2"/>
        <v xml:space="preserve"> </v>
      </c>
      <c r="K28" s="109" t="str">
        <f t="shared" si="3"/>
        <v xml:space="preserve"> </v>
      </c>
      <c r="L28" s="109" t="str">
        <f t="shared" si="10"/>
        <v xml:space="preserve"> </v>
      </c>
      <c r="M28" s="109" t="str">
        <f t="shared" si="4"/>
        <v xml:space="preserve"> </v>
      </c>
      <c r="N28" s="109">
        <f t="shared" si="5"/>
        <v>8.4700000000000006</v>
      </c>
      <c r="O28" s="109" t="str">
        <f t="shared" si="6"/>
        <v xml:space="preserve"> </v>
      </c>
      <c r="P28" s="109" t="str">
        <f t="shared" si="7"/>
        <v xml:space="preserve"> </v>
      </c>
      <c r="Q28" s="109" t="str">
        <f t="shared" si="8"/>
        <v xml:space="preserve"> </v>
      </c>
      <c r="R28" s="109" t="str">
        <f t="shared" si="9"/>
        <v xml:space="preserve"> </v>
      </c>
    </row>
    <row r="29" spans="1:18" ht="15" customHeight="1" x14ac:dyDescent="0.25">
      <c r="A29" s="95">
        <v>27</v>
      </c>
      <c r="B29" s="100">
        <v>40995</v>
      </c>
      <c r="C29" s="106" t="s">
        <v>54</v>
      </c>
      <c r="D29" s="107">
        <v>708</v>
      </c>
      <c r="E29" s="103">
        <v>15000</v>
      </c>
      <c r="F29" s="110">
        <v>10.19</v>
      </c>
      <c r="G29" s="107"/>
      <c r="H29" s="109" t="str">
        <f t="shared" si="0"/>
        <v xml:space="preserve"> </v>
      </c>
      <c r="I29" s="109" t="str">
        <f t="shared" si="1"/>
        <v xml:space="preserve"> </v>
      </c>
      <c r="J29" s="109" t="str">
        <f t="shared" si="2"/>
        <v xml:space="preserve"> </v>
      </c>
      <c r="K29" s="109" t="str">
        <f t="shared" si="3"/>
        <v xml:space="preserve"> </v>
      </c>
      <c r="L29" s="109" t="str">
        <f t="shared" si="10"/>
        <v xml:space="preserve"> </v>
      </c>
      <c r="M29" s="109" t="str">
        <f t="shared" si="4"/>
        <v xml:space="preserve"> </v>
      </c>
      <c r="N29" s="109" t="str">
        <f t="shared" si="5"/>
        <v xml:space="preserve"> </v>
      </c>
      <c r="O29" s="109">
        <f t="shared" si="6"/>
        <v>10.19</v>
      </c>
      <c r="P29" s="109" t="str">
        <f t="shared" si="7"/>
        <v xml:space="preserve"> </v>
      </c>
      <c r="Q29" s="109" t="str">
        <f t="shared" si="8"/>
        <v xml:space="preserve"> </v>
      </c>
      <c r="R29" s="109" t="str">
        <f t="shared" si="9"/>
        <v xml:space="preserve"> </v>
      </c>
    </row>
    <row r="30" spans="1:18" ht="15" customHeight="1" x14ac:dyDescent="0.25">
      <c r="A30" s="95">
        <v>28</v>
      </c>
      <c r="B30" s="100">
        <v>40996</v>
      </c>
      <c r="C30" s="106" t="s">
        <v>55</v>
      </c>
      <c r="D30" s="107">
        <v>709</v>
      </c>
      <c r="E30" s="103">
        <v>15000</v>
      </c>
      <c r="F30" s="110">
        <v>4.66</v>
      </c>
      <c r="G30" s="107"/>
      <c r="H30" s="109" t="str">
        <f t="shared" si="0"/>
        <v xml:space="preserve"> </v>
      </c>
      <c r="I30" s="109" t="str">
        <f t="shared" si="1"/>
        <v xml:space="preserve"> </v>
      </c>
      <c r="J30" s="109" t="str">
        <f t="shared" si="2"/>
        <v xml:space="preserve"> </v>
      </c>
      <c r="K30" s="109" t="str">
        <f t="shared" si="3"/>
        <v xml:space="preserve"> </v>
      </c>
      <c r="L30" s="109" t="str">
        <f t="shared" si="10"/>
        <v xml:space="preserve"> </v>
      </c>
      <c r="M30" s="109" t="str">
        <f t="shared" si="4"/>
        <v xml:space="preserve"> </v>
      </c>
      <c r="N30" s="109" t="str">
        <f t="shared" si="5"/>
        <v xml:space="preserve"> </v>
      </c>
      <c r="O30" s="109" t="str">
        <f t="shared" si="6"/>
        <v xml:space="preserve"> </v>
      </c>
      <c r="P30" s="109">
        <f t="shared" si="7"/>
        <v>4.66</v>
      </c>
      <c r="Q30" s="109" t="str">
        <f t="shared" si="8"/>
        <v xml:space="preserve"> </v>
      </c>
      <c r="R30" s="109" t="str">
        <f t="shared" si="9"/>
        <v xml:space="preserve"> </v>
      </c>
    </row>
    <row r="31" spans="1:18" ht="15" customHeight="1" x14ac:dyDescent="0.25">
      <c r="A31" s="95">
        <v>29</v>
      </c>
      <c r="B31" s="100">
        <v>40997</v>
      </c>
      <c r="C31" s="111" t="s">
        <v>56</v>
      </c>
      <c r="D31" s="107">
        <v>710</v>
      </c>
      <c r="E31" s="103">
        <v>15000</v>
      </c>
      <c r="F31" s="110">
        <v>4.66</v>
      </c>
      <c r="G31" s="107"/>
      <c r="H31" s="109" t="str">
        <f t="shared" si="0"/>
        <v xml:space="preserve"> </v>
      </c>
      <c r="I31" s="109" t="str">
        <f t="shared" si="1"/>
        <v xml:space="preserve"> </v>
      </c>
      <c r="J31" s="109" t="str">
        <f t="shared" si="2"/>
        <v xml:space="preserve"> </v>
      </c>
      <c r="K31" s="109" t="str">
        <f t="shared" si="3"/>
        <v xml:space="preserve"> </v>
      </c>
      <c r="L31" s="109" t="str">
        <f t="shared" si="10"/>
        <v xml:space="preserve"> </v>
      </c>
      <c r="M31" s="109" t="str">
        <f t="shared" si="4"/>
        <v xml:space="preserve"> </v>
      </c>
      <c r="N31" s="109" t="str">
        <f t="shared" si="5"/>
        <v xml:space="preserve"> </v>
      </c>
      <c r="O31" s="109" t="str">
        <f t="shared" si="6"/>
        <v xml:space="preserve"> </v>
      </c>
      <c r="P31" s="109" t="str">
        <f t="shared" si="7"/>
        <v xml:space="preserve"> </v>
      </c>
      <c r="Q31" s="109">
        <f t="shared" si="8"/>
        <v>4.66</v>
      </c>
      <c r="R31" s="109" t="str">
        <f t="shared" si="9"/>
        <v xml:space="preserve"> </v>
      </c>
    </row>
    <row r="32" spans="1:18" ht="21" customHeight="1" thickBot="1" x14ac:dyDescent="0.3">
      <c r="A32" s="97">
        <v>30</v>
      </c>
      <c r="B32" s="100">
        <v>40998</v>
      </c>
      <c r="C32" s="111" t="s">
        <v>57</v>
      </c>
      <c r="D32" s="112">
        <v>711</v>
      </c>
      <c r="E32" s="103">
        <v>15000</v>
      </c>
      <c r="F32" s="110">
        <v>17.010000000000002</v>
      </c>
      <c r="G32" s="112"/>
      <c r="H32" s="109" t="str">
        <f t="shared" si="0"/>
        <v xml:space="preserve"> </v>
      </c>
      <c r="I32" s="109" t="str">
        <f t="shared" si="1"/>
        <v xml:space="preserve"> </v>
      </c>
      <c r="J32" s="109" t="str">
        <f t="shared" si="2"/>
        <v xml:space="preserve"> </v>
      </c>
      <c r="K32" s="109" t="str">
        <f t="shared" si="3"/>
        <v xml:space="preserve"> </v>
      </c>
      <c r="L32" s="109" t="str">
        <f t="shared" si="10"/>
        <v xml:space="preserve"> </v>
      </c>
      <c r="M32" s="109" t="str">
        <f t="shared" si="4"/>
        <v xml:space="preserve"> </v>
      </c>
      <c r="N32" s="109" t="str">
        <f t="shared" si="5"/>
        <v xml:space="preserve"> </v>
      </c>
      <c r="O32" s="109" t="str">
        <f t="shared" si="6"/>
        <v xml:space="preserve"> </v>
      </c>
      <c r="P32" s="109" t="str">
        <f t="shared" si="7"/>
        <v xml:space="preserve"> </v>
      </c>
      <c r="Q32" s="109" t="str">
        <f t="shared" si="8"/>
        <v xml:space="preserve"> </v>
      </c>
      <c r="R32" s="109">
        <f t="shared" si="9"/>
        <v>17.010000000000002</v>
      </c>
    </row>
    <row r="33" spans="1:18" ht="13.5" customHeight="1" thickTop="1" thickBot="1" x14ac:dyDescent="0.3">
      <c r="A33" s="146" t="s">
        <v>46</v>
      </c>
      <c r="B33" s="147"/>
      <c r="C33" s="147"/>
      <c r="D33" s="148"/>
      <c r="E33" s="113">
        <f>SUM(E3:E32)</f>
        <v>450000</v>
      </c>
      <c r="F33" s="114">
        <f>SUM(F3:F32)</f>
        <v>417.38000000000017</v>
      </c>
      <c r="G33" s="115">
        <f>MIN(G3:G32)</f>
        <v>0</v>
      </c>
      <c r="H33" s="115">
        <f>SUM(H3:H32)</f>
        <v>85</v>
      </c>
      <c r="I33" s="115">
        <f t="shared" ref="I33:R33" si="11">SUM(I3:I32)</f>
        <v>28.84</v>
      </c>
      <c r="J33" s="115">
        <f t="shared" si="11"/>
        <v>34.1</v>
      </c>
      <c r="K33" s="115">
        <f t="shared" si="11"/>
        <v>39</v>
      </c>
      <c r="L33" s="115">
        <f t="shared" si="11"/>
        <v>89.15</v>
      </c>
      <c r="M33" s="115">
        <f t="shared" si="11"/>
        <v>16.940000000000001</v>
      </c>
      <c r="N33" s="115">
        <f t="shared" si="11"/>
        <v>21.630000000000003</v>
      </c>
      <c r="O33" s="115">
        <f t="shared" si="11"/>
        <v>31.4</v>
      </c>
      <c r="P33" s="115">
        <f t="shared" si="11"/>
        <v>12.32</v>
      </c>
      <c r="Q33" s="115">
        <f t="shared" si="11"/>
        <v>21.66</v>
      </c>
      <c r="R33" s="115">
        <f t="shared" si="11"/>
        <v>37.340000000000003</v>
      </c>
    </row>
    <row r="34" spans="1:18" ht="21" customHeight="1" thickTop="1" x14ac:dyDescent="0.25"/>
  </sheetData>
  <mergeCells count="3">
    <mergeCell ref="A1:R1"/>
    <mergeCell ref="A33:D33"/>
    <mergeCell ref="U5:V5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tabSelected="1" workbookViewId="0">
      <selection activeCell="I41" sqref="I41"/>
    </sheetView>
  </sheetViews>
  <sheetFormatPr baseColWidth="10" defaultRowHeight="15" x14ac:dyDescent="0.25"/>
  <cols>
    <col min="4" max="4" width="4.140625" customWidth="1"/>
  </cols>
  <sheetData>
    <row r="2" spans="1:7" x14ac:dyDescent="0.25">
      <c r="A2" s="119"/>
      <c r="B2" s="119"/>
      <c r="C2" s="154" t="s">
        <v>60</v>
      </c>
      <c r="D2" s="154"/>
      <c r="E2" s="119"/>
      <c r="F2" s="119"/>
      <c r="G2" s="119"/>
    </row>
    <row r="3" spans="1:7" x14ac:dyDescent="0.25">
      <c r="A3" s="119"/>
      <c r="B3" s="119"/>
      <c r="C3" s="119"/>
      <c r="D3" s="119"/>
      <c r="E3" s="119"/>
      <c r="F3" s="119"/>
      <c r="G3" s="119"/>
    </row>
    <row r="4" spans="1:7" x14ac:dyDescent="0.25">
      <c r="A4" s="119"/>
      <c r="B4" s="119"/>
      <c r="C4" s="119"/>
      <c r="D4" s="119"/>
      <c r="E4" s="119"/>
      <c r="F4" s="119"/>
      <c r="G4" s="119"/>
    </row>
    <row r="5" spans="1:7" x14ac:dyDescent="0.25">
      <c r="A5" s="119" t="s">
        <v>61</v>
      </c>
      <c r="B5" s="119"/>
      <c r="C5" s="119"/>
      <c r="D5" s="119"/>
      <c r="E5" s="119" t="s">
        <v>67</v>
      </c>
      <c r="F5" s="119"/>
      <c r="G5" s="119"/>
    </row>
    <row r="6" spans="1:7" x14ac:dyDescent="0.25">
      <c r="A6" s="119"/>
      <c r="B6" s="119"/>
      <c r="C6" s="119"/>
      <c r="D6" s="119"/>
      <c r="E6" s="119"/>
      <c r="F6" s="119"/>
      <c r="G6" s="119"/>
    </row>
    <row r="7" spans="1:7" x14ac:dyDescent="0.25">
      <c r="A7" s="119" t="s">
        <v>62</v>
      </c>
      <c r="B7" s="119"/>
      <c r="C7" s="119"/>
      <c r="D7" s="119"/>
      <c r="E7" s="119"/>
      <c r="F7" s="119"/>
      <c r="G7" s="119"/>
    </row>
    <row r="8" spans="1:7" x14ac:dyDescent="0.25">
      <c r="A8" s="119"/>
      <c r="B8" s="119"/>
      <c r="C8" s="119"/>
      <c r="D8" s="119"/>
      <c r="E8" s="119"/>
      <c r="F8" s="119"/>
      <c r="G8" s="119"/>
    </row>
    <row r="9" spans="1:7" x14ac:dyDescent="0.25">
      <c r="A9" s="119" t="s">
        <v>63</v>
      </c>
      <c r="B9" s="119"/>
      <c r="C9" s="119"/>
      <c r="D9" s="119"/>
      <c r="E9" s="119"/>
      <c r="F9" s="119"/>
      <c r="G9" s="119"/>
    </row>
    <row r="10" spans="1:7" x14ac:dyDescent="0.25">
      <c r="A10" s="119"/>
      <c r="B10" s="119"/>
      <c r="C10" s="119"/>
      <c r="D10" s="119"/>
      <c r="E10" s="119"/>
      <c r="F10" s="119"/>
      <c r="G10" s="119"/>
    </row>
    <row r="11" spans="1:7" x14ac:dyDescent="0.25">
      <c r="A11" s="119" t="s">
        <v>64</v>
      </c>
      <c r="B11" s="119"/>
      <c r="C11" s="119"/>
      <c r="D11" s="119"/>
      <c r="E11" s="119"/>
      <c r="F11" s="119" t="s">
        <v>65</v>
      </c>
      <c r="G11" s="119">
        <v>2007</v>
      </c>
    </row>
    <row r="12" spans="1:7" x14ac:dyDescent="0.25">
      <c r="A12" s="119"/>
      <c r="B12" s="119"/>
      <c r="C12" s="119"/>
      <c r="D12" s="119"/>
      <c r="E12" s="119"/>
      <c r="F12" s="119"/>
      <c r="G12" s="119"/>
    </row>
    <row r="13" spans="1:7" x14ac:dyDescent="0.25">
      <c r="A13" s="118" t="s">
        <v>2</v>
      </c>
      <c r="B13" s="151" t="s">
        <v>66</v>
      </c>
      <c r="C13" s="152"/>
      <c r="D13" s="153"/>
      <c r="E13" s="118" t="s">
        <v>5</v>
      </c>
      <c r="F13" s="118" t="s">
        <v>6</v>
      </c>
      <c r="G13" s="118" t="s">
        <v>7</v>
      </c>
    </row>
    <row r="14" spans="1:7" x14ac:dyDescent="0.25">
      <c r="A14" s="120" t="s">
        <v>76</v>
      </c>
      <c r="B14" s="121" t="s">
        <v>45</v>
      </c>
      <c r="C14" s="116"/>
      <c r="D14" s="117"/>
      <c r="E14" s="22">
        <v>7950.64</v>
      </c>
      <c r="F14" s="22"/>
      <c r="G14" s="22">
        <f>E14</f>
        <v>7950.64</v>
      </c>
    </row>
    <row r="15" spans="1:7" x14ac:dyDescent="0.25">
      <c r="A15" s="120" t="s">
        <v>75</v>
      </c>
      <c r="B15" s="123" t="s">
        <v>68</v>
      </c>
      <c r="C15" s="124"/>
      <c r="D15" s="117"/>
      <c r="E15" s="22">
        <v>14760</v>
      </c>
      <c r="F15" s="22"/>
      <c r="G15" s="22">
        <f>E14+E15-F15</f>
        <v>22710.639999999999</v>
      </c>
    </row>
    <row r="16" spans="1:7" x14ac:dyDescent="0.25">
      <c r="A16" s="120" t="s">
        <v>75</v>
      </c>
      <c r="B16" s="123" t="s">
        <v>69</v>
      </c>
      <c r="C16" s="124"/>
      <c r="D16" s="117"/>
      <c r="E16" s="22"/>
      <c r="F16" s="22">
        <v>11.8</v>
      </c>
      <c r="G16" s="22">
        <f>E14+E15-F16</f>
        <v>22698.84</v>
      </c>
    </row>
    <row r="17" spans="1:7" x14ac:dyDescent="0.25">
      <c r="A17" s="120" t="s">
        <v>77</v>
      </c>
      <c r="B17" s="123" t="s">
        <v>70</v>
      </c>
      <c r="C17" s="124"/>
      <c r="D17" s="117"/>
      <c r="E17" s="22"/>
      <c r="F17" s="126">
        <v>200</v>
      </c>
      <c r="G17" s="126">
        <f>E14+E15-F17</f>
        <v>22510.639999999999</v>
      </c>
    </row>
    <row r="18" spans="1:7" x14ac:dyDescent="0.25">
      <c r="A18" s="120" t="s">
        <v>78</v>
      </c>
      <c r="B18" s="123" t="s">
        <v>71</v>
      </c>
      <c r="C18" s="124"/>
      <c r="D18" s="117"/>
      <c r="E18" s="22">
        <v>205</v>
      </c>
      <c r="F18" s="22"/>
      <c r="G18" s="22">
        <f>E14+E18+E15-F18</f>
        <v>22915.64</v>
      </c>
    </row>
    <row r="19" spans="1:7" x14ac:dyDescent="0.25">
      <c r="A19" s="120" t="s">
        <v>78</v>
      </c>
      <c r="B19" s="123" t="s">
        <v>69</v>
      </c>
      <c r="C19" s="124"/>
      <c r="D19" s="117"/>
      <c r="E19" s="22"/>
      <c r="F19" s="22">
        <v>0.16</v>
      </c>
      <c r="G19" s="22">
        <f>E14+E15+-F19</f>
        <v>22710.48</v>
      </c>
    </row>
    <row r="20" spans="1:7" x14ac:dyDescent="0.25">
      <c r="A20" s="120" t="s">
        <v>79</v>
      </c>
      <c r="B20" s="123" t="s">
        <v>70</v>
      </c>
      <c r="C20" s="124"/>
      <c r="D20" s="117"/>
      <c r="E20" s="22"/>
      <c r="F20" s="22">
        <v>10000</v>
      </c>
      <c r="G20" s="22">
        <f>E14+E18-F20</f>
        <v>-1844.3599999999997</v>
      </c>
    </row>
    <row r="21" spans="1:7" x14ac:dyDescent="0.25">
      <c r="A21" s="120" t="s">
        <v>80</v>
      </c>
      <c r="B21" s="123" t="s">
        <v>70</v>
      </c>
      <c r="C21" s="124"/>
      <c r="D21" s="117"/>
      <c r="E21" s="22"/>
      <c r="F21" s="22">
        <v>5000</v>
      </c>
      <c r="G21" s="22">
        <f>E14+E16-F21</f>
        <v>2950.6400000000003</v>
      </c>
    </row>
    <row r="22" spans="1:7" x14ac:dyDescent="0.25">
      <c r="A22" s="120" t="s">
        <v>80</v>
      </c>
      <c r="B22" s="123" t="s">
        <v>69</v>
      </c>
      <c r="C22" s="124"/>
      <c r="D22" s="117"/>
      <c r="E22" s="22"/>
      <c r="F22" s="22">
        <v>8.7100000000000009</v>
      </c>
      <c r="G22" s="22">
        <f>E14+E15-F22</f>
        <v>22701.93</v>
      </c>
    </row>
    <row r="23" spans="1:7" x14ac:dyDescent="0.25">
      <c r="A23" s="120" t="s">
        <v>81</v>
      </c>
      <c r="B23" s="123" t="s">
        <v>70</v>
      </c>
      <c r="C23" s="124"/>
      <c r="D23" s="117"/>
      <c r="E23" s="22"/>
      <c r="F23" s="22">
        <v>1000</v>
      </c>
      <c r="G23" s="22">
        <f>E14+E15-F23</f>
        <v>21710.639999999999</v>
      </c>
    </row>
    <row r="24" spans="1:7" x14ac:dyDescent="0.25">
      <c r="A24" s="120" t="s">
        <v>81</v>
      </c>
      <c r="B24" s="123" t="s">
        <v>69</v>
      </c>
      <c r="C24" s="124"/>
      <c r="D24" s="117"/>
      <c r="E24" s="22"/>
      <c r="F24" s="22">
        <v>0.8</v>
      </c>
      <c r="G24" s="22">
        <f>E14+E15-F24</f>
        <v>22709.84</v>
      </c>
    </row>
    <row r="25" spans="1:7" x14ac:dyDescent="0.25">
      <c r="A25" s="120" t="s">
        <v>82</v>
      </c>
      <c r="B25" s="123" t="s">
        <v>72</v>
      </c>
      <c r="C25" s="124"/>
      <c r="D25" s="117"/>
      <c r="E25" s="22">
        <v>9829.64</v>
      </c>
      <c r="F25" s="22"/>
      <c r="G25" s="22">
        <f>E14+E25-F25</f>
        <v>17780.28</v>
      </c>
    </row>
    <row r="26" spans="1:7" x14ac:dyDescent="0.25">
      <c r="A26" s="120" t="s">
        <v>83</v>
      </c>
      <c r="B26" s="123" t="s">
        <v>70</v>
      </c>
      <c r="C26" s="124"/>
      <c r="D26" s="117"/>
      <c r="E26" s="22"/>
      <c r="F26" s="22">
        <v>1000</v>
      </c>
      <c r="G26" s="22">
        <f>E14+E25-F26</f>
        <v>16780.28</v>
      </c>
    </row>
    <row r="27" spans="1:7" x14ac:dyDescent="0.25">
      <c r="A27" s="120" t="s">
        <v>84</v>
      </c>
      <c r="B27" s="125" t="s">
        <v>70</v>
      </c>
      <c r="C27" s="124"/>
      <c r="D27" s="117"/>
      <c r="E27" s="22"/>
      <c r="F27" s="22">
        <v>3000</v>
      </c>
      <c r="G27" s="22">
        <f>E14+E25-F27</f>
        <v>14780.279999999999</v>
      </c>
    </row>
    <row r="28" spans="1:7" x14ac:dyDescent="0.25">
      <c r="A28" s="120" t="s">
        <v>85</v>
      </c>
      <c r="B28" s="125" t="s">
        <v>73</v>
      </c>
      <c r="C28" s="124"/>
      <c r="D28" s="117"/>
      <c r="E28" s="22">
        <v>7.87</v>
      </c>
      <c r="F28" s="22"/>
      <c r="G28" s="22"/>
    </row>
    <row r="29" spans="1:7" x14ac:dyDescent="0.25">
      <c r="A29" s="120" t="s">
        <v>86</v>
      </c>
      <c r="B29" s="125" t="s">
        <v>74</v>
      </c>
      <c r="C29" s="124"/>
      <c r="D29" s="117"/>
      <c r="E29" s="22">
        <v>220</v>
      </c>
      <c r="F29" s="22"/>
      <c r="G29" s="22"/>
    </row>
    <row r="30" spans="1:7" x14ac:dyDescent="0.25">
      <c r="A30" s="120" t="s">
        <v>86</v>
      </c>
      <c r="B30" s="125" t="s">
        <v>69</v>
      </c>
      <c r="C30" s="124"/>
      <c r="D30" s="117"/>
      <c r="E30" s="22"/>
      <c r="F30" s="22">
        <v>0.17</v>
      </c>
      <c r="G30" s="22"/>
    </row>
    <row r="31" spans="1:7" x14ac:dyDescent="0.25">
      <c r="A31" s="155"/>
      <c r="B31" s="156"/>
      <c r="C31" s="73"/>
      <c r="D31" s="157"/>
      <c r="E31" s="158"/>
      <c r="F31" s="158"/>
      <c r="G31" s="158"/>
    </row>
    <row r="32" spans="1:7" x14ac:dyDescent="0.25">
      <c r="A32" s="122"/>
      <c r="B32" s="23"/>
      <c r="C32" s="23"/>
      <c r="D32" s="23"/>
      <c r="E32" s="23"/>
      <c r="F32" s="23"/>
      <c r="G32" s="23"/>
    </row>
    <row r="33" spans="1:7" x14ac:dyDescent="0.25">
      <c r="A33" s="122"/>
      <c r="B33" s="23"/>
      <c r="C33" s="23"/>
      <c r="D33" s="23"/>
      <c r="E33" s="23"/>
      <c r="F33" s="23"/>
      <c r="G33" s="23"/>
    </row>
    <row r="34" spans="1:7" x14ac:dyDescent="0.25">
      <c r="A34" s="122"/>
      <c r="B34" s="23"/>
      <c r="C34" s="23"/>
      <c r="D34" s="23"/>
      <c r="E34" s="23"/>
      <c r="F34" s="23"/>
      <c r="G34" s="23"/>
    </row>
    <row r="35" spans="1:7" x14ac:dyDescent="0.25">
      <c r="A35" s="122"/>
      <c r="B35" s="23"/>
      <c r="C35" s="23"/>
      <c r="D35" s="23"/>
      <c r="E35" s="23"/>
      <c r="F35" s="23"/>
      <c r="G35" s="23"/>
    </row>
    <row r="36" spans="1:7" x14ac:dyDescent="0.25">
      <c r="A36" s="122"/>
      <c r="B36" s="23"/>
      <c r="C36" s="23"/>
      <c r="D36" s="23"/>
      <c r="E36" s="23"/>
      <c r="F36" s="23"/>
      <c r="G36" s="23"/>
    </row>
    <row r="37" spans="1:7" x14ac:dyDescent="0.25">
      <c r="A37" s="122"/>
      <c r="B37" s="23"/>
      <c r="C37" s="23"/>
      <c r="D37" s="23"/>
      <c r="E37" s="23"/>
      <c r="F37" s="23"/>
      <c r="G37" s="23"/>
    </row>
    <row r="38" spans="1:7" x14ac:dyDescent="0.25">
      <c r="A38" s="122"/>
      <c r="B38" s="23"/>
      <c r="C38" s="23"/>
      <c r="D38" s="23"/>
      <c r="E38" s="23"/>
      <c r="F38" s="23"/>
      <c r="G38" s="23"/>
    </row>
    <row r="39" spans="1:7" x14ac:dyDescent="0.25">
      <c r="A39" s="122"/>
      <c r="B39" s="23"/>
      <c r="C39" s="23"/>
      <c r="D39" s="23"/>
      <c r="E39" s="23"/>
      <c r="F39" s="23"/>
      <c r="G39" s="23"/>
    </row>
    <row r="40" spans="1:7" x14ac:dyDescent="0.25">
      <c r="A40" s="122"/>
      <c r="B40" s="23"/>
      <c r="C40" s="23"/>
      <c r="D40" s="23"/>
      <c r="E40" s="23"/>
      <c r="F40" s="23"/>
      <c r="G40" s="23"/>
    </row>
    <row r="41" spans="1:7" x14ac:dyDescent="0.25">
      <c r="A41" s="122"/>
      <c r="B41" s="23"/>
      <c r="C41" s="23"/>
      <c r="D41" s="23"/>
      <c r="E41" s="23"/>
      <c r="F41" s="23"/>
      <c r="G41" s="23"/>
    </row>
    <row r="42" spans="1:7" x14ac:dyDescent="0.25">
      <c r="A42" s="122"/>
      <c r="B42" s="23"/>
      <c r="C42" s="23"/>
      <c r="D42" s="23"/>
      <c r="E42" s="23"/>
      <c r="F42" s="23"/>
      <c r="G42" s="23"/>
    </row>
    <row r="43" spans="1:7" x14ac:dyDescent="0.25">
      <c r="A43" s="122"/>
      <c r="B43" s="23"/>
      <c r="C43" s="23"/>
      <c r="D43" s="23"/>
      <c r="E43" s="23"/>
      <c r="F43" s="23"/>
      <c r="G43" s="23"/>
    </row>
    <row r="44" spans="1:7" x14ac:dyDescent="0.25">
      <c r="A44" s="122"/>
      <c r="B44" s="23"/>
      <c r="C44" s="23"/>
      <c r="D44" s="23"/>
      <c r="E44" s="23"/>
      <c r="F44" s="23"/>
      <c r="G44" s="23"/>
    </row>
    <row r="45" spans="1:7" x14ac:dyDescent="0.25">
      <c r="A45" s="122"/>
      <c r="B45" s="23"/>
      <c r="C45" s="23"/>
      <c r="D45" s="23"/>
      <c r="E45" s="23"/>
      <c r="F45" s="23"/>
      <c r="G45" s="23"/>
    </row>
    <row r="46" spans="1:7" x14ac:dyDescent="0.25">
      <c r="A46" s="122"/>
      <c r="B46" s="23"/>
      <c r="C46" s="23"/>
      <c r="D46" s="23"/>
      <c r="E46" s="23"/>
      <c r="F46" s="23"/>
      <c r="G46" s="23"/>
    </row>
    <row r="47" spans="1:7" x14ac:dyDescent="0.25">
      <c r="A47" s="122"/>
      <c r="B47" s="23"/>
      <c r="C47" s="23"/>
      <c r="D47" s="23"/>
      <c r="E47" s="23"/>
      <c r="F47" s="23"/>
      <c r="G47" s="23"/>
    </row>
    <row r="48" spans="1:7" x14ac:dyDescent="0.25">
      <c r="A48" s="122"/>
      <c r="B48" s="23"/>
      <c r="C48" s="23"/>
      <c r="D48" s="23"/>
      <c r="E48" s="23"/>
      <c r="F48" s="23"/>
      <c r="G48" s="23"/>
    </row>
    <row r="49" spans="1:7" x14ac:dyDescent="0.25">
      <c r="A49" s="23"/>
      <c r="B49" s="23"/>
      <c r="C49" s="23"/>
      <c r="D49" s="23"/>
      <c r="E49" s="23"/>
      <c r="F49" s="23"/>
      <c r="G49" s="23"/>
    </row>
    <row r="50" spans="1:7" x14ac:dyDescent="0.25">
      <c r="A50" s="23"/>
      <c r="B50" s="23"/>
      <c r="C50" s="23"/>
      <c r="D50" s="23"/>
      <c r="E50" s="23"/>
      <c r="F50" s="23"/>
      <c r="G50" s="23"/>
    </row>
    <row r="51" spans="1:7" x14ac:dyDescent="0.25">
      <c r="A51" s="23"/>
      <c r="B51" s="23"/>
      <c r="C51" s="23"/>
      <c r="D51" s="23"/>
      <c r="E51" s="23"/>
      <c r="F51" s="23"/>
      <c r="G51" s="23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23"/>
      <c r="B53" s="23"/>
      <c r="C53" s="23"/>
      <c r="D53" s="23"/>
      <c r="E53" s="23"/>
      <c r="F53" s="23"/>
      <c r="G53" s="23"/>
    </row>
    <row r="54" spans="1:7" x14ac:dyDescent="0.25">
      <c r="A54" s="23"/>
      <c r="B54" s="23"/>
      <c r="C54" s="23"/>
      <c r="D54" s="23"/>
      <c r="E54" s="23"/>
      <c r="F54" s="23"/>
      <c r="G54" s="23"/>
    </row>
    <row r="55" spans="1:7" x14ac:dyDescent="0.25">
      <c r="A55" s="23"/>
      <c r="B55" s="23"/>
      <c r="C55" s="23"/>
      <c r="D55" s="23"/>
      <c r="E55" s="23"/>
      <c r="F55" s="23"/>
      <c r="G55" s="23"/>
    </row>
    <row r="56" spans="1:7" x14ac:dyDescent="0.25">
      <c r="A56" s="23"/>
      <c r="B56" s="23"/>
      <c r="C56" s="23"/>
      <c r="D56" s="23"/>
      <c r="E56" s="23"/>
      <c r="F56" s="23"/>
      <c r="G56" s="23"/>
    </row>
    <row r="57" spans="1:7" x14ac:dyDescent="0.25">
      <c r="A57" s="23"/>
      <c r="B57" s="23"/>
      <c r="C57" s="23"/>
      <c r="D57" s="23"/>
      <c r="E57" s="23"/>
      <c r="F57" s="23"/>
      <c r="G57" s="23"/>
    </row>
    <row r="58" spans="1:7" x14ac:dyDescent="0.25">
      <c r="A58" s="23"/>
      <c r="B58" s="23"/>
      <c r="C58" s="23"/>
      <c r="D58" s="23"/>
      <c r="E58" s="23"/>
      <c r="F58" s="23"/>
      <c r="G58" s="23"/>
    </row>
    <row r="59" spans="1:7" x14ac:dyDescent="0.25">
      <c r="A59" s="23"/>
      <c r="B59" s="23"/>
      <c r="C59" s="23"/>
      <c r="D59" s="23"/>
      <c r="E59" s="23"/>
      <c r="F59" s="23"/>
      <c r="G59" s="23"/>
    </row>
    <row r="60" spans="1:7" x14ac:dyDescent="0.25">
      <c r="A60" s="23"/>
      <c r="B60" s="23"/>
      <c r="C60" s="23"/>
      <c r="D60" s="23"/>
      <c r="E60" s="23"/>
      <c r="F60" s="23"/>
      <c r="G60" s="23"/>
    </row>
    <row r="61" spans="1:7" x14ac:dyDescent="0.25">
      <c r="A61" s="23"/>
      <c r="B61" s="23"/>
      <c r="C61" s="23"/>
      <c r="D61" s="23"/>
      <c r="E61" s="23"/>
      <c r="F61" s="23"/>
      <c r="G61" s="23"/>
    </row>
    <row r="62" spans="1:7" x14ac:dyDescent="0.25">
      <c r="A62" s="23"/>
      <c r="B62" s="23"/>
      <c r="C62" s="23"/>
      <c r="D62" s="23"/>
      <c r="E62" s="23"/>
      <c r="F62" s="23"/>
      <c r="G62" s="23"/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</sheetData>
  <mergeCells count="2">
    <mergeCell ref="B13:D1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MARZO</vt:lpstr>
      <vt:lpstr>Hoja2</vt:lpstr>
      <vt:lpstr>Hoja3</vt:lpstr>
      <vt:lpstr>ABRIL</vt:lpstr>
      <vt:lpstr>MAYO</vt:lpstr>
      <vt:lpstr>LIBRO DE EGRESOS E INGRESOS</vt:lpstr>
      <vt:lpstr>LIBRO BANCO</vt:lpstr>
      <vt:lpstr>ABRIL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canadiense01</dc:creator>
  <cp:lastModifiedBy>canadiense08</cp:lastModifiedBy>
  <cp:lastPrinted>2012-03-20T22:19:03Z</cp:lastPrinted>
  <dcterms:created xsi:type="dcterms:W3CDTF">2012-03-02T22:09:59Z</dcterms:created>
  <dcterms:modified xsi:type="dcterms:W3CDTF">2012-03-27T22:35:16Z</dcterms:modified>
</cp:coreProperties>
</file>