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xml" ContentType="application/vnd.openxmlformats-officedocument.drawing+xml"/>
  <Override PartName="/xl/comments11.xml" ContentType="application/vnd.openxmlformats-officedocument.spreadsheetml.comments+xml"/>
  <Override PartName="/xl/drawings/drawing2.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255" windowWidth="11340" windowHeight="5835" firstSheet="15" activeTab="22"/>
  </bookViews>
  <sheets>
    <sheet name="Ref_M_-1_M" sheetId="12" r:id="rId1"/>
    <sheet name="Ref_M_-1 _D" sheetId="13" r:id="rId2"/>
    <sheet name="Ref_M_0_M" sheetId="5" r:id="rId3"/>
    <sheet name="Ref_M_0_D" sheetId="7" r:id="rId4"/>
    <sheet name="Ref_M_1_M" sheetId="1" r:id="rId5"/>
    <sheet name="Ref_M_1_D" sheetId="8" r:id="rId6"/>
    <sheet name="Ref_M_2_M" sheetId="3" r:id="rId7"/>
    <sheet name="Ref_M_2_D" sheetId="9" r:id="rId8"/>
    <sheet name="Ref_M_3_M" sheetId="6" r:id="rId9"/>
    <sheet name="Ref_M_3_D" sheetId="10" r:id="rId10"/>
    <sheet name="Ref_M_4_M" sheetId="4" r:id="rId11"/>
    <sheet name="Ref_M_4_D" sheetId="11" r:id="rId12"/>
    <sheet name="Ref_M_5_M" sheetId="14" r:id="rId13"/>
    <sheet name="Ref_M_5_D" sheetId="20" r:id="rId14"/>
    <sheet name="Ref_M_6_M" sheetId="15" r:id="rId15"/>
    <sheet name="Ref_M_6_D" sheetId="21" r:id="rId16"/>
    <sheet name="Ref_M_7_M" sheetId="16" r:id="rId17"/>
    <sheet name="Ref_M_7_D" sheetId="22" r:id="rId18"/>
    <sheet name="Ref_M_8_M" sheetId="17" r:id="rId19"/>
    <sheet name="Ref_M_8_D" sheetId="23" r:id="rId20"/>
    <sheet name="Ref_M_9_M" sheetId="18" r:id="rId21"/>
    <sheet name="Ref_M_9_D" sheetId="24" r:id="rId22"/>
    <sheet name="Ref_M_10_M" sheetId="25" r:id="rId23"/>
    <sheet name="Ref_M_10_D" sheetId="26" r:id="rId24"/>
    <sheet name="Ref_M_11_M" sheetId="27" r:id="rId25"/>
    <sheet name="Ref_M_11_D" sheetId="28" r:id="rId26"/>
    <sheet name="Ref_M_12_M" sheetId="29" r:id="rId27"/>
    <sheet name="Ref_M_12_D" sheetId="30" r:id="rId28"/>
  </sheets>
  <calcPr calcId="144525"/>
</workbook>
</file>

<file path=xl/calcChain.xml><?xml version="1.0" encoding="utf-8"?>
<calcChain xmlns="http://schemas.openxmlformats.org/spreadsheetml/2006/main">
  <c r="D9" i="29" l="1"/>
  <c r="E9" i="29"/>
  <c r="F9" i="29"/>
  <c r="G9" i="29"/>
  <c r="H9" i="29"/>
  <c r="I9" i="29"/>
  <c r="D10" i="29"/>
  <c r="E10" i="29"/>
  <c r="F10" i="29"/>
  <c r="G10" i="29"/>
  <c r="H10" i="29"/>
  <c r="I10" i="29"/>
  <c r="D11" i="29"/>
  <c r="E11" i="29"/>
  <c r="F11" i="29"/>
  <c r="G11" i="29"/>
  <c r="H11" i="29"/>
  <c r="I11" i="29"/>
  <c r="D12" i="29"/>
  <c r="E12" i="29"/>
  <c r="F12" i="29"/>
  <c r="G12" i="29"/>
  <c r="H12" i="29"/>
  <c r="I12" i="29"/>
  <c r="D13" i="29"/>
  <c r="E13" i="29"/>
  <c r="F13" i="29"/>
  <c r="G13" i="29"/>
  <c r="H13" i="29"/>
  <c r="I13" i="29"/>
  <c r="D14" i="29"/>
  <c r="E14" i="29"/>
  <c r="F14" i="29"/>
  <c r="G14" i="29"/>
  <c r="H14" i="29"/>
  <c r="I14" i="29"/>
  <c r="D15" i="29"/>
  <c r="E15" i="29"/>
  <c r="F15" i="29"/>
  <c r="G15" i="29"/>
  <c r="H15" i="29"/>
  <c r="I15" i="29"/>
  <c r="D16" i="29"/>
  <c r="E16" i="29"/>
  <c r="F16" i="29"/>
  <c r="G16" i="29"/>
  <c r="H16" i="29"/>
  <c r="I16" i="29"/>
  <c r="D17" i="29"/>
  <c r="E17" i="29"/>
  <c r="F17" i="29"/>
  <c r="G17" i="29"/>
  <c r="H17" i="29"/>
  <c r="I17" i="29"/>
  <c r="D18" i="29"/>
  <c r="E18" i="29"/>
  <c r="F18" i="29"/>
  <c r="G18" i="29"/>
  <c r="H18" i="29"/>
  <c r="I18" i="29"/>
  <c r="A9" i="27"/>
  <c r="B9" i="27"/>
  <c r="C9" i="27"/>
  <c r="D9" i="27"/>
  <c r="E9" i="27"/>
  <c r="F9" i="27"/>
  <c r="G9" i="27"/>
  <c r="H9" i="27"/>
  <c r="I9" i="27"/>
  <c r="J9" i="27"/>
  <c r="K9" i="27"/>
  <c r="L9" i="27"/>
  <c r="C6" i="25"/>
  <c r="C7" i="25"/>
  <c r="C8" i="25"/>
  <c r="C9" i="25"/>
  <c r="C10" i="25"/>
  <c r="C11" i="25"/>
  <c r="C12" i="25"/>
  <c r="C13" i="25"/>
  <c r="C14" i="25"/>
  <c r="C15" i="25"/>
  <c r="C16" i="25"/>
  <c r="C17" i="25"/>
  <c r="B29" i="21" l="1"/>
  <c r="C22" i="20"/>
  <c r="C21" i="20"/>
  <c r="C20" i="20"/>
  <c r="C19" i="20"/>
  <c r="C18" i="20"/>
  <c r="C17" i="20"/>
  <c r="C16" i="20"/>
  <c r="C15" i="20"/>
  <c r="C14" i="20"/>
  <c r="C13" i="20"/>
  <c r="C12" i="20"/>
  <c r="C11" i="20"/>
  <c r="C10" i="20"/>
  <c r="C9" i="20"/>
  <c r="C8" i="20"/>
  <c r="C7" i="20"/>
  <c r="C6" i="20"/>
  <c r="C5" i="20"/>
  <c r="C18" i="18"/>
  <c r="C17" i="18"/>
  <c r="C16" i="18"/>
  <c r="C15" i="18"/>
  <c r="C14" i="18"/>
  <c r="C13" i="18"/>
  <c r="C12" i="18"/>
  <c r="C11" i="18"/>
  <c r="C10" i="18"/>
  <c r="C9" i="18"/>
  <c r="C8" i="18"/>
  <c r="C7" i="18"/>
  <c r="C6" i="18"/>
  <c r="C6" i="17"/>
  <c r="D6" i="17" s="1"/>
  <c r="E6" i="17" s="1"/>
  <c r="F6" i="17" s="1"/>
  <c r="C6" i="16"/>
  <c r="D6" i="16" s="1"/>
  <c r="E6" i="16" s="1"/>
  <c r="F6" i="16" s="1"/>
  <c r="B29" i="15"/>
  <c r="C26" i="15" s="1"/>
  <c r="C28" i="15"/>
  <c r="C27" i="15"/>
  <c r="C25" i="15"/>
  <c r="C24" i="15"/>
  <c r="C23" i="15"/>
  <c r="C21" i="15"/>
  <c r="C20" i="15"/>
  <c r="C19" i="15"/>
  <c r="C18" i="15"/>
  <c r="C17" i="15"/>
  <c r="C16" i="15"/>
  <c r="C15" i="15"/>
  <c r="C14" i="15"/>
  <c r="C13" i="15"/>
  <c r="C12" i="15"/>
  <c r="C11" i="15"/>
  <c r="C10" i="15"/>
  <c r="C9" i="15"/>
  <c r="C8" i="15"/>
  <c r="C7" i="15"/>
  <c r="C6" i="15"/>
  <c r="C5" i="15"/>
  <c r="C22" i="14"/>
  <c r="C21" i="14"/>
  <c r="C20" i="14"/>
  <c r="C19" i="14"/>
  <c r="C18" i="14"/>
  <c r="C17" i="14"/>
  <c r="C16" i="14"/>
  <c r="C15" i="14"/>
  <c r="C14" i="14"/>
  <c r="C13" i="14"/>
  <c r="C12" i="14"/>
  <c r="C11" i="14"/>
  <c r="C10" i="14"/>
  <c r="C9" i="14"/>
  <c r="C8" i="14"/>
  <c r="C7" i="14"/>
  <c r="C6" i="14"/>
  <c r="C5" i="14"/>
  <c r="C7" i="12"/>
  <c r="C8" i="12"/>
  <c r="C9" i="12"/>
  <c r="C10" i="12"/>
  <c r="C11" i="12"/>
  <c r="C12" i="12"/>
  <c r="M16" i="11"/>
  <c r="L16" i="11"/>
  <c r="K16" i="11"/>
  <c r="J16" i="11"/>
  <c r="I16" i="11"/>
  <c r="H16" i="11"/>
  <c r="G16" i="11"/>
  <c r="F16" i="11"/>
  <c r="E16" i="11"/>
  <c r="D16" i="11"/>
  <c r="C16" i="11"/>
  <c r="B16" i="11"/>
  <c r="M15" i="11"/>
  <c r="L15" i="11"/>
  <c r="K15" i="11"/>
  <c r="J15" i="11"/>
  <c r="I15" i="11"/>
  <c r="H15" i="11"/>
  <c r="G15" i="11"/>
  <c r="F15" i="11"/>
  <c r="E15" i="11"/>
  <c r="D15" i="11"/>
  <c r="C15" i="11"/>
  <c r="B15" i="11"/>
  <c r="M14" i="11"/>
  <c r="L14" i="11"/>
  <c r="K14" i="11"/>
  <c r="J14" i="11"/>
  <c r="I14" i="11"/>
  <c r="H14" i="11"/>
  <c r="G14" i="11"/>
  <c r="F14" i="11"/>
  <c r="E14" i="11"/>
  <c r="D14" i="11"/>
  <c r="C14" i="11"/>
  <c r="B14" i="11"/>
  <c r="M13" i="11"/>
  <c r="L13" i="11"/>
  <c r="K13" i="11"/>
  <c r="J13" i="11"/>
  <c r="I13" i="11"/>
  <c r="H13" i="11"/>
  <c r="G13" i="11"/>
  <c r="F13" i="11"/>
  <c r="E13" i="11"/>
  <c r="D13" i="11"/>
  <c r="C13" i="11"/>
  <c r="B13" i="11"/>
  <c r="M12" i="11"/>
  <c r="L12" i="11"/>
  <c r="K12" i="11"/>
  <c r="J12" i="11"/>
  <c r="I12" i="11"/>
  <c r="H12" i="11"/>
  <c r="G12" i="11"/>
  <c r="F12" i="11"/>
  <c r="E12" i="11"/>
  <c r="D12" i="11"/>
  <c r="C12" i="11"/>
  <c r="B12" i="11"/>
  <c r="M11" i="11"/>
  <c r="L11" i="11"/>
  <c r="K11" i="11"/>
  <c r="J11" i="11"/>
  <c r="I11" i="11"/>
  <c r="H11" i="11"/>
  <c r="G11" i="11"/>
  <c r="F11" i="11"/>
  <c r="E11" i="11"/>
  <c r="D11" i="11"/>
  <c r="C11" i="11"/>
  <c r="B11" i="11"/>
  <c r="M10" i="11"/>
  <c r="L10" i="11"/>
  <c r="K10" i="11"/>
  <c r="J10" i="11"/>
  <c r="I10" i="11"/>
  <c r="H10" i="11"/>
  <c r="G10" i="11"/>
  <c r="F10" i="11"/>
  <c r="E10" i="11"/>
  <c r="D10" i="11"/>
  <c r="C10" i="11"/>
  <c r="B10" i="11"/>
  <c r="M9" i="11"/>
  <c r="L9" i="11"/>
  <c r="K9" i="11"/>
  <c r="J9" i="11"/>
  <c r="I9" i="11"/>
  <c r="H9" i="11"/>
  <c r="G9" i="11"/>
  <c r="F9" i="11"/>
  <c r="E9" i="11"/>
  <c r="D9" i="11"/>
  <c r="C9" i="11"/>
  <c r="B9" i="11"/>
  <c r="M8" i="11"/>
  <c r="L8" i="11"/>
  <c r="K8" i="11"/>
  <c r="J8" i="11"/>
  <c r="I8" i="11"/>
  <c r="H8" i="11"/>
  <c r="G8" i="11"/>
  <c r="F8" i="11"/>
  <c r="E8" i="11"/>
  <c r="D8" i="11"/>
  <c r="C8" i="11"/>
  <c r="B8" i="11"/>
  <c r="M7" i="11"/>
  <c r="L7" i="11"/>
  <c r="K7" i="11"/>
  <c r="J7" i="11"/>
  <c r="I7" i="11"/>
  <c r="H7" i="11"/>
  <c r="G7" i="11"/>
  <c r="F7" i="11"/>
  <c r="E7" i="11"/>
  <c r="D7" i="11"/>
  <c r="C7" i="11"/>
  <c r="B7" i="11"/>
  <c r="M6" i="11"/>
  <c r="L6" i="11"/>
  <c r="K6" i="11"/>
  <c r="J6" i="11"/>
  <c r="I6" i="11"/>
  <c r="H6" i="11"/>
  <c r="G6" i="11"/>
  <c r="F6" i="11"/>
  <c r="E6" i="11"/>
  <c r="D6" i="11"/>
  <c r="C6" i="11"/>
  <c r="B6" i="11"/>
  <c r="M5" i="11"/>
  <c r="L5" i="11"/>
  <c r="K5" i="11"/>
  <c r="J5" i="11"/>
  <c r="I5" i="11"/>
  <c r="H5" i="11"/>
  <c r="G5" i="11"/>
  <c r="F5" i="11"/>
  <c r="E5" i="11"/>
  <c r="D5" i="11"/>
  <c r="C5" i="11"/>
  <c r="B5" i="11"/>
  <c r="E5" i="9"/>
  <c r="D5" i="9"/>
  <c r="C7" i="5"/>
  <c r="D7" i="5"/>
  <c r="E7" i="5"/>
  <c r="C8" i="5"/>
  <c r="D8" i="5"/>
  <c r="E8" i="5"/>
  <c r="C9" i="5"/>
  <c r="D9" i="5"/>
  <c r="E9" i="5"/>
  <c r="C10" i="5"/>
  <c r="D10" i="5"/>
  <c r="E10" i="5"/>
  <c r="E13" i="6"/>
  <c r="D13" i="6"/>
  <c r="C13" i="6"/>
  <c r="E12" i="6"/>
  <c r="D12" i="6"/>
  <c r="C12" i="6"/>
  <c r="E11" i="6"/>
  <c r="D11" i="6"/>
  <c r="C11" i="6"/>
  <c r="E10" i="6"/>
  <c r="D10" i="6"/>
  <c r="C10" i="6"/>
  <c r="E9" i="6"/>
  <c r="D9" i="6"/>
  <c r="C9" i="6"/>
  <c r="E8" i="6"/>
  <c r="D8" i="6"/>
  <c r="C8" i="6"/>
  <c r="M16" i="4"/>
  <c r="L16" i="4"/>
  <c r="K16" i="4"/>
  <c r="J16" i="4"/>
  <c r="I16" i="4"/>
  <c r="H16" i="4"/>
  <c r="G16" i="4"/>
  <c r="F16" i="4"/>
  <c r="E16" i="4"/>
  <c r="D16" i="4"/>
  <c r="C16" i="4"/>
  <c r="B16" i="4"/>
  <c r="M15" i="4"/>
  <c r="L15" i="4"/>
  <c r="K15" i="4"/>
  <c r="J15" i="4"/>
  <c r="I15" i="4"/>
  <c r="H15" i="4"/>
  <c r="G15" i="4"/>
  <c r="F15" i="4"/>
  <c r="E15" i="4"/>
  <c r="D15" i="4"/>
  <c r="C15" i="4"/>
  <c r="B15" i="4"/>
  <c r="M14" i="4"/>
  <c r="L14" i="4"/>
  <c r="K14" i="4"/>
  <c r="J14" i="4"/>
  <c r="I14" i="4"/>
  <c r="H14" i="4"/>
  <c r="G14" i="4"/>
  <c r="F14" i="4"/>
  <c r="E14" i="4"/>
  <c r="D14" i="4"/>
  <c r="C14" i="4"/>
  <c r="B14" i="4"/>
  <c r="M13" i="4"/>
  <c r="L13" i="4"/>
  <c r="K13" i="4"/>
  <c r="J13" i="4"/>
  <c r="I13" i="4"/>
  <c r="H13" i="4"/>
  <c r="G13" i="4"/>
  <c r="F13" i="4"/>
  <c r="E13" i="4"/>
  <c r="D13" i="4"/>
  <c r="C13" i="4"/>
  <c r="B13" i="4"/>
  <c r="M12" i="4"/>
  <c r="L12" i="4"/>
  <c r="K12" i="4"/>
  <c r="J12" i="4"/>
  <c r="I12" i="4"/>
  <c r="H12" i="4"/>
  <c r="G12" i="4"/>
  <c r="F12" i="4"/>
  <c r="E12" i="4"/>
  <c r="D12" i="4"/>
  <c r="C12" i="4"/>
  <c r="B12" i="4"/>
  <c r="M11" i="4"/>
  <c r="L11" i="4"/>
  <c r="K11" i="4"/>
  <c r="J11" i="4"/>
  <c r="I11" i="4"/>
  <c r="H11" i="4"/>
  <c r="G11" i="4"/>
  <c r="F11" i="4"/>
  <c r="E11" i="4"/>
  <c r="D11" i="4"/>
  <c r="C11" i="4"/>
  <c r="B11" i="4"/>
  <c r="M10" i="4"/>
  <c r="L10" i="4"/>
  <c r="K10" i="4"/>
  <c r="J10" i="4"/>
  <c r="I10" i="4"/>
  <c r="H10" i="4"/>
  <c r="G10" i="4"/>
  <c r="F10" i="4"/>
  <c r="E10" i="4"/>
  <c r="D10" i="4"/>
  <c r="C10" i="4"/>
  <c r="B10" i="4"/>
  <c r="M9" i="4"/>
  <c r="L9" i="4"/>
  <c r="K9" i="4"/>
  <c r="J9" i="4"/>
  <c r="I9" i="4"/>
  <c r="H9" i="4"/>
  <c r="G9" i="4"/>
  <c r="F9" i="4"/>
  <c r="E9" i="4"/>
  <c r="D9" i="4"/>
  <c r="C9" i="4"/>
  <c r="B9" i="4"/>
  <c r="M8" i="4"/>
  <c r="L8" i="4"/>
  <c r="K8" i="4"/>
  <c r="J8" i="4"/>
  <c r="I8" i="4"/>
  <c r="H8" i="4"/>
  <c r="G8" i="4"/>
  <c r="F8" i="4"/>
  <c r="E8" i="4"/>
  <c r="D8" i="4"/>
  <c r="C8" i="4"/>
  <c r="B8" i="4"/>
  <c r="M7" i="4"/>
  <c r="L7" i="4"/>
  <c r="K7" i="4"/>
  <c r="J7" i="4"/>
  <c r="I7" i="4"/>
  <c r="H7" i="4"/>
  <c r="G7" i="4"/>
  <c r="F7" i="4"/>
  <c r="E7" i="4"/>
  <c r="D7" i="4"/>
  <c r="C7" i="4"/>
  <c r="B7" i="4"/>
  <c r="M6" i="4"/>
  <c r="L6" i="4"/>
  <c r="K6" i="4"/>
  <c r="J6" i="4"/>
  <c r="I6" i="4"/>
  <c r="H6" i="4"/>
  <c r="G6" i="4"/>
  <c r="F6" i="4"/>
  <c r="E6" i="4"/>
  <c r="D6" i="4"/>
  <c r="C6" i="4"/>
  <c r="B6" i="4"/>
  <c r="M5" i="4"/>
  <c r="L5" i="4"/>
  <c r="K5" i="4"/>
  <c r="J5" i="4"/>
  <c r="I5" i="4"/>
  <c r="H5" i="4"/>
  <c r="G5" i="4"/>
  <c r="F5" i="4"/>
  <c r="E5" i="4"/>
  <c r="D5" i="4"/>
  <c r="C5" i="4"/>
  <c r="B5" i="4"/>
  <c r="E12" i="3"/>
  <c r="C8" i="3"/>
  <c r="D8" i="3"/>
  <c r="E8" i="3"/>
  <c r="C9" i="3"/>
  <c r="D9" i="3"/>
  <c r="E9" i="3"/>
  <c r="C10" i="3"/>
  <c r="D10" i="3"/>
  <c r="E10" i="3"/>
  <c r="C11" i="3"/>
  <c r="D11" i="3"/>
  <c r="E11" i="3"/>
  <c r="C12" i="3"/>
  <c r="D12" i="3"/>
  <c r="D16" i="1"/>
  <c r="C16" i="1"/>
  <c r="E16" i="1"/>
  <c r="C17" i="1"/>
  <c r="D17" i="1"/>
  <c r="E17" i="1"/>
  <c r="C18" i="1"/>
  <c r="D18" i="1"/>
  <c r="E18" i="1"/>
  <c r="C8" i="1"/>
  <c r="D8" i="1"/>
  <c r="E8" i="1"/>
  <c r="D9" i="1"/>
  <c r="E9" i="1"/>
  <c r="D10" i="1"/>
  <c r="E10" i="1"/>
  <c r="D11" i="1"/>
  <c r="E11" i="1"/>
  <c r="C9" i="1"/>
  <c r="C10" i="1"/>
  <c r="C11" i="1"/>
  <c r="D5" i="3"/>
  <c r="E5" i="3"/>
  <c r="C22" i="15" l="1"/>
  <c r="C29" i="15" s="1"/>
</calcChain>
</file>

<file path=xl/comments1.xml><?xml version="1.0" encoding="utf-8"?>
<comments xmlns="http://schemas.openxmlformats.org/spreadsheetml/2006/main">
  <authors>
    <author>Julio_Dalia</author>
    <author>Leonora</author>
  </authors>
  <commentList>
    <comment ref="C4" authorId="0">
      <text>
        <r>
          <rPr>
            <b/>
            <sz val="9"/>
            <color indexed="81"/>
            <rFont val="Tahoma"/>
            <family val="2"/>
          </rPr>
          <t>Tarifa por segundo=&gt;</t>
        </r>
        <r>
          <rPr>
            <sz val="9"/>
            <color indexed="81"/>
            <rFont val="Tahoma"/>
            <family val="2"/>
          </rPr>
          <t xml:space="preserve">
Este valor representa el costo por segundo de llamada local.</t>
        </r>
      </text>
    </comment>
    <comment ref="C6" authorId="1">
      <text>
        <r>
          <rPr>
            <b/>
            <sz val="8"/>
            <color indexed="81"/>
            <rFont val="Tahoma"/>
            <family val="2"/>
          </rPr>
          <t xml:space="preserve">Valor en Soles=&gt;
</t>
        </r>
        <r>
          <rPr>
            <sz val="8"/>
            <color indexed="81"/>
            <rFont val="Tahoma"/>
            <family val="2"/>
          </rPr>
          <t>Es el Tiempo(Seg.) multiplicado por Tarifa por segundo</t>
        </r>
      </text>
    </comment>
  </commentList>
</comments>
</file>

<file path=xl/comments10.xml><?xml version="1.0" encoding="utf-8"?>
<comments xmlns="http://schemas.openxmlformats.org/spreadsheetml/2006/main">
  <authors>
    <author>Leonora</author>
  </authors>
  <commentList>
    <comment ref="C7" authorId="0">
      <text>
        <r>
          <rPr>
            <b/>
            <sz val="9"/>
            <color indexed="81"/>
            <rFont val="Tahoma"/>
            <family val="2"/>
          </rPr>
          <t>Soles=&gt;</t>
        </r>
        <r>
          <rPr>
            <sz val="9"/>
            <color indexed="81"/>
            <rFont val="Tahoma"/>
            <family val="2"/>
          </rPr>
          <t xml:space="preserve">
Es el Precio Dólares multiplicado por el Tipo de Cambio de Perú</t>
        </r>
      </text>
    </comment>
    <comment ref="D7" authorId="0">
      <text>
        <r>
          <rPr>
            <b/>
            <sz val="9"/>
            <color indexed="81"/>
            <rFont val="Tahoma"/>
            <family val="2"/>
          </rPr>
          <t xml:space="preserve">Euros=&gt;
</t>
        </r>
        <r>
          <rPr>
            <sz val="9"/>
            <color indexed="81"/>
            <rFont val="Tahoma"/>
            <family val="2"/>
          </rPr>
          <t>Es el Precio Dólares dividido entre el Tipo de Cambio de Europa</t>
        </r>
      </text>
    </comment>
    <comment ref="E7" authorId="0">
      <text>
        <r>
          <rPr>
            <b/>
            <sz val="9"/>
            <color indexed="81"/>
            <rFont val="Tahoma"/>
            <family val="2"/>
          </rPr>
          <t xml:space="preserve">Reales=&gt;
</t>
        </r>
        <r>
          <rPr>
            <sz val="9"/>
            <color indexed="81"/>
            <rFont val="Tahoma"/>
            <family val="2"/>
          </rPr>
          <t>Es el Precio Dólares multiplicado por el Tipo de Cambio de Brasil</t>
        </r>
      </text>
    </comment>
  </commentList>
</comments>
</file>

<file path=xl/comments11.xml><?xml version="1.0" encoding="utf-8"?>
<comments xmlns="http://schemas.openxmlformats.org/spreadsheetml/2006/main">
  <authors>
    <author>Leonora</author>
  </authors>
  <commentList>
    <comment ref="C4" authorId="0">
      <text>
        <r>
          <rPr>
            <b/>
            <sz val="9"/>
            <color indexed="81"/>
            <rFont val="Tahoma"/>
            <family val="2"/>
          </rPr>
          <t xml:space="preserve">Superficie(Km2)=&gt;
</t>
        </r>
        <r>
          <rPr>
            <sz val="9"/>
            <color indexed="81"/>
            <rFont val="Tahoma"/>
            <family val="2"/>
          </rPr>
          <t>Es el Porcentaje multiplicado por Superficie Total</t>
        </r>
        <r>
          <rPr>
            <sz val="9"/>
            <color indexed="81"/>
            <rFont val="Tahoma"/>
            <family val="2"/>
          </rPr>
          <t xml:space="preserve">
</t>
        </r>
      </text>
    </comment>
  </commentList>
</comments>
</file>

<file path=xl/comments12.xml><?xml version="1.0" encoding="utf-8"?>
<comments xmlns="http://schemas.openxmlformats.org/spreadsheetml/2006/main">
  <authors>
    <author>Leonora</author>
  </authors>
  <commentList>
    <comment ref="C4" authorId="0">
      <text>
        <r>
          <rPr>
            <b/>
            <sz val="9"/>
            <color indexed="81"/>
            <rFont val="Tahoma"/>
            <family val="2"/>
          </rPr>
          <t xml:space="preserve">Superficie(Km2)=&gt;
</t>
        </r>
        <r>
          <rPr>
            <sz val="9"/>
            <color indexed="81"/>
            <rFont val="Tahoma"/>
            <family val="2"/>
          </rPr>
          <t>Es el Porcentaje multiplicado por Superficie Total</t>
        </r>
        <r>
          <rPr>
            <sz val="9"/>
            <color indexed="81"/>
            <rFont val="Tahoma"/>
            <family val="2"/>
          </rPr>
          <t xml:space="preserve">
</t>
        </r>
      </text>
    </comment>
  </commentList>
</comments>
</file>

<file path=xl/comments13.xml><?xml version="1.0" encoding="utf-8"?>
<comments xmlns="http://schemas.openxmlformats.org/spreadsheetml/2006/main">
  <authors>
    <author>Leonora</author>
  </authors>
  <commentList>
    <comment ref="C4" authorId="0">
      <text>
        <r>
          <rPr>
            <b/>
            <sz val="9"/>
            <color indexed="81"/>
            <rFont val="Tahoma"/>
            <family val="2"/>
          </rPr>
          <t xml:space="preserve">Porcentaje=&gt;
</t>
        </r>
        <r>
          <rPr>
            <sz val="9"/>
            <color indexed="81"/>
            <rFont val="Tahoma"/>
            <family val="2"/>
          </rPr>
          <t>Es la población dividida entre la Superficie Total</t>
        </r>
      </text>
    </comment>
  </commentList>
</comments>
</file>

<file path=xl/comments14.xml><?xml version="1.0" encoding="utf-8"?>
<comments xmlns="http://schemas.openxmlformats.org/spreadsheetml/2006/main">
  <authors>
    <author>Leonora</author>
  </authors>
  <commentList>
    <comment ref="C4" authorId="0">
      <text>
        <r>
          <rPr>
            <b/>
            <sz val="9"/>
            <color indexed="81"/>
            <rFont val="Tahoma"/>
            <family val="2"/>
          </rPr>
          <t xml:space="preserve">Porcentaje=&gt;
</t>
        </r>
        <r>
          <rPr>
            <sz val="9"/>
            <color indexed="81"/>
            <rFont val="Tahoma"/>
            <family val="2"/>
          </rPr>
          <t>Es la población dividida entre la Superficie Total</t>
        </r>
      </text>
    </comment>
  </commentList>
</comments>
</file>

<file path=xl/comments15.xml><?xml version="1.0" encoding="utf-8"?>
<comments xmlns="http://schemas.openxmlformats.org/spreadsheetml/2006/main">
  <authors>
    <author>Cibertito Pérez</author>
    <author>Leonora</author>
  </authors>
  <commentList>
    <comment ref="C3" authorId="0">
      <text>
        <r>
          <rPr>
            <sz val="8"/>
            <color indexed="81"/>
            <rFont val="Tahoma"/>
            <family val="2"/>
          </rPr>
          <t xml:space="preserve">A este porcentaje se le llama también Tasa Anual de Crecimiento Poblacional
</t>
        </r>
      </text>
    </comment>
    <comment ref="C5" authorId="1">
      <text>
        <r>
          <rPr>
            <b/>
            <sz val="9"/>
            <color indexed="81"/>
            <rFont val="Tahoma"/>
            <family val="2"/>
          </rPr>
          <t xml:space="preserve">Año 2006=&gt;
</t>
        </r>
        <r>
          <rPr>
            <sz val="9"/>
            <color indexed="81"/>
            <rFont val="Tahoma"/>
            <family val="2"/>
          </rPr>
          <t>Es el Incremento del Año anterior en un 1,80%</t>
        </r>
      </text>
    </comment>
    <comment ref="D5" authorId="1">
      <text>
        <r>
          <rPr>
            <b/>
            <sz val="9"/>
            <color indexed="81"/>
            <rFont val="Tahoma"/>
            <family val="2"/>
          </rPr>
          <t>Año 2007=&gt;</t>
        </r>
        <r>
          <rPr>
            <sz val="9"/>
            <color indexed="81"/>
            <rFont val="Tahoma"/>
            <family val="2"/>
          </rPr>
          <t xml:space="preserve">
Es el Incremento del Año anterior en un 1,80%
</t>
        </r>
      </text>
    </comment>
    <comment ref="E5" authorId="1">
      <text>
        <r>
          <rPr>
            <b/>
            <sz val="9"/>
            <color indexed="81"/>
            <rFont val="Tahoma"/>
            <family val="2"/>
          </rPr>
          <t>Año 2008=&gt;</t>
        </r>
        <r>
          <rPr>
            <sz val="9"/>
            <color indexed="81"/>
            <rFont val="Tahoma"/>
            <family val="2"/>
          </rPr>
          <t xml:space="preserve">
Es el Incremento del Año anterior en un 1,80%</t>
        </r>
      </text>
    </comment>
    <comment ref="F5" authorId="1">
      <text>
        <r>
          <rPr>
            <b/>
            <sz val="9"/>
            <color indexed="81"/>
            <rFont val="Tahoma"/>
            <family val="2"/>
          </rPr>
          <t>Año 2009=&gt;</t>
        </r>
        <r>
          <rPr>
            <sz val="9"/>
            <color indexed="81"/>
            <rFont val="Tahoma"/>
            <family val="2"/>
          </rPr>
          <t xml:space="preserve">
Es el Incremento del Año anterior en un 1,80%
</t>
        </r>
      </text>
    </comment>
  </commentList>
</comments>
</file>

<file path=xl/comments16.xml><?xml version="1.0" encoding="utf-8"?>
<comments xmlns="http://schemas.openxmlformats.org/spreadsheetml/2006/main">
  <authors>
    <author>Cibertito Pérez</author>
    <author>Leonora</author>
  </authors>
  <commentList>
    <comment ref="C3" authorId="0">
      <text>
        <r>
          <rPr>
            <sz val="8"/>
            <color indexed="81"/>
            <rFont val="Tahoma"/>
            <family val="2"/>
          </rPr>
          <t xml:space="preserve">A este porcentaje se le llama también Tasa Anual de Crecimiento Poblacional
</t>
        </r>
      </text>
    </comment>
    <comment ref="C5" authorId="1">
      <text>
        <r>
          <rPr>
            <b/>
            <sz val="9"/>
            <color indexed="81"/>
            <rFont val="Tahoma"/>
            <family val="2"/>
          </rPr>
          <t xml:space="preserve">Año 2006=&gt;
</t>
        </r>
        <r>
          <rPr>
            <sz val="9"/>
            <color indexed="81"/>
            <rFont val="Tahoma"/>
            <family val="2"/>
          </rPr>
          <t>Es el Incremento del Año anterior en un 1,80%</t>
        </r>
      </text>
    </comment>
    <comment ref="D5" authorId="1">
      <text>
        <r>
          <rPr>
            <b/>
            <sz val="9"/>
            <color indexed="81"/>
            <rFont val="Tahoma"/>
            <family val="2"/>
          </rPr>
          <t>Año 2007=&gt;</t>
        </r>
        <r>
          <rPr>
            <sz val="9"/>
            <color indexed="81"/>
            <rFont val="Tahoma"/>
            <family val="2"/>
          </rPr>
          <t xml:space="preserve">
Es el Incremento del Año anterior en un 1,80%
</t>
        </r>
      </text>
    </comment>
    <comment ref="E5" authorId="1">
      <text>
        <r>
          <rPr>
            <b/>
            <sz val="9"/>
            <color indexed="81"/>
            <rFont val="Tahoma"/>
            <family val="2"/>
          </rPr>
          <t>Año 2008=&gt;</t>
        </r>
        <r>
          <rPr>
            <sz val="9"/>
            <color indexed="81"/>
            <rFont val="Tahoma"/>
            <family val="2"/>
          </rPr>
          <t xml:space="preserve">
Es el Incremento del Año anterior en un 1,80%</t>
        </r>
      </text>
    </comment>
    <comment ref="F5" authorId="1">
      <text>
        <r>
          <rPr>
            <b/>
            <sz val="9"/>
            <color indexed="81"/>
            <rFont val="Tahoma"/>
            <family val="2"/>
          </rPr>
          <t>Año 2009=&gt;</t>
        </r>
        <r>
          <rPr>
            <sz val="9"/>
            <color indexed="81"/>
            <rFont val="Tahoma"/>
            <family val="2"/>
          </rPr>
          <t xml:space="preserve">
Es el Incremento del Año anterior en un 1,80%
</t>
        </r>
      </text>
    </comment>
  </commentList>
</comments>
</file>

<file path=xl/comments17.xml><?xml version="1.0" encoding="utf-8"?>
<comments xmlns="http://schemas.openxmlformats.org/spreadsheetml/2006/main">
  <authors>
    <author>Cibertito Pérez</author>
    <author>Leonora</author>
  </authors>
  <commentList>
    <comment ref="C3" authorId="0">
      <text>
        <r>
          <rPr>
            <sz val="8"/>
            <color indexed="81"/>
            <rFont val="Tahoma"/>
            <family val="2"/>
          </rPr>
          <t>El objetivo es disminuir cada año 3%, con respecto al año anterior.</t>
        </r>
      </text>
    </comment>
    <comment ref="C5" authorId="1">
      <text>
        <r>
          <rPr>
            <b/>
            <sz val="9"/>
            <color indexed="81"/>
            <rFont val="Tahoma"/>
            <family val="2"/>
          </rPr>
          <t xml:space="preserve">Año 2006=&gt;
</t>
        </r>
        <r>
          <rPr>
            <sz val="9"/>
            <color indexed="81"/>
            <rFont val="Tahoma"/>
            <family val="2"/>
          </rPr>
          <t xml:space="preserve">Es el Decremento del Año anterior en un 3,00%
</t>
        </r>
      </text>
    </comment>
    <comment ref="D5" authorId="1">
      <text>
        <r>
          <rPr>
            <b/>
            <sz val="9"/>
            <color indexed="81"/>
            <rFont val="Tahoma"/>
            <family val="2"/>
          </rPr>
          <t xml:space="preserve">Año 2007=&gt;
</t>
        </r>
        <r>
          <rPr>
            <sz val="9"/>
            <color indexed="81"/>
            <rFont val="Tahoma"/>
            <family val="2"/>
          </rPr>
          <t>Es el Decremento del Año anterior en un 3,00%</t>
        </r>
      </text>
    </comment>
    <comment ref="E5" authorId="1">
      <text>
        <r>
          <rPr>
            <b/>
            <sz val="9"/>
            <color indexed="81"/>
            <rFont val="Tahoma"/>
            <family val="2"/>
          </rPr>
          <t xml:space="preserve">Año 2008=&gt;
</t>
        </r>
        <r>
          <rPr>
            <sz val="9"/>
            <color indexed="81"/>
            <rFont val="Tahoma"/>
            <family val="2"/>
          </rPr>
          <t>Es el Decremento del Año anterior en un 3,00%</t>
        </r>
      </text>
    </comment>
    <comment ref="F5" authorId="1">
      <text>
        <r>
          <rPr>
            <b/>
            <sz val="9"/>
            <color indexed="81"/>
            <rFont val="Tahoma"/>
            <family val="2"/>
          </rPr>
          <t>Año 2009=&gt;</t>
        </r>
        <r>
          <rPr>
            <sz val="9"/>
            <color indexed="81"/>
            <rFont val="Tahoma"/>
            <family val="2"/>
          </rPr>
          <t xml:space="preserve">
Es el Decremento del Año anterior en un 3,00%</t>
        </r>
      </text>
    </comment>
  </commentList>
</comments>
</file>

<file path=xl/comments18.xml><?xml version="1.0" encoding="utf-8"?>
<comments xmlns="http://schemas.openxmlformats.org/spreadsheetml/2006/main">
  <authors>
    <author>Cibertito Pérez</author>
    <author>Leonora</author>
  </authors>
  <commentList>
    <comment ref="C3" authorId="0">
      <text>
        <r>
          <rPr>
            <sz val="8"/>
            <color indexed="81"/>
            <rFont val="Tahoma"/>
            <family val="2"/>
          </rPr>
          <t>El objetivo es disminuir cada año 3%, con respecto al año anterior.</t>
        </r>
      </text>
    </comment>
    <comment ref="C5" authorId="1">
      <text>
        <r>
          <rPr>
            <b/>
            <sz val="9"/>
            <color indexed="81"/>
            <rFont val="Tahoma"/>
            <family val="2"/>
          </rPr>
          <t xml:space="preserve">Año 2006=&gt;
</t>
        </r>
        <r>
          <rPr>
            <sz val="9"/>
            <color indexed="81"/>
            <rFont val="Tahoma"/>
            <family val="2"/>
          </rPr>
          <t xml:space="preserve">Es el Decremento del Año anterior en un 3,00%
</t>
        </r>
      </text>
    </comment>
    <comment ref="D5" authorId="1">
      <text>
        <r>
          <rPr>
            <b/>
            <sz val="9"/>
            <color indexed="81"/>
            <rFont val="Tahoma"/>
            <family val="2"/>
          </rPr>
          <t xml:space="preserve">Año 2007=&gt;
</t>
        </r>
        <r>
          <rPr>
            <sz val="9"/>
            <color indexed="81"/>
            <rFont val="Tahoma"/>
            <family val="2"/>
          </rPr>
          <t>Es el Decremento del Año anterior en un 3,00%</t>
        </r>
      </text>
    </comment>
    <comment ref="E5" authorId="1">
      <text>
        <r>
          <rPr>
            <b/>
            <sz val="9"/>
            <color indexed="81"/>
            <rFont val="Tahoma"/>
            <family val="2"/>
          </rPr>
          <t xml:space="preserve">Año 2008=&gt;
</t>
        </r>
        <r>
          <rPr>
            <sz val="9"/>
            <color indexed="81"/>
            <rFont val="Tahoma"/>
            <family val="2"/>
          </rPr>
          <t>Es el Decremento del Año anterior en un 3,00%</t>
        </r>
      </text>
    </comment>
    <comment ref="F5" authorId="1">
      <text>
        <r>
          <rPr>
            <b/>
            <sz val="9"/>
            <color indexed="81"/>
            <rFont val="Tahoma"/>
            <family val="2"/>
          </rPr>
          <t>Año 2009=&gt;</t>
        </r>
        <r>
          <rPr>
            <sz val="9"/>
            <color indexed="81"/>
            <rFont val="Tahoma"/>
            <family val="2"/>
          </rPr>
          <t xml:space="preserve">
Es el Decremento del Año anterior en un 3,00%</t>
        </r>
      </text>
    </comment>
  </commentList>
</comments>
</file>

<file path=xl/comments19.xml><?xml version="1.0" encoding="utf-8"?>
<comments xmlns="http://schemas.openxmlformats.org/spreadsheetml/2006/main">
  <authors>
    <author>Cibertito Pérez</author>
    <author>Leonora</author>
  </authors>
  <commentList>
    <comment ref="C3" authorId="0">
      <text>
        <r>
          <rPr>
            <sz val="8"/>
            <color indexed="81"/>
            <rFont val="Tahoma"/>
            <family val="2"/>
          </rPr>
          <t>El Tipo de Cambio puede variar según la fecha, e indica cuál es la equivalencia entre 2 monedas, Ejm: 1 DÓLAR = 3.25 SOLES</t>
        </r>
      </text>
    </comment>
    <comment ref="C5" authorId="1">
      <text>
        <r>
          <rPr>
            <b/>
            <sz val="9"/>
            <color indexed="81"/>
            <rFont val="Tahoma"/>
            <family val="2"/>
          </rPr>
          <t xml:space="preserve">Gastos en Soles=&gt;
</t>
        </r>
        <r>
          <rPr>
            <sz val="9"/>
            <color indexed="81"/>
            <rFont val="Tahoma"/>
            <family val="2"/>
          </rPr>
          <t>Es el Gasto en Dolares ($) convertido en Soles</t>
        </r>
      </text>
    </comment>
  </commentList>
</comments>
</file>

<file path=xl/comments2.xml><?xml version="1.0" encoding="utf-8"?>
<comments xmlns="http://schemas.openxmlformats.org/spreadsheetml/2006/main">
  <authors>
    <author>Julio_Dalia</author>
    <author>Leonora</author>
  </authors>
  <commentList>
    <comment ref="C4" authorId="0">
      <text>
        <r>
          <rPr>
            <b/>
            <sz val="9"/>
            <color indexed="81"/>
            <rFont val="Tahoma"/>
            <family val="2"/>
          </rPr>
          <t>Tarifa por segundo=&gt;</t>
        </r>
        <r>
          <rPr>
            <sz val="9"/>
            <color indexed="81"/>
            <rFont val="Tahoma"/>
            <family val="2"/>
          </rPr>
          <t xml:space="preserve">
Este valor representa el costo por segundo de llamada local.</t>
        </r>
      </text>
    </comment>
    <comment ref="C6" authorId="1">
      <text>
        <r>
          <rPr>
            <b/>
            <sz val="8"/>
            <color indexed="81"/>
            <rFont val="Tahoma"/>
            <family val="2"/>
          </rPr>
          <t xml:space="preserve">Valor en Soles=&gt;
</t>
        </r>
        <r>
          <rPr>
            <sz val="8"/>
            <color indexed="81"/>
            <rFont val="Tahoma"/>
            <family val="2"/>
          </rPr>
          <t>Es el Tiempo(Seg.) multiplicado por Tarifa por segundo</t>
        </r>
      </text>
    </comment>
  </commentList>
</comments>
</file>

<file path=xl/comments20.xml><?xml version="1.0" encoding="utf-8"?>
<comments xmlns="http://schemas.openxmlformats.org/spreadsheetml/2006/main">
  <authors>
    <author>Cibertito Pérez</author>
    <author>Leonora</author>
  </authors>
  <commentList>
    <comment ref="C3" authorId="0">
      <text>
        <r>
          <rPr>
            <sz val="8"/>
            <color indexed="81"/>
            <rFont val="Tahoma"/>
            <family val="2"/>
          </rPr>
          <t>El Tipo de Cambio puede variar según la fecha, e indica cuál es la equivalencia entre 2 monedas, Ejm: 1 DÓLAR = 3.25 SOLES</t>
        </r>
      </text>
    </comment>
    <comment ref="C5" authorId="1">
      <text>
        <r>
          <rPr>
            <b/>
            <sz val="9"/>
            <color indexed="81"/>
            <rFont val="Tahoma"/>
            <family val="2"/>
          </rPr>
          <t xml:space="preserve">Gastos en Soles=&gt;
</t>
        </r>
        <r>
          <rPr>
            <sz val="9"/>
            <color indexed="81"/>
            <rFont val="Tahoma"/>
            <family val="2"/>
          </rPr>
          <t>Es el Gasto en Dolares ($) convertido en Soles</t>
        </r>
      </text>
    </comment>
  </commentList>
</comments>
</file>

<file path=xl/comments3.xml><?xml version="1.0" encoding="utf-8"?>
<comments xmlns="http://schemas.openxmlformats.org/spreadsheetml/2006/main">
  <authors>
    <author>Leonora</author>
  </authors>
  <commentList>
    <comment ref="C6" authorId="0">
      <text>
        <r>
          <rPr>
            <b/>
            <sz val="9"/>
            <color indexed="81"/>
            <rFont val="Tahoma"/>
            <family val="2"/>
          </rPr>
          <t>Año 2007=&gt;</t>
        </r>
        <r>
          <rPr>
            <sz val="9"/>
            <color indexed="81"/>
            <rFont val="Tahoma"/>
            <family val="2"/>
          </rPr>
          <t xml:space="preserve">
Es el Año 2006 aumentado un 4%
</t>
        </r>
      </text>
    </comment>
    <comment ref="D6" authorId="0">
      <text>
        <r>
          <rPr>
            <b/>
            <sz val="9"/>
            <color indexed="81"/>
            <rFont val="Tahoma"/>
            <family val="2"/>
          </rPr>
          <t>Año 2008=&gt;</t>
        </r>
        <r>
          <rPr>
            <sz val="9"/>
            <color indexed="81"/>
            <rFont val="Tahoma"/>
            <family val="2"/>
          </rPr>
          <t xml:space="preserve">
Es el Año 2007 aumentado un 8%</t>
        </r>
      </text>
    </comment>
    <comment ref="E6" authorId="0">
      <text>
        <r>
          <rPr>
            <b/>
            <sz val="9"/>
            <color indexed="81"/>
            <rFont val="Tahoma"/>
            <family val="2"/>
          </rPr>
          <t xml:space="preserve">Año 2009=&gt;
</t>
        </r>
        <r>
          <rPr>
            <sz val="9"/>
            <color indexed="81"/>
            <rFont val="Tahoma"/>
            <family val="2"/>
          </rPr>
          <t>Es el Año 2008 aumentado un 10%</t>
        </r>
      </text>
    </comment>
  </commentList>
</comments>
</file>

<file path=xl/comments4.xml><?xml version="1.0" encoding="utf-8"?>
<comments xmlns="http://schemas.openxmlformats.org/spreadsheetml/2006/main">
  <authors>
    <author>Leonora</author>
  </authors>
  <commentList>
    <comment ref="C6" authorId="0">
      <text>
        <r>
          <rPr>
            <b/>
            <sz val="9"/>
            <color indexed="81"/>
            <rFont val="Tahoma"/>
            <family val="2"/>
          </rPr>
          <t xml:space="preserve">Año 2007=&gt;
</t>
        </r>
        <r>
          <rPr>
            <sz val="9"/>
            <color indexed="81"/>
            <rFont val="Tahoma"/>
            <family val="2"/>
          </rPr>
          <t>Es el Año 2006 aumentado un 4%</t>
        </r>
        <r>
          <rPr>
            <b/>
            <sz val="9"/>
            <color indexed="81"/>
            <rFont val="Tahoma"/>
            <family val="2"/>
          </rPr>
          <t xml:space="preserve">
</t>
        </r>
      </text>
    </comment>
    <comment ref="D6" authorId="0">
      <text>
        <r>
          <rPr>
            <b/>
            <sz val="9"/>
            <color indexed="81"/>
            <rFont val="Tahoma"/>
            <family val="2"/>
          </rPr>
          <t>Año 2008=&gt;</t>
        </r>
        <r>
          <rPr>
            <sz val="9"/>
            <color indexed="81"/>
            <rFont val="Tahoma"/>
            <family val="2"/>
          </rPr>
          <t xml:space="preserve">
Es el Año 2007 aumentado un 8%</t>
        </r>
      </text>
    </comment>
    <comment ref="E6" authorId="0">
      <text>
        <r>
          <rPr>
            <b/>
            <sz val="9"/>
            <color indexed="81"/>
            <rFont val="Tahoma"/>
            <family val="2"/>
          </rPr>
          <t xml:space="preserve">Año 2009=&gt;
</t>
        </r>
        <r>
          <rPr>
            <sz val="9"/>
            <color indexed="81"/>
            <rFont val="Tahoma"/>
            <family val="2"/>
          </rPr>
          <t>Es el Año 2008 aumentado un 10%</t>
        </r>
        <r>
          <rPr>
            <b/>
            <sz val="9"/>
            <color indexed="81"/>
            <rFont val="Tahoma"/>
            <family val="2"/>
          </rPr>
          <t xml:space="preserve">
</t>
        </r>
      </text>
    </comment>
  </commentList>
</comments>
</file>

<file path=xl/comments5.xml><?xml version="1.0" encoding="utf-8"?>
<comments xmlns="http://schemas.openxmlformats.org/spreadsheetml/2006/main">
  <authors>
    <author>Leonora</author>
  </authors>
  <commentList>
    <comment ref="C7" authorId="0">
      <text>
        <r>
          <rPr>
            <b/>
            <sz val="9"/>
            <color indexed="81"/>
            <rFont val="Tahoma"/>
            <family val="2"/>
          </rPr>
          <t xml:space="preserve">Año 2007=&gt;
</t>
        </r>
        <r>
          <rPr>
            <sz val="9"/>
            <color indexed="81"/>
            <rFont val="Tahoma"/>
            <family val="2"/>
          </rPr>
          <t>Es el Año 2006 aumentado un 10%</t>
        </r>
        <r>
          <rPr>
            <sz val="9"/>
            <color indexed="81"/>
            <rFont val="Tahoma"/>
            <family val="2"/>
          </rPr>
          <t xml:space="preserve">
</t>
        </r>
      </text>
    </comment>
    <comment ref="D7" authorId="0">
      <text>
        <r>
          <rPr>
            <b/>
            <sz val="9"/>
            <color indexed="81"/>
            <rFont val="Tahoma"/>
            <family val="2"/>
          </rPr>
          <t xml:space="preserve">Año 2008=&gt;
</t>
        </r>
        <r>
          <rPr>
            <sz val="9"/>
            <color indexed="81"/>
            <rFont val="Tahoma"/>
            <family val="2"/>
          </rPr>
          <t>Es el Año 2007 aumentado un 10%</t>
        </r>
      </text>
    </comment>
    <comment ref="E7" authorId="0">
      <text>
        <r>
          <rPr>
            <b/>
            <sz val="9"/>
            <color indexed="81"/>
            <rFont val="Tahoma"/>
            <family val="2"/>
          </rPr>
          <t xml:space="preserve">Año 2009=&gt;
</t>
        </r>
        <r>
          <rPr>
            <sz val="9"/>
            <color indexed="81"/>
            <rFont val="Tahoma"/>
            <family val="2"/>
          </rPr>
          <t>Es el Año 2008 aumentado un 10%</t>
        </r>
      </text>
    </comment>
    <comment ref="C15" authorId="0">
      <text>
        <r>
          <rPr>
            <b/>
            <sz val="9"/>
            <color indexed="81"/>
            <rFont val="Tahoma"/>
            <family val="2"/>
          </rPr>
          <t xml:space="preserve">Año 2007=&gt;
</t>
        </r>
        <r>
          <rPr>
            <sz val="9"/>
            <color indexed="81"/>
            <rFont val="Tahoma"/>
            <family val="2"/>
          </rPr>
          <t>Es el Año 2006 aumentado un 10%</t>
        </r>
      </text>
    </comment>
    <comment ref="D15" authorId="0">
      <text>
        <r>
          <rPr>
            <b/>
            <sz val="9"/>
            <color indexed="81"/>
            <rFont val="Tahoma"/>
            <family val="2"/>
          </rPr>
          <t>Año 2008=&gt;</t>
        </r>
        <r>
          <rPr>
            <sz val="9"/>
            <color indexed="81"/>
            <rFont val="Tahoma"/>
            <family val="2"/>
          </rPr>
          <t xml:space="preserve">
Es el Año 2007 aumentado un 10%</t>
        </r>
      </text>
    </comment>
    <comment ref="E15" authorId="0">
      <text>
        <r>
          <rPr>
            <b/>
            <sz val="9"/>
            <color indexed="81"/>
            <rFont val="Tahoma"/>
            <family val="2"/>
          </rPr>
          <t>Año 2009=&gt;</t>
        </r>
        <r>
          <rPr>
            <sz val="9"/>
            <color indexed="81"/>
            <rFont val="Tahoma"/>
            <family val="2"/>
          </rPr>
          <t xml:space="preserve">
Es el Año 2008 aumentado un 10%</t>
        </r>
      </text>
    </comment>
  </commentList>
</comments>
</file>

<file path=xl/comments6.xml><?xml version="1.0" encoding="utf-8"?>
<comments xmlns="http://schemas.openxmlformats.org/spreadsheetml/2006/main">
  <authors>
    <author>Leonora</author>
  </authors>
  <commentList>
    <comment ref="C7" authorId="0">
      <text>
        <r>
          <rPr>
            <b/>
            <sz val="9"/>
            <color indexed="81"/>
            <rFont val="Tahoma"/>
            <family val="2"/>
          </rPr>
          <t xml:space="preserve">Año 2007=&gt;
</t>
        </r>
        <r>
          <rPr>
            <sz val="9"/>
            <color indexed="81"/>
            <rFont val="Tahoma"/>
            <family val="2"/>
          </rPr>
          <t>Es el Año 2006 aumentado un 10%</t>
        </r>
        <r>
          <rPr>
            <sz val="9"/>
            <color indexed="81"/>
            <rFont val="Tahoma"/>
            <family val="2"/>
          </rPr>
          <t xml:space="preserve">
</t>
        </r>
      </text>
    </comment>
    <comment ref="D7" authorId="0">
      <text>
        <r>
          <rPr>
            <b/>
            <sz val="9"/>
            <color indexed="81"/>
            <rFont val="Tahoma"/>
            <family val="2"/>
          </rPr>
          <t xml:space="preserve">Año 2008=&gt;
</t>
        </r>
        <r>
          <rPr>
            <sz val="9"/>
            <color indexed="81"/>
            <rFont val="Tahoma"/>
            <family val="2"/>
          </rPr>
          <t>Es el Año 2007 aumentado un 10%</t>
        </r>
      </text>
    </comment>
    <comment ref="E7" authorId="0">
      <text>
        <r>
          <rPr>
            <b/>
            <sz val="9"/>
            <color indexed="81"/>
            <rFont val="Tahoma"/>
            <family val="2"/>
          </rPr>
          <t xml:space="preserve">Año 2009=&gt;
</t>
        </r>
        <r>
          <rPr>
            <sz val="9"/>
            <color indexed="81"/>
            <rFont val="Tahoma"/>
            <family val="2"/>
          </rPr>
          <t>Es el Año 2008 aumentado un 10%</t>
        </r>
      </text>
    </comment>
    <comment ref="C15" authorId="0">
      <text>
        <r>
          <rPr>
            <b/>
            <sz val="9"/>
            <color indexed="81"/>
            <rFont val="Tahoma"/>
            <family val="2"/>
          </rPr>
          <t xml:space="preserve">Año 2007=&gt;
</t>
        </r>
        <r>
          <rPr>
            <sz val="9"/>
            <color indexed="81"/>
            <rFont val="Tahoma"/>
            <family val="2"/>
          </rPr>
          <t>Es el Año 2006 aumentado un 10%</t>
        </r>
      </text>
    </comment>
    <comment ref="D15" authorId="0">
      <text>
        <r>
          <rPr>
            <b/>
            <sz val="9"/>
            <color indexed="81"/>
            <rFont val="Tahoma"/>
            <family val="2"/>
          </rPr>
          <t>Año 2008=&gt;</t>
        </r>
        <r>
          <rPr>
            <sz val="9"/>
            <color indexed="81"/>
            <rFont val="Tahoma"/>
            <family val="2"/>
          </rPr>
          <t xml:space="preserve">
Es el Año 2007 aumentado un 10%</t>
        </r>
      </text>
    </comment>
    <comment ref="E15" authorId="0">
      <text>
        <r>
          <rPr>
            <b/>
            <sz val="9"/>
            <color indexed="81"/>
            <rFont val="Tahoma"/>
            <family val="2"/>
          </rPr>
          <t>Año 2009=&gt;</t>
        </r>
        <r>
          <rPr>
            <sz val="9"/>
            <color indexed="81"/>
            <rFont val="Tahoma"/>
            <family val="2"/>
          </rPr>
          <t xml:space="preserve">
Es el Año 2008 aumentado un 10%</t>
        </r>
      </text>
    </comment>
  </commentList>
</comments>
</file>

<file path=xl/comments7.xml><?xml version="1.0" encoding="utf-8"?>
<comments xmlns="http://schemas.openxmlformats.org/spreadsheetml/2006/main">
  <authors>
    <author>Leonora</author>
  </authors>
  <commentList>
    <comment ref="C7" authorId="0">
      <text>
        <r>
          <rPr>
            <b/>
            <sz val="9"/>
            <color indexed="81"/>
            <rFont val="Tahoma"/>
            <family val="2"/>
          </rPr>
          <t xml:space="preserve">Dolares=&gt;
</t>
        </r>
        <r>
          <rPr>
            <sz val="9"/>
            <color indexed="81"/>
            <rFont val="Tahoma"/>
            <family val="2"/>
          </rPr>
          <t>Es el Precio Soles dividido entre el Tipo de Cambio de Dolares</t>
        </r>
      </text>
    </comment>
    <comment ref="D7" authorId="0">
      <text>
        <r>
          <rPr>
            <b/>
            <sz val="9"/>
            <color indexed="81"/>
            <rFont val="Tahoma"/>
            <family val="2"/>
          </rPr>
          <t>Euros=&gt;</t>
        </r>
        <r>
          <rPr>
            <sz val="9"/>
            <color indexed="81"/>
            <rFont val="Tahoma"/>
            <family val="2"/>
          </rPr>
          <t xml:space="preserve">
Es el Precio Soles dividido entre el Tipo de Cambio de Euros</t>
        </r>
      </text>
    </comment>
    <comment ref="E7" authorId="0">
      <text>
        <r>
          <rPr>
            <b/>
            <sz val="9"/>
            <color indexed="81"/>
            <rFont val="Tahoma"/>
            <family val="2"/>
          </rPr>
          <t>Pesos=&gt;</t>
        </r>
        <r>
          <rPr>
            <sz val="9"/>
            <color indexed="81"/>
            <rFont val="Tahoma"/>
            <family val="2"/>
          </rPr>
          <t xml:space="preserve">
Es el Precio Soles dividido entre el Tipo de Cambio de Pesos</t>
        </r>
      </text>
    </comment>
  </commentList>
</comments>
</file>

<file path=xl/comments8.xml><?xml version="1.0" encoding="utf-8"?>
<comments xmlns="http://schemas.openxmlformats.org/spreadsheetml/2006/main">
  <authors>
    <author>Leonora</author>
  </authors>
  <commentList>
    <comment ref="C7" authorId="0">
      <text>
        <r>
          <rPr>
            <b/>
            <sz val="9"/>
            <color indexed="81"/>
            <rFont val="Tahoma"/>
            <family val="2"/>
          </rPr>
          <t xml:space="preserve">Dolares=&gt;
</t>
        </r>
        <r>
          <rPr>
            <sz val="9"/>
            <color indexed="81"/>
            <rFont val="Tahoma"/>
            <family val="2"/>
          </rPr>
          <t>Es el Precio Soles dividido entre el Tipo de Cambio de Dolares</t>
        </r>
      </text>
    </comment>
    <comment ref="D7" authorId="0">
      <text>
        <r>
          <rPr>
            <b/>
            <sz val="9"/>
            <color indexed="81"/>
            <rFont val="Tahoma"/>
            <family val="2"/>
          </rPr>
          <t>Euros=&gt;</t>
        </r>
        <r>
          <rPr>
            <sz val="9"/>
            <color indexed="81"/>
            <rFont val="Tahoma"/>
            <family val="2"/>
          </rPr>
          <t xml:space="preserve">
Es el Precio Soles dividido entre el Tipo de Cambio de Euros</t>
        </r>
      </text>
    </comment>
    <comment ref="E7" authorId="0">
      <text>
        <r>
          <rPr>
            <b/>
            <sz val="9"/>
            <color indexed="81"/>
            <rFont val="Tahoma"/>
            <family val="2"/>
          </rPr>
          <t>Pesos=&gt;</t>
        </r>
        <r>
          <rPr>
            <sz val="9"/>
            <color indexed="81"/>
            <rFont val="Tahoma"/>
            <family val="2"/>
          </rPr>
          <t xml:space="preserve">
Es el Precio Soles dividido entre el Tipo de Cambio de Pesos</t>
        </r>
      </text>
    </comment>
  </commentList>
</comments>
</file>

<file path=xl/comments9.xml><?xml version="1.0" encoding="utf-8"?>
<comments xmlns="http://schemas.openxmlformats.org/spreadsheetml/2006/main">
  <authors>
    <author>Leonora</author>
  </authors>
  <commentList>
    <comment ref="C7" authorId="0">
      <text>
        <r>
          <rPr>
            <b/>
            <sz val="9"/>
            <color indexed="81"/>
            <rFont val="Tahoma"/>
            <family val="2"/>
          </rPr>
          <t>Soles=&gt;</t>
        </r>
        <r>
          <rPr>
            <sz val="9"/>
            <color indexed="81"/>
            <rFont val="Tahoma"/>
            <family val="2"/>
          </rPr>
          <t xml:space="preserve">
Es el Precio Dólares multiplicado por el Tipo de Cambio de Perú</t>
        </r>
      </text>
    </comment>
    <comment ref="D7" authorId="0">
      <text>
        <r>
          <rPr>
            <b/>
            <sz val="9"/>
            <color indexed="81"/>
            <rFont val="Tahoma"/>
            <family val="2"/>
          </rPr>
          <t>Euros=&gt;</t>
        </r>
        <r>
          <rPr>
            <sz val="9"/>
            <color indexed="81"/>
            <rFont val="Tahoma"/>
            <family val="2"/>
          </rPr>
          <t xml:space="preserve">
Es el Precio Dólares dividido entre el Tipo de Cambio de Europa</t>
        </r>
      </text>
    </comment>
    <comment ref="E7" authorId="0">
      <text>
        <r>
          <rPr>
            <b/>
            <sz val="9"/>
            <color indexed="81"/>
            <rFont val="Tahoma"/>
            <family val="2"/>
          </rPr>
          <t>Reales=&gt;</t>
        </r>
        <r>
          <rPr>
            <sz val="9"/>
            <color indexed="81"/>
            <rFont val="Tahoma"/>
            <family val="2"/>
          </rPr>
          <t xml:space="preserve">
Es el Precio Dólares multiplicado por el Tipo de Cambio de Brasil</t>
        </r>
      </text>
    </comment>
  </commentList>
</comments>
</file>

<file path=xl/sharedStrings.xml><?xml version="1.0" encoding="utf-8"?>
<sst xmlns="http://schemas.openxmlformats.org/spreadsheetml/2006/main" count="467" uniqueCount="158">
  <si>
    <t>Artículo</t>
  </si>
  <si>
    <t>Precio Dólares</t>
  </si>
  <si>
    <t>Precio Soles</t>
  </si>
  <si>
    <t>Precio Euros</t>
  </si>
  <si>
    <t>Precio Pesos</t>
  </si>
  <si>
    <t>Argentina</t>
  </si>
  <si>
    <t>Calcular los precios equivalentes para cada moneda</t>
  </si>
  <si>
    <t>USA</t>
  </si>
  <si>
    <t>Europa</t>
  </si>
  <si>
    <t xml:space="preserve">Tipo de Cambio </t>
  </si>
  <si>
    <t>(Respecto al S/.):</t>
  </si>
  <si>
    <t>Exportaciones Tradicionales</t>
  </si>
  <si>
    <t>Sector</t>
  </si>
  <si>
    <t>Minero</t>
  </si>
  <si>
    <t>Pesquero</t>
  </si>
  <si>
    <t>Petróleo</t>
  </si>
  <si>
    <t>Agrícola</t>
  </si>
  <si>
    <t>Textil</t>
  </si>
  <si>
    <t>Agropecuario</t>
  </si>
  <si>
    <t>Químico</t>
  </si>
  <si>
    <t>Proyección de Exportaciones Peruanas</t>
  </si>
  <si>
    <t>Fuente: Adunas</t>
  </si>
  <si>
    <t>SubTotal</t>
  </si>
  <si>
    <t>(Valor FOB en Millones de US$)</t>
  </si>
  <si>
    <t>Año 2006</t>
  </si>
  <si>
    <t>Año 2007</t>
  </si>
  <si>
    <t>Año 2008</t>
  </si>
  <si>
    <t>Exportaciones No Tradicionales</t>
  </si>
  <si>
    <t>% Incrementos anuales</t>
  </si>
  <si>
    <t>Año 2009</t>
  </si>
  <si>
    <t>LISTA DE PRECIOS DE CELULARES PREPAGO</t>
  </si>
  <si>
    <t>Samsung E376 con audífono stereo y cable USB</t>
  </si>
  <si>
    <t>Nokia 6682 con audífono stereo, cable USB y memoria 64 Mb</t>
  </si>
  <si>
    <t>Motorola L7 con audífono stereo, cable USB y memoria 128 Mb</t>
  </si>
  <si>
    <t>Sony W810 con audífono stereo, memoria USB de 512 Mb</t>
  </si>
  <si>
    <t>Nokia N73 con audífono stereo, cable USB y memoria 512 Mb</t>
  </si>
  <si>
    <t>EJERCICIO Nº 1: TABLA DE MULTIPLICAR</t>
  </si>
  <si>
    <t>Crear la tabla de multiplicar del 1 al 12, a partir de una única fórmula en B5.</t>
  </si>
  <si>
    <t>Factores</t>
  </si>
  <si>
    <t>EJERCICIO Nº 2: Presupuesto de Gastos del Sector Público</t>
  </si>
  <si>
    <t>Calcular la Proyección del Presupuesto de Gastos del Gobierno</t>
  </si>
  <si>
    <t>considerando los incrementos anuales respectivos.</t>
  </si>
  <si>
    <t>%Incremento Anual</t>
  </si>
  <si>
    <t>Servicios Sociales</t>
  </si>
  <si>
    <t>Educación y Cultura</t>
  </si>
  <si>
    <t>Salud y Saneamiento</t>
  </si>
  <si>
    <t>Asistencia y Previsión Social</t>
  </si>
  <si>
    <t>Vivienda y Desarrollo Urbano</t>
  </si>
  <si>
    <t>EJERCICIO Nº 3: CONVERSIÓN DE MONEDAS</t>
  </si>
  <si>
    <t>Perú</t>
  </si>
  <si>
    <t>Brasil</t>
  </si>
  <si>
    <t>Tipo de Cambio</t>
  </si>
  <si>
    <t>Precio Reales</t>
  </si>
  <si>
    <t>CPU Pentium IV</t>
  </si>
  <si>
    <t>HD 80 GB Seagate</t>
  </si>
  <si>
    <t>Monitor LG 17"</t>
  </si>
  <si>
    <t>Teclado Genius</t>
  </si>
  <si>
    <t>Mouse Genius</t>
  </si>
  <si>
    <t>Mem. USB Kingston 1GB</t>
  </si>
  <si>
    <t>Ejemplo 2:</t>
  </si>
  <si>
    <t>Costo de llamadas a celulares</t>
  </si>
  <si>
    <t>Llamadas locales:</t>
  </si>
  <si>
    <t>Tarifa por segundo</t>
  </si>
  <si>
    <t>nuevos soles</t>
  </si>
  <si>
    <t>Fecha</t>
  </si>
  <si>
    <t>Tiempo (seg.)</t>
  </si>
  <si>
    <t>Valor en Soles</t>
  </si>
  <si>
    <t>CUADRO N° 1</t>
  </si>
  <si>
    <t>Superficie territorial del Perú según Departamentos</t>
  </si>
  <si>
    <t>Fuente: Instituto Nacional de Estadística e Informática</t>
  </si>
  <si>
    <t>Superficie Total</t>
  </si>
  <si>
    <t>Departamento</t>
  </si>
  <si>
    <t>Porcentaje</t>
  </si>
  <si>
    <t>Superficie(Km2)</t>
  </si>
  <si>
    <t>Loreto</t>
  </si>
  <si>
    <t>Ucayali</t>
  </si>
  <si>
    <t>Madre de Dios</t>
  </si>
  <si>
    <t>Puno</t>
  </si>
  <si>
    <t>Cusco</t>
  </si>
  <si>
    <t>Arequipa</t>
  </si>
  <si>
    <t xml:space="preserve"> </t>
  </si>
  <si>
    <t>San Martín</t>
  </si>
  <si>
    <t>Junín</t>
  </si>
  <si>
    <t>Ayacucho</t>
  </si>
  <si>
    <t>Amazonas</t>
  </si>
  <si>
    <t>Huánuco</t>
  </si>
  <si>
    <t>Ancash</t>
  </si>
  <si>
    <t>Piura</t>
  </si>
  <si>
    <t>Lima y Callao</t>
  </si>
  <si>
    <t>Cajamarca</t>
  </si>
  <si>
    <t>La Libertad</t>
  </si>
  <si>
    <t>Pasco</t>
  </si>
  <si>
    <t>Huancavelica</t>
  </si>
  <si>
    <t>CUADRO N° 2</t>
  </si>
  <si>
    <t>Población</t>
  </si>
  <si>
    <t>Apurímac</t>
  </si>
  <si>
    <t>Ica</t>
  </si>
  <si>
    <t>Lambayeque</t>
  </si>
  <si>
    <t>Moquegua</t>
  </si>
  <si>
    <t>Tacna</t>
  </si>
  <si>
    <t>Tumbes</t>
  </si>
  <si>
    <t>Población Total</t>
  </si>
  <si>
    <t>CUADRO N°4:Proyección de la Población Peruana</t>
  </si>
  <si>
    <t>Fuente: INEI Perú Compendio Estadístico 2005</t>
  </si>
  <si>
    <t>% de Incremento Anual=</t>
  </si>
  <si>
    <t>Periodo</t>
  </si>
  <si>
    <t>Año 2005</t>
  </si>
  <si>
    <t>N° habitantes</t>
  </si>
  <si>
    <t>CUADRO N° 5:Desarrollo Social-Población en Situación de Pobreza</t>
  </si>
  <si>
    <t>% de Disminución Anual=</t>
  </si>
  <si>
    <t>CUADRO N° 6:Gasto Promedio por Turista en el Perú 2003</t>
  </si>
  <si>
    <t>País de procedencia</t>
  </si>
  <si>
    <t>Gasto en US $</t>
  </si>
  <si>
    <t>Gasto en Soles</t>
  </si>
  <si>
    <t>Estados Unidos de América</t>
  </si>
  <si>
    <t>Alemania</t>
  </si>
  <si>
    <t>España</t>
  </si>
  <si>
    <t>Chile</t>
  </si>
  <si>
    <t>Bolivia</t>
  </si>
  <si>
    <t>Francia</t>
  </si>
  <si>
    <t>Inglaterra</t>
  </si>
  <si>
    <t>Canadá</t>
  </si>
  <si>
    <t>Italia</t>
  </si>
  <si>
    <t>Ecuador</t>
  </si>
  <si>
    <t>Otros</t>
  </si>
  <si>
    <t>AVENA</t>
  </si>
  <si>
    <t>CAFÉ</t>
  </si>
  <si>
    <t>AZUCAR</t>
  </si>
  <si>
    <t>ARROZ</t>
  </si>
  <si>
    <t>FIDEOS</t>
  </si>
  <si>
    <t>CAMOTE</t>
  </si>
  <si>
    <t>PAPA</t>
  </si>
  <si>
    <t>HUEVOS</t>
  </si>
  <si>
    <t>CARNE</t>
  </si>
  <si>
    <t>POLLO</t>
  </si>
  <si>
    <t>LECHE</t>
  </si>
  <si>
    <t>HARINA</t>
  </si>
  <si>
    <t>ALIMENTOS DE PRIMERA NECESIDAD</t>
  </si>
  <si>
    <t>INFLACION</t>
  </si>
  <si>
    <t>.</t>
  </si>
  <si>
    <t>INCA KOLA</t>
  </si>
  <si>
    <t>CEMENTO ANDINO</t>
  </si>
  <si>
    <t>CELIMA</t>
  </si>
  <si>
    <t>COCA COLA</t>
  </si>
  <si>
    <t>ACEROS AREQUIPA</t>
  </si>
  <si>
    <t>MINERA TINTAYA</t>
  </si>
  <si>
    <t>MINERA EL SOL</t>
  </si>
  <si>
    <t>BANCO DE CREDITO</t>
  </si>
  <si>
    <t>CIA DE CEMENTO</t>
  </si>
  <si>
    <t>TELEFONICA</t>
  </si>
  <si>
    <t>SÁBADO</t>
  </si>
  <si>
    <t>VIERNES</t>
  </si>
  <si>
    <t>JUEVES</t>
  </si>
  <si>
    <t>MIÉRCOLES</t>
  </si>
  <si>
    <t>MARTES</t>
  </si>
  <si>
    <t>LUNES</t>
  </si>
  <si>
    <t>PRECIO</t>
  </si>
  <si>
    <t>BOLSA DE VALORES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</si>
</sst>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0.00_);_(* \(#,##0.00\);_(* &quot;-&quot;??_);_(@_)"/>
    <numFmt numFmtId="166" formatCode="_(* #,##0.0_);_(* \(#,##0.0\);_(* &quot;-&quot;??_);_(@_)"/>
    <numFmt numFmtId="167" formatCode="_(* #,##0_);_(* \(#,##0\);_(* &quot;-&quot;??_);_(@_)"/>
    <numFmt numFmtId="168" formatCode="0.0000"/>
    <numFmt numFmtId="169" formatCode="_(* #,##0.000_);_(* \(#,##0.000\);_(* &quot;-&quot;??_);_(@_)"/>
    <numFmt numFmtId="170" formatCode="0.0%"/>
  </numFmts>
  <fonts count="21" x14ac:knownFonts="1">
    <font>
      <sz val="10"/>
      <name val="Arial"/>
    </font>
    <font>
      <sz val="10"/>
      <name val="Arial"/>
      <family val="2"/>
    </font>
    <font>
      <sz val="8"/>
      <name val="Arial"/>
      <family val="2"/>
    </font>
    <font>
      <sz val="10"/>
      <name val="Arial"/>
      <family val="2"/>
    </font>
    <font>
      <sz val="9"/>
      <color indexed="81"/>
      <name val="Tahoma"/>
      <family val="2"/>
    </font>
    <font>
      <b/>
      <sz val="9"/>
      <color indexed="81"/>
      <name val="Tahoma"/>
      <family val="2"/>
    </font>
    <font>
      <b/>
      <sz val="9"/>
      <color indexed="10"/>
      <name val="Arial"/>
      <family val="2"/>
    </font>
    <font>
      <sz val="9"/>
      <name val="Arial"/>
      <family val="2"/>
    </font>
    <font>
      <sz val="9"/>
      <color indexed="16"/>
      <name val="Arial"/>
      <family val="2"/>
    </font>
    <font>
      <b/>
      <sz val="9"/>
      <name val="Arial"/>
      <family val="2"/>
    </font>
    <font>
      <sz val="9"/>
      <color indexed="18"/>
      <name val="Arial"/>
      <family val="2"/>
    </font>
    <font>
      <sz val="9"/>
      <color indexed="62"/>
      <name val="Arial"/>
      <family val="2"/>
    </font>
    <font>
      <b/>
      <sz val="9"/>
      <color indexed="62"/>
      <name val="Arial"/>
      <family val="2"/>
    </font>
    <font>
      <b/>
      <sz val="10"/>
      <color indexed="10"/>
      <name val="Arial"/>
      <family val="2"/>
    </font>
    <font>
      <b/>
      <u/>
      <sz val="10"/>
      <name val="Arial"/>
      <family val="2"/>
    </font>
    <font>
      <b/>
      <sz val="10"/>
      <name val="Arial"/>
      <family val="2"/>
    </font>
    <font>
      <b/>
      <sz val="8"/>
      <color indexed="81"/>
      <name val="Tahoma"/>
      <family val="2"/>
    </font>
    <font>
      <sz val="8"/>
      <color indexed="81"/>
      <name val="Tahoma"/>
      <family val="2"/>
    </font>
    <font>
      <b/>
      <sz val="10"/>
      <color indexed="62"/>
      <name val="Arial"/>
      <family val="2"/>
    </font>
    <font>
      <sz val="10"/>
      <color indexed="12"/>
      <name val="Arial"/>
      <family val="2"/>
    </font>
    <font>
      <b/>
      <sz val="14"/>
      <name val="Arial"/>
      <family val="2"/>
    </font>
  </fonts>
  <fills count="6">
    <fill>
      <patternFill patternType="none"/>
    </fill>
    <fill>
      <patternFill patternType="gray125"/>
    </fill>
    <fill>
      <patternFill patternType="solid">
        <fgColor indexed="41"/>
        <bgColor indexed="64"/>
      </patternFill>
    </fill>
    <fill>
      <patternFill patternType="solid">
        <fgColor rgb="FFFF3399"/>
        <bgColor indexed="64"/>
      </patternFill>
    </fill>
    <fill>
      <patternFill patternType="solid">
        <fgColor theme="6" tint="0.39997558519241921"/>
        <bgColor indexed="64"/>
      </patternFill>
    </fill>
    <fill>
      <patternFill patternType="solid">
        <fgColor indexed="22"/>
        <bgColor indexed="64"/>
      </patternFill>
    </fill>
  </fills>
  <borders count="8">
    <border>
      <left/>
      <right/>
      <top/>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53"/>
      </left>
      <right style="thin">
        <color indexed="53"/>
      </right>
      <top style="thin">
        <color indexed="53"/>
      </top>
      <bottom style="thin">
        <color indexed="5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164"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3" fillId="0" borderId="0"/>
    <xf numFmtId="9" fontId="1" fillId="0" borderId="0" applyFont="0" applyFill="0" applyBorder="0" applyAlignment="0" applyProtection="0"/>
    <xf numFmtId="0" fontId="1" fillId="0" borderId="0"/>
    <xf numFmtId="165" fontId="1" fillId="0" borderId="0" applyFont="0" applyFill="0" applyBorder="0" applyAlignment="0" applyProtection="0"/>
  </cellStyleXfs>
  <cellXfs count="103">
    <xf numFmtId="0" fontId="0" fillId="0" borderId="0" xfId="0"/>
    <xf numFmtId="0" fontId="6" fillId="0" borderId="0" xfId="4" applyFont="1" applyProtection="1">
      <protection hidden="1"/>
    </xf>
    <xf numFmtId="0" fontId="7" fillId="0" borderId="0" xfId="4" applyFont="1" applyProtection="1">
      <protection hidden="1"/>
    </xf>
    <xf numFmtId="0" fontId="8" fillId="0" borderId="0" xfId="4" applyFont="1" applyProtection="1">
      <protection hidden="1"/>
    </xf>
    <xf numFmtId="0" fontId="7" fillId="0" borderId="0" xfId="4" applyFont="1" applyAlignment="1" applyProtection="1">
      <alignment horizontal="right"/>
      <protection hidden="1"/>
    </xf>
    <xf numFmtId="9" fontId="9" fillId="0" borderId="0" xfId="4" applyNumberFormat="1" applyFont="1" applyProtection="1">
      <protection hidden="1"/>
    </xf>
    <xf numFmtId="3" fontId="7" fillId="0" borderId="2" xfId="4" applyNumberFormat="1" applyFont="1" applyBorder="1" applyProtection="1">
      <protection hidden="1"/>
    </xf>
    <xf numFmtId="0" fontId="7" fillId="2" borderId="2" xfId="4" applyFont="1" applyFill="1" applyBorder="1" applyProtection="1">
      <protection hidden="1"/>
    </xf>
    <xf numFmtId="0" fontId="9" fillId="0" borderId="0" xfId="4" applyFont="1" applyAlignment="1" applyProtection="1">
      <alignment horizontal="center"/>
      <protection hidden="1"/>
    </xf>
    <xf numFmtId="0" fontId="7" fillId="2" borderId="1" xfId="4" quotePrefix="1" applyFont="1" applyFill="1" applyBorder="1" applyAlignment="1" applyProtection="1">
      <alignment horizontal="center"/>
      <protection hidden="1"/>
    </xf>
    <xf numFmtId="165" fontId="9" fillId="0" borderId="0" xfId="2" applyFont="1" applyAlignment="1" applyProtection="1">
      <alignment horizontal="right"/>
      <protection hidden="1"/>
    </xf>
    <xf numFmtId="165" fontId="9" fillId="0" borderId="0" xfId="4" applyNumberFormat="1" applyFont="1" applyAlignment="1" applyProtection="1">
      <protection hidden="1"/>
    </xf>
    <xf numFmtId="0" fontId="9" fillId="0" borderId="0" xfId="4" applyFont="1" applyProtection="1">
      <protection hidden="1"/>
    </xf>
    <xf numFmtId="0" fontId="9" fillId="0" borderId="0" xfId="4" applyFont="1" applyAlignment="1" applyProtection="1">
      <alignment horizontal="right"/>
      <protection hidden="1"/>
    </xf>
    <xf numFmtId="0" fontId="7" fillId="0" borderId="2" xfId="4" applyFont="1" applyBorder="1" applyAlignment="1" applyProtection="1">
      <alignment horizontal="right"/>
      <protection hidden="1"/>
    </xf>
    <xf numFmtId="165" fontId="7" fillId="2" borderId="2" xfId="4" applyNumberFormat="1" applyFont="1" applyFill="1" applyBorder="1" applyAlignment="1" applyProtection="1">
      <alignment horizontal="center"/>
      <protection hidden="1"/>
    </xf>
    <xf numFmtId="0" fontId="6"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10" fillId="0" borderId="0" xfId="0" applyFont="1" applyProtection="1">
      <protection hidden="1"/>
    </xf>
    <xf numFmtId="0" fontId="7" fillId="0" borderId="0" xfId="0" applyFont="1" applyAlignment="1" applyProtection="1">
      <alignment horizontal="right"/>
      <protection hidden="1"/>
    </xf>
    <xf numFmtId="165" fontId="9" fillId="0" borderId="0" xfId="3" applyFont="1" applyAlignment="1" applyProtection="1">
      <alignment horizontal="right"/>
      <protection hidden="1"/>
    </xf>
    <xf numFmtId="165" fontId="9" fillId="0" borderId="0" xfId="0" applyNumberFormat="1" applyFont="1" applyAlignment="1" applyProtection="1">
      <protection hidden="1"/>
    </xf>
    <xf numFmtId="0" fontId="9" fillId="0" borderId="0" xfId="0" applyFont="1" applyProtection="1">
      <protection hidden="1"/>
    </xf>
    <xf numFmtId="0" fontId="9" fillId="0" borderId="0" xfId="0" applyFont="1" applyAlignment="1" applyProtection="1">
      <alignment horizontal="right"/>
      <protection hidden="1"/>
    </xf>
    <xf numFmtId="165" fontId="7" fillId="2" borderId="2" xfId="0" applyNumberFormat="1" applyFont="1" applyFill="1" applyBorder="1" applyAlignment="1" applyProtection="1">
      <alignment horizontal="center"/>
      <protection hidden="1"/>
    </xf>
    <xf numFmtId="0" fontId="11" fillId="0" borderId="0" xfId="0" applyFont="1" applyProtection="1">
      <protection hidden="1"/>
    </xf>
    <xf numFmtId="9" fontId="7" fillId="0" borderId="3" xfId="0" applyNumberFormat="1" applyFont="1" applyBorder="1" applyProtection="1">
      <protection hidden="1"/>
    </xf>
    <xf numFmtId="0" fontId="12" fillId="0" borderId="3" xfId="0" applyFont="1" applyBorder="1" applyAlignment="1" applyProtection="1">
      <alignment horizontal="center"/>
      <protection hidden="1"/>
    </xf>
    <xf numFmtId="0" fontId="7" fillId="0" borderId="3" xfId="0" applyFont="1" applyBorder="1" applyProtection="1">
      <protection hidden="1"/>
    </xf>
    <xf numFmtId="164" fontId="7" fillId="0" borderId="3" xfId="1" applyFont="1" applyBorder="1" applyProtection="1">
      <protection hidden="1"/>
    </xf>
    <xf numFmtId="0" fontId="9" fillId="0" borderId="3" xfId="0" applyFont="1" applyBorder="1" applyProtection="1">
      <protection hidden="1"/>
    </xf>
    <xf numFmtId="164" fontId="9" fillId="0" borderId="3" xfId="1" applyFont="1" applyBorder="1" applyProtection="1">
      <protection hidden="1"/>
    </xf>
    <xf numFmtId="0" fontId="13" fillId="0" borderId="0" xfId="0" applyFont="1" applyProtection="1">
      <protection hidden="1"/>
    </xf>
    <xf numFmtId="0" fontId="0" fillId="0" borderId="0" xfId="0" applyProtection="1">
      <protection hidden="1"/>
    </xf>
    <xf numFmtId="0" fontId="14" fillId="0" borderId="0" xfId="0" applyFont="1" applyProtection="1">
      <protection hidden="1"/>
    </xf>
    <xf numFmtId="168" fontId="15" fillId="2" borderId="1" xfId="0" applyNumberFormat="1" applyFont="1" applyFill="1" applyBorder="1" applyProtection="1">
      <protection hidden="1"/>
    </xf>
    <xf numFmtId="0" fontId="0" fillId="0" borderId="0" xfId="0" applyAlignment="1" applyProtection="1">
      <alignment horizontal="right"/>
      <protection hidden="1"/>
    </xf>
    <xf numFmtId="0" fontId="1" fillId="0" borderId="0" xfId="0" applyFont="1" applyBorder="1" applyProtection="1">
      <protection hidden="1"/>
    </xf>
    <xf numFmtId="16" fontId="0" fillId="0" borderId="0" xfId="0" applyNumberFormat="1" applyProtection="1">
      <protection hidden="1"/>
    </xf>
    <xf numFmtId="2" fontId="0" fillId="2" borderId="1" xfId="0" applyNumberFormat="1" applyFill="1" applyBorder="1" applyProtection="1">
      <protection hidden="1"/>
    </xf>
    <xf numFmtId="0" fontId="13" fillId="0" borderId="0" xfId="6" applyFont="1"/>
    <xf numFmtId="0" fontId="1" fillId="0" borderId="0" xfId="6"/>
    <xf numFmtId="0" fontId="18" fillId="0" borderId="0" xfId="6" applyFont="1"/>
    <xf numFmtId="0" fontId="15" fillId="0" borderId="0" xfId="6" applyFont="1"/>
    <xf numFmtId="166" fontId="15" fillId="0" borderId="0" xfId="7" applyNumberFormat="1" applyFont="1"/>
    <xf numFmtId="10" fontId="0" fillId="0" borderId="0" xfId="5" applyNumberFormat="1" applyFont="1"/>
    <xf numFmtId="164" fontId="1" fillId="2" borderId="4" xfId="6" applyNumberFormat="1" applyFill="1" applyBorder="1"/>
    <xf numFmtId="0" fontId="1" fillId="2" borderId="4" xfId="6" applyFill="1" applyBorder="1"/>
    <xf numFmtId="0" fontId="15" fillId="0" borderId="4" xfId="6" applyFont="1" applyBorder="1"/>
    <xf numFmtId="0" fontId="1" fillId="0" borderId="4" xfId="6" applyBorder="1"/>
    <xf numFmtId="169" fontId="0" fillId="0" borderId="4" xfId="7" applyNumberFormat="1" applyFont="1" applyBorder="1"/>
    <xf numFmtId="0" fontId="0" fillId="0" borderId="4" xfId="5" applyNumberFormat="1" applyFont="1" applyBorder="1"/>
    <xf numFmtId="0" fontId="1" fillId="0" borderId="5" xfId="6" applyFill="1" applyBorder="1"/>
    <xf numFmtId="10" fontId="1" fillId="0" borderId="0" xfId="6" applyNumberFormat="1"/>
    <xf numFmtId="0" fontId="19" fillId="0" borderId="0" xfId="6" applyFont="1"/>
    <xf numFmtId="10" fontId="0" fillId="0" borderId="0" xfId="7" applyNumberFormat="1" applyFont="1"/>
    <xf numFmtId="167" fontId="0" fillId="0" borderId="4" xfId="7" applyNumberFormat="1" applyFont="1" applyBorder="1"/>
    <xf numFmtId="167" fontId="0" fillId="2" borderId="4" xfId="7" applyNumberFormat="1" applyFont="1" applyFill="1" applyBorder="1"/>
    <xf numFmtId="0" fontId="0" fillId="0" borderId="0" xfId="7" applyNumberFormat="1" applyFont="1"/>
    <xf numFmtId="10" fontId="1" fillId="4" borderId="4" xfId="5" applyNumberFormat="1" applyFont="1" applyFill="1" applyBorder="1"/>
    <xf numFmtId="0" fontId="13" fillId="0" borderId="0" xfId="6" applyFont="1" applyProtection="1">
      <protection hidden="1"/>
    </xf>
    <xf numFmtId="0" fontId="1" fillId="0" borderId="0" xfId="6" applyProtection="1">
      <protection hidden="1"/>
    </xf>
    <xf numFmtId="0" fontId="18" fillId="0" borderId="0" xfId="6" applyFont="1" applyProtection="1">
      <protection hidden="1"/>
    </xf>
    <xf numFmtId="0" fontId="19" fillId="0" borderId="0" xfId="6" applyFont="1" applyProtection="1">
      <protection hidden="1"/>
    </xf>
    <xf numFmtId="0" fontId="0" fillId="0" borderId="0" xfId="7" applyNumberFormat="1" applyFont="1" applyProtection="1">
      <protection hidden="1"/>
    </xf>
    <xf numFmtId="0" fontId="15" fillId="0" borderId="0" xfId="6" applyFont="1" applyProtection="1">
      <protection hidden="1"/>
    </xf>
    <xf numFmtId="0" fontId="1" fillId="2" borderId="4" xfId="6" applyFill="1" applyBorder="1" applyProtection="1">
      <protection hidden="1"/>
    </xf>
    <xf numFmtId="10" fontId="0" fillId="0" borderId="0" xfId="7" applyNumberFormat="1" applyFont="1" applyProtection="1">
      <protection hidden="1"/>
    </xf>
    <xf numFmtId="0" fontId="1" fillId="0" borderId="4" xfId="6" applyBorder="1" applyProtection="1">
      <protection hidden="1"/>
    </xf>
    <xf numFmtId="167" fontId="0" fillId="0" borderId="4" xfId="7" applyNumberFormat="1" applyFont="1" applyBorder="1" applyProtection="1">
      <protection hidden="1"/>
    </xf>
    <xf numFmtId="167" fontId="0" fillId="2" borderId="4" xfId="7" applyNumberFormat="1" applyFont="1" applyFill="1" applyBorder="1" applyProtection="1">
      <protection hidden="1"/>
    </xf>
    <xf numFmtId="0" fontId="15" fillId="0" borderId="4" xfId="6" applyFont="1" applyBorder="1" applyProtection="1">
      <protection hidden="1"/>
    </xf>
    <xf numFmtId="166" fontId="15" fillId="0" borderId="0" xfId="7" applyNumberFormat="1" applyFont="1" applyProtection="1">
      <protection hidden="1"/>
    </xf>
    <xf numFmtId="169" fontId="0" fillId="0" borderId="4" xfId="7" applyNumberFormat="1" applyFont="1" applyBorder="1" applyProtection="1">
      <protection hidden="1"/>
    </xf>
    <xf numFmtId="10" fontId="1" fillId="3" borderId="4" xfId="5" applyNumberFormat="1" applyFont="1" applyFill="1" applyBorder="1" applyProtection="1">
      <protection hidden="1"/>
    </xf>
    <xf numFmtId="0" fontId="0" fillId="0" borderId="4" xfId="5" applyNumberFormat="1" applyFont="1" applyBorder="1" applyProtection="1">
      <protection hidden="1"/>
    </xf>
    <xf numFmtId="0" fontId="1" fillId="0" borderId="5" xfId="6" applyFill="1" applyBorder="1" applyProtection="1">
      <protection hidden="1"/>
    </xf>
    <xf numFmtId="10" fontId="1" fillId="0" borderId="0" xfId="6" applyNumberFormat="1" applyProtection="1">
      <protection hidden="1"/>
    </xf>
    <xf numFmtId="2" fontId="19" fillId="5" borderId="4" xfId="6" applyNumberFormat="1" applyFont="1" applyFill="1" applyBorder="1" applyProtection="1">
      <protection hidden="1"/>
    </xf>
    <xf numFmtId="2" fontId="1" fillId="0" borderId="4" xfId="6" applyNumberFormat="1" applyBorder="1" applyProtection="1">
      <protection hidden="1"/>
    </xf>
    <xf numFmtId="170" fontId="0" fillId="0" borderId="4" xfId="5" applyNumberFormat="1" applyFont="1" applyBorder="1" applyProtection="1">
      <protection hidden="1"/>
    </xf>
    <xf numFmtId="2" fontId="19" fillId="5" borderId="4" xfId="6" applyNumberFormat="1" applyFont="1" applyFill="1" applyBorder="1"/>
    <xf numFmtId="2" fontId="1" fillId="0" borderId="4" xfId="6" applyNumberFormat="1" applyBorder="1"/>
    <xf numFmtId="170" fontId="0" fillId="0" borderId="4" xfId="5" applyNumberFormat="1" applyFont="1" applyBorder="1"/>
    <xf numFmtId="0" fontId="1" fillId="0" borderId="4" xfId="6" applyBorder="1" applyAlignment="1" applyProtection="1">
      <alignment horizontal="center"/>
      <protection hidden="1"/>
    </xf>
    <xf numFmtId="9" fontId="1" fillId="0" borderId="4" xfId="6" applyNumberFormat="1" applyBorder="1" applyProtection="1">
      <protection hidden="1"/>
    </xf>
    <xf numFmtId="0" fontId="1" fillId="0" borderId="4" xfId="6" applyBorder="1" applyAlignment="1">
      <alignment horizontal="center"/>
    </xf>
    <xf numFmtId="9" fontId="1" fillId="0" borderId="4" xfId="6" applyNumberFormat="1" applyBorder="1"/>
    <xf numFmtId="0" fontId="1" fillId="0" borderId="0" xfId="6" applyAlignment="1" applyProtection="1">
      <alignment horizontal="center"/>
      <protection hidden="1"/>
    </xf>
    <xf numFmtId="2" fontId="19" fillId="0" borderId="4" xfId="6" applyNumberFormat="1" applyFont="1" applyBorder="1" applyAlignment="1" applyProtection="1">
      <alignment horizontal="center"/>
      <protection hidden="1"/>
    </xf>
    <xf numFmtId="2" fontId="1" fillId="0" borderId="6" xfId="6" applyNumberFormat="1" applyBorder="1" applyAlignment="1" applyProtection="1">
      <alignment horizontal="center"/>
      <protection hidden="1"/>
    </xf>
    <xf numFmtId="0" fontId="15" fillId="0" borderId="4" xfId="6" applyFont="1" applyBorder="1" applyAlignment="1" applyProtection="1">
      <alignment horizontal="center"/>
      <protection hidden="1"/>
    </xf>
    <xf numFmtId="0" fontId="15" fillId="0" borderId="7" xfId="6" applyFont="1" applyBorder="1" applyAlignment="1" applyProtection="1">
      <alignment horizontal="center"/>
      <protection hidden="1"/>
    </xf>
    <xf numFmtId="10" fontId="1" fillId="0" borderId="4" xfId="6" applyNumberFormat="1" applyBorder="1" applyAlignment="1" applyProtection="1">
      <alignment horizontal="center"/>
      <protection hidden="1"/>
    </xf>
    <xf numFmtId="0" fontId="20" fillId="0" borderId="0" xfId="6" applyFont="1" applyAlignment="1" applyProtection="1">
      <alignment horizontal="center"/>
      <protection hidden="1"/>
    </xf>
    <xf numFmtId="0" fontId="1" fillId="0" borderId="0" xfId="6" applyAlignment="1">
      <alignment horizontal="center"/>
    </xf>
    <xf numFmtId="2" fontId="19" fillId="0" borderId="4" xfId="6" applyNumberFormat="1" applyFont="1" applyBorder="1" applyAlignment="1">
      <alignment horizontal="center"/>
    </xf>
    <xf numFmtId="2" fontId="1" fillId="0" borderId="6" xfId="6" applyNumberFormat="1" applyBorder="1" applyAlignment="1">
      <alignment horizontal="center"/>
    </xf>
    <xf numFmtId="0" fontId="15" fillId="0" borderId="4" xfId="6" applyFont="1" applyBorder="1" applyAlignment="1">
      <alignment horizontal="center"/>
    </xf>
    <xf numFmtId="0" fontId="15" fillId="0" borderId="7" xfId="6" applyFont="1" applyBorder="1" applyAlignment="1">
      <alignment horizontal="center"/>
    </xf>
    <xf numFmtId="10" fontId="1" fillId="0" borderId="4" xfId="6" applyNumberFormat="1" applyBorder="1" applyAlignment="1">
      <alignment horizontal="center"/>
    </xf>
    <xf numFmtId="0" fontId="20" fillId="0" borderId="0" xfId="6" applyFont="1" applyAlignment="1">
      <alignment horizontal="center"/>
    </xf>
  </cellXfs>
  <cellStyles count="8">
    <cellStyle name="Millares" xfId="1" builtinId="3"/>
    <cellStyle name="Millares 2" xfId="2"/>
    <cellStyle name="Millares 3" xfId="7"/>
    <cellStyle name="Millares_SESION 7 Celdas Mixtas" xfId="3"/>
    <cellStyle name="Normal" xfId="0" builtinId="0"/>
    <cellStyle name="Normal 2" xfId="4"/>
    <cellStyle name="Normal 3" xfId="6"/>
    <cellStyle name="Porcentaje"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43543</xdr:colOff>
      <xdr:row>5</xdr:row>
      <xdr:rowOff>116244</xdr:rowOff>
    </xdr:from>
    <xdr:to>
      <xdr:col>6</xdr:col>
      <xdr:colOff>157843</xdr:colOff>
      <xdr:row>23</xdr:row>
      <xdr:rowOff>89224</xdr:rowOff>
    </xdr:to>
    <xdr:pic>
      <xdr:nvPicPr>
        <xdr:cNvPr id="2" name="Picture 1"/>
        <xdr:cNvPicPr>
          <a:picLocks noChangeAspect="1" noChangeArrowheads="1"/>
        </xdr:cNvPicPr>
      </xdr:nvPicPr>
      <xdr:blipFill>
        <a:blip xmlns:r="http://schemas.openxmlformats.org/officeDocument/2006/relationships" r:embed="rId1"/>
        <a:srcRect l="60907" t="22333"/>
        <a:stretch>
          <a:fillRect/>
        </a:stretch>
      </xdr:blipFill>
      <xdr:spPr bwMode="auto">
        <a:xfrm>
          <a:off x="3539218" y="925869"/>
          <a:ext cx="1895475" cy="2887630"/>
        </a:xfrm>
        <a:prstGeom prst="rect">
          <a:avLst/>
        </a:prstGeom>
        <a:ln>
          <a:noFill/>
        </a:ln>
        <a:effectLst>
          <a:softEdge rad="112500"/>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43543</xdr:colOff>
      <xdr:row>5</xdr:row>
      <xdr:rowOff>116244</xdr:rowOff>
    </xdr:from>
    <xdr:to>
      <xdr:col>6</xdr:col>
      <xdr:colOff>157843</xdr:colOff>
      <xdr:row>23</xdr:row>
      <xdr:rowOff>89224</xdr:rowOff>
    </xdr:to>
    <xdr:pic>
      <xdr:nvPicPr>
        <xdr:cNvPr id="2" name="Picture 1"/>
        <xdr:cNvPicPr>
          <a:picLocks noChangeAspect="1" noChangeArrowheads="1"/>
        </xdr:cNvPicPr>
      </xdr:nvPicPr>
      <xdr:blipFill>
        <a:blip xmlns:r="http://schemas.openxmlformats.org/officeDocument/2006/relationships" r:embed="rId1"/>
        <a:srcRect l="60907" t="22333"/>
        <a:stretch>
          <a:fillRect/>
        </a:stretch>
      </xdr:blipFill>
      <xdr:spPr bwMode="auto">
        <a:xfrm>
          <a:off x="3539218" y="925869"/>
          <a:ext cx="1895475" cy="2887630"/>
        </a:xfrm>
        <a:prstGeom prst="rect">
          <a:avLst/>
        </a:prstGeom>
        <a:ln>
          <a:noFill/>
        </a:ln>
        <a:effectLst>
          <a:softEdge rad="112500"/>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2"/>
  <sheetViews>
    <sheetView zoomScale="130" zoomScaleNormal="130" workbookViewId="0">
      <selection activeCell="C9" sqref="C9"/>
    </sheetView>
  </sheetViews>
  <sheetFormatPr baseColWidth="10" defaultRowHeight="12.75" x14ac:dyDescent="0.2"/>
  <cols>
    <col min="1" max="1" width="13.42578125" style="34" customWidth="1"/>
    <col min="2" max="2" width="12" style="34" customWidth="1"/>
    <col min="3" max="3" width="14" style="34" bestFit="1" customWidth="1"/>
    <col min="4" max="4" width="12.5703125" style="34" customWidth="1"/>
    <col min="5" max="5" width="15.140625" style="34" customWidth="1"/>
    <col min="6" max="16384" width="11.42578125" style="34"/>
  </cols>
  <sheetData>
    <row r="1" spans="1:4" ht="19.5" customHeight="1" x14ac:dyDescent="0.2">
      <c r="A1" s="33" t="s">
        <v>59</v>
      </c>
      <c r="B1" s="33" t="s">
        <v>60</v>
      </c>
    </row>
    <row r="3" spans="1:4" x14ac:dyDescent="0.2">
      <c r="A3" s="35" t="s">
        <v>61</v>
      </c>
      <c r="C3" s="34" t="s">
        <v>62</v>
      </c>
    </row>
    <row r="4" spans="1:4" x14ac:dyDescent="0.2">
      <c r="C4" s="36">
        <v>1.2500000000000001E-2</v>
      </c>
      <c r="D4" s="37" t="s">
        <v>63</v>
      </c>
    </row>
    <row r="5" spans="1:4" x14ac:dyDescent="0.2">
      <c r="C5" s="38"/>
    </row>
    <row r="6" spans="1:4" x14ac:dyDescent="0.2">
      <c r="A6" s="37" t="s">
        <v>64</v>
      </c>
      <c r="B6" s="34" t="s">
        <v>65</v>
      </c>
      <c r="C6" s="34" t="s">
        <v>66</v>
      </c>
    </row>
    <row r="7" spans="1:4" x14ac:dyDescent="0.2">
      <c r="A7" s="39">
        <v>39388</v>
      </c>
      <c r="B7" s="34">
        <v>115</v>
      </c>
      <c r="C7" s="40">
        <f t="shared" ref="C7:C12" si="0">B7*C$4</f>
        <v>1.4375</v>
      </c>
    </row>
    <row r="8" spans="1:4" x14ac:dyDescent="0.2">
      <c r="A8" s="39">
        <v>39392</v>
      </c>
      <c r="B8" s="34">
        <v>94</v>
      </c>
      <c r="C8" s="40">
        <f t="shared" si="0"/>
        <v>1.175</v>
      </c>
    </row>
    <row r="9" spans="1:4" x14ac:dyDescent="0.2">
      <c r="A9" s="39">
        <v>39396</v>
      </c>
      <c r="B9" s="34">
        <v>156</v>
      </c>
      <c r="C9" s="40">
        <f t="shared" si="0"/>
        <v>1.9500000000000002</v>
      </c>
    </row>
    <row r="10" spans="1:4" x14ac:dyDescent="0.2">
      <c r="A10" s="39">
        <v>39401</v>
      </c>
      <c r="B10" s="34">
        <v>78</v>
      </c>
      <c r="C10" s="40">
        <f t="shared" si="0"/>
        <v>0.97500000000000009</v>
      </c>
    </row>
    <row r="11" spans="1:4" x14ac:dyDescent="0.2">
      <c r="A11" s="39">
        <v>39407</v>
      </c>
      <c r="B11" s="34">
        <v>132</v>
      </c>
      <c r="C11" s="40">
        <f t="shared" si="0"/>
        <v>1.6500000000000001</v>
      </c>
    </row>
    <row r="12" spans="1:4" x14ac:dyDescent="0.2">
      <c r="A12" s="39">
        <v>39415</v>
      </c>
      <c r="B12" s="34">
        <v>145</v>
      </c>
      <c r="C12" s="40">
        <f t="shared" si="0"/>
        <v>1.8125</v>
      </c>
    </row>
  </sheetData>
  <sheetProtection password="C71F" sheet="1"/>
  <pageMargins left="0.75" right="0.75" top="1" bottom="1" header="0" footer="0"/>
  <pageSetup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3"/>
  <sheetViews>
    <sheetView zoomScale="130" zoomScaleNormal="130" workbookViewId="0">
      <selection activeCell="E18" sqref="E18"/>
    </sheetView>
  </sheetViews>
  <sheetFormatPr baseColWidth="10" defaultRowHeight="12" x14ac:dyDescent="0.2"/>
  <cols>
    <col min="1" max="1" width="20.28515625" style="2" customWidth="1"/>
    <col min="2" max="2" width="13.5703125" style="2" customWidth="1"/>
    <col min="3" max="5" width="12.7109375" style="2" customWidth="1"/>
    <col min="6" max="16384" width="11.42578125" style="2"/>
  </cols>
  <sheetData>
    <row r="1" spans="1:5" x14ac:dyDescent="0.2">
      <c r="A1" s="1" t="s">
        <v>48</v>
      </c>
    </row>
    <row r="2" spans="1:5" x14ac:dyDescent="0.2">
      <c r="A2" s="3" t="s">
        <v>6</v>
      </c>
    </row>
    <row r="3" spans="1:5" ht="9.75" customHeight="1" x14ac:dyDescent="0.2"/>
    <row r="4" spans="1:5" x14ac:dyDescent="0.2">
      <c r="B4" s="4" t="s">
        <v>7</v>
      </c>
      <c r="C4" s="4" t="s">
        <v>49</v>
      </c>
      <c r="D4" s="4" t="s">
        <v>8</v>
      </c>
      <c r="E4" s="4" t="s">
        <v>50</v>
      </c>
    </row>
    <row r="5" spans="1:5" x14ac:dyDescent="0.2">
      <c r="A5" s="2" t="s">
        <v>51</v>
      </c>
      <c r="B5" s="10">
        <v>1</v>
      </c>
      <c r="C5" s="10">
        <v>3.3</v>
      </c>
      <c r="D5" s="11">
        <v>0.77898607172903755</v>
      </c>
      <c r="E5" s="11">
        <v>2.1837200000000001</v>
      </c>
    </row>
    <row r="6" spans="1:5" ht="10.5" customHeight="1" x14ac:dyDescent="0.2"/>
    <row r="7" spans="1:5" x14ac:dyDescent="0.2">
      <c r="A7" s="12" t="s">
        <v>0</v>
      </c>
      <c r="B7" s="13" t="s">
        <v>1</v>
      </c>
      <c r="C7" s="13" t="s">
        <v>2</v>
      </c>
      <c r="D7" s="13" t="s">
        <v>3</v>
      </c>
      <c r="E7" s="13" t="s">
        <v>52</v>
      </c>
    </row>
    <row r="8" spans="1:5" x14ac:dyDescent="0.2">
      <c r="A8" s="2" t="s">
        <v>53</v>
      </c>
      <c r="B8" s="14">
        <v>85</v>
      </c>
      <c r="C8" s="15"/>
      <c r="D8" s="15"/>
      <c r="E8" s="15"/>
    </row>
    <row r="9" spans="1:5" x14ac:dyDescent="0.2">
      <c r="A9" s="2" t="s">
        <v>54</v>
      </c>
      <c r="B9" s="14">
        <v>42</v>
      </c>
      <c r="C9" s="15"/>
      <c r="D9" s="15"/>
      <c r="E9" s="15"/>
    </row>
    <row r="10" spans="1:5" x14ac:dyDescent="0.2">
      <c r="A10" s="2" t="s">
        <v>55</v>
      </c>
      <c r="B10" s="14">
        <v>35</v>
      </c>
      <c r="C10" s="15"/>
      <c r="D10" s="15"/>
      <c r="E10" s="15"/>
    </row>
    <row r="11" spans="1:5" x14ac:dyDescent="0.2">
      <c r="A11" s="2" t="s">
        <v>56</v>
      </c>
      <c r="B11" s="14">
        <v>20</v>
      </c>
      <c r="C11" s="15"/>
      <c r="D11" s="15"/>
      <c r="E11" s="15"/>
    </row>
    <row r="12" spans="1:5" x14ac:dyDescent="0.2">
      <c r="A12" s="2" t="s">
        <v>57</v>
      </c>
      <c r="B12" s="14">
        <v>18</v>
      </c>
      <c r="C12" s="15"/>
      <c r="D12" s="15"/>
      <c r="E12" s="15"/>
    </row>
    <row r="13" spans="1:5" x14ac:dyDescent="0.2">
      <c r="A13" s="2" t="s">
        <v>58</v>
      </c>
      <c r="B13" s="14">
        <v>25</v>
      </c>
      <c r="C13" s="15"/>
      <c r="D13" s="15"/>
      <c r="E13" s="15"/>
    </row>
  </sheetData>
  <pageMargins left="0.75" right="0.75" top="1" bottom="1" header="0" footer="0"/>
  <pageSetup paperSize="9" orientation="portrait" horizontalDpi="4294967293" verticalDpi="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zoomScale="130" zoomScaleNormal="130" workbookViewId="0">
      <selection activeCell="G11" sqref="G11"/>
    </sheetView>
  </sheetViews>
  <sheetFormatPr baseColWidth="10" defaultRowHeight="12" x14ac:dyDescent="0.2"/>
  <cols>
    <col min="1" max="1" width="8" style="2" customWidth="1"/>
    <col min="2" max="4" width="5.42578125" style="2" bestFit="1" customWidth="1"/>
    <col min="5" max="6" width="5.28515625" style="2" bestFit="1" customWidth="1"/>
    <col min="7" max="8" width="5.42578125" style="2" bestFit="1" customWidth="1"/>
    <col min="9" max="9" width="5" style="2" bestFit="1" customWidth="1"/>
    <col min="10" max="12" width="5.28515625" style="2" bestFit="1" customWidth="1"/>
    <col min="13" max="13" width="5.5703125" style="2" bestFit="1" customWidth="1"/>
    <col min="14" max="16384" width="11.42578125" style="2"/>
  </cols>
  <sheetData>
    <row r="1" spans="1:13" x14ac:dyDescent="0.2">
      <c r="A1" s="1" t="s">
        <v>36</v>
      </c>
    </row>
    <row r="2" spans="1:13" x14ac:dyDescent="0.2">
      <c r="A2" s="3" t="s">
        <v>37</v>
      </c>
    </row>
    <row r="3" spans="1:13" ht="10.5" customHeight="1" x14ac:dyDescent="0.2"/>
    <row r="4" spans="1:13" x14ac:dyDescent="0.2">
      <c r="A4" s="2" t="s">
        <v>38</v>
      </c>
      <c r="B4" s="8">
        <v>1</v>
      </c>
      <c r="C4" s="8">
        <v>2</v>
      </c>
      <c r="D4" s="8">
        <v>3</v>
      </c>
      <c r="E4" s="8">
        <v>4</v>
      </c>
      <c r="F4" s="8">
        <v>5</v>
      </c>
      <c r="G4" s="8">
        <v>6</v>
      </c>
      <c r="H4" s="8">
        <v>7</v>
      </c>
      <c r="I4" s="8">
        <v>8</v>
      </c>
      <c r="J4" s="8">
        <v>9</v>
      </c>
      <c r="K4" s="8">
        <v>10</v>
      </c>
      <c r="L4" s="8">
        <v>11</v>
      </c>
      <c r="M4" s="8">
        <v>12</v>
      </c>
    </row>
    <row r="5" spans="1:13" x14ac:dyDescent="0.2">
      <c r="A5" s="8">
        <v>1</v>
      </c>
      <c r="B5" s="9">
        <f t="shared" ref="B5:M16" si="0">$A5*B$4</f>
        <v>1</v>
      </c>
      <c r="C5" s="9">
        <f t="shared" si="0"/>
        <v>2</v>
      </c>
      <c r="D5" s="9">
        <f t="shared" si="0"/>
        <v>3</v>
      </c>
      <c r="E5" s="9">
        <f t="shared" si="0"/>
        <v>4</v>
      </c>
      <c r="F5" s="9">
        <f t="shared" si="0"/>
        <v>5</v>
      </c>
      <c r="G5" s="9">
        <f t="shared" si="0"/>
        <v>6</v>
      </c>
      <c r="H5" s="9">
        <f t="shared" si="0"/>
        <v>7</v>
      </c>
      <c r="I5" s="9">
        <f t="shared" si="0"/>
        <v>8</v>
      </c>
      <c r="J5" s="9">
        <f t="shared" si="0"/>
        <v>9</v>
      </c>
      <c r="K5" s="9">
        <f t="shared" si="0"/>
        <v>10</v>
      </c>
      <c r="L5" s="9">
        <f t="shared" si="0"/>
        <v>11</v>
      </c>
      <c r="M5" s="9">
        <f t="shared" si="0"/>
        <v>12</v>
      </c>
    </row>
    <row r="6" spans="1:13" x14ac:dyDescent="0.2">
      <c r="A6" s="8">
        <v>2</v>
      </c>
      <c r="B6" s="9">
        <f t="shared" si="0"/>
        <v>2</v>
      </c>
      <c r="C6" s="9">
        <f t="shared" si="0"/>
        <v>4</v>
      </c>
      <c r="D6" s="9">
        <f t="shared" si="0"/>
        <v>6</v>
      </c>
      <c r="E6" s="9">
        <f t="shared" si="0"/>
        <v>8</v>
      </c>
      <c r="F6" s="9">
        <f t="shared" si="0"/>
        <v>10</v>
      </c>
      <c r="G6" s="9">
        <f t="shared" si="0"/>
        <v>12</v>
      </c>
      <c r="H6" s="9">
        <f t="shared" si="0"/>
        <v>14</v>
      </c>
      <c r="I6" s="9">
        <f t="shared" si="0"/>
        <v>16</v>
      </c>
      <c r="J6" s="9">
        <f t="shared" si="0"/>
        <v>18</v>
      </c>
      <c r="K6" s="9">
        <f t="shared" si="0"/>
        <v>20</v>
      </c>
      <c r="L6" s="9">
        <f t="shared" si="0"/>
        <v>22</v>
      </c>
      <c r="M6" s="9">
        <f t="shared" si="0"/>
        <v>24</v>
      </c>
    </row>
    <row r="7" spans="1:13" x14ac:dyDescent="0.2">
      <c r="A7" s="8">
        <v>3</v>
      </c>
      <c r="B7" s="9">
        <f t="shared" si="0"/>
        <v>3</v>
      </c>
      <c r="C7" s="9">
        <f t="shared" si="0"/>
        <v>6</v>
      </c>
      <c r="D7" s="9">
        <f t="shared" si="0"/>
        <v>9</v>
      </c>
      <c r="E7" s="9">
        <f t="shared" si="0"/>
        <v>12</v>
      </c>
      <c r="F7" s="9">
        <f t="shared" si="0"/>
        <v>15</v>
      </c>
      <c r="G7" s="9">
        <f t="shared" si="0"/>
        <v>18</v>
      </c>
      <c r="H7" s="9">
        <f t="shared" si="0"/>
        <v>21</v>
      </c>
      <c r="I7" s="9">
        <f t="shared" si="0"/>
        <v>24</v>
      </c>
      <c r="J7" s="9">
        <f t="shared" si="0"/>
        <v>27</v>
      </c>
      <c r="K7" s="9">
        <f t="shared" si="0"/>
        <v>30</v>
      </c>
      <c r="L7" s="9">
        <f t="shared" si="0"/>
        <v>33</v>
      </c>
      <c r="M7" s="9">
        <f t="shared" si="0"/>
        <v>36</v>
      </c>
    </row>
    <row r="8" spans="1:13" x14ac:dyDescent="0.2">
      <c r="A8" s="8">
        <v>4</v>
      </c>
      <c r="B8" s="9">
        <f t="shared" si="0"/>
        <v>4</v>
      </c>
      <c r="C8" s="9">
        <f t="shared" si="0"/>
        <v>8</v>
      </c>
      <c r="D8" s="9">
        <f t="shared" si="0"/>
        <v>12</v>
      </c>
      <c r="E8" s="9">
        <f t="shared" si="0"/>
        <v>16</v>
      </c>
      <c r="F8" s="9">
        <f t="shared" si="0"/>
        <v>20</v>
      </c>
      <c r="G8" s="9">
        <f t="shared" si="0"/>
        <v>24</v>
      </c>
      <c r="H8" s="9">
        <f t="shared" si="0"/>
        <v>28</v>
      </c>
      <c r="I8" s="9">
        <f t="shared" si="0"/>
        <v>32</v>
      </c>
      <c r="J8" s="9">
        <f t="shared" si="0"/>
        <v>36</v>
      </c>
      <c r="K8" s="9">
        <f t="shared" si="0"/>
        <v>40</v>
      </c>
      <c r="L8" s="9">
        <f t="shared" si="0"/>
        <v>44</v>
      </c>
      <c r="M8" s="9">
        <f t="shared" si="0"/>
        <v>48</v>
      </c>
    </row>
    <row r="9" spans="1:13" x14ac:dyDescent="0.2">
      <c r="A9" s="8">
        <v>5</v>
      </c>
      <c r="B9" s="9">
        <f t="shared" si="0"/>
        <v>5</v>
      </c>
      <c r="C9" s="9">
        <f t="shared" si="0"/>
        <v>10</v>
      </c>
      <c r="D9" s="9">
        <f t="shared" si="0"/>
        <v>15</v>
      </c>
      <c r="E9" s="9">
        <f t="shared" si="0"/>
        <v>20</v>
      </c>
      <c r="F9" s="9">
        <f t="shared" si="0"/>
        <v>25</v>
      </c>
      <c r="G9" s="9">
        <f t="shared" si="0"/>
        <v>30</v>
      </c>
      <c r="H9" s="9">
        <f t="shared" si="0"/>
        <v>35</v>
      </c>
      <c r="I9" s="9">
        <f t="shared" si="0"/>
        <v>40</v>
      </c>
      <c r="J9" s="9">
        <f t="shared" si="0"/>
        <v>45</v>
      </c>
      <c r="K9" s="9">
        <f t="shared" si="0"/>
        <v>50</v>
      </c>
      <c r="L9" s="9">
        <f t="shared" si="0"/>
        <v>55</v>
      </c>
      <c r="M9" s="9">
        <f t="shared" si="0"/>
        <v>60</v>
      </c>
    </row>
    <row r="10" spans="1:13" x14ac:dyDescent="0.2">
      <c r="A10" s="8">
        <v>6</v>
      </c>
      <c r="B10" s="9">
        <f t="shared" si="0"/>
        <v>6</v>
      </c>
      <c r="C10" s="9">
        <f t="shared" si="0"/>
        <v>12</v>
      </c>
      <c r="D10" s="9">
        <f t="shared" si="0"/>
        <v>18</v>
      </c>
      <c r="E10" s="9">
        <f t="shared" si="0"/>
        <v>24</v>
      </c>
      <c r="F10" s="9">
        <f t="shared" si="0"/>
        <v>30</v>
      </c>
      <c r="G10" s="9">
        <f t="shared" si="0"/>
        <v>36</v>
      </c>
      <c r="H10" s="9">
        <f t="shared" si="0"/>
        <v>42</v>
      </c>
      <c r="I10" s="9">
        <f t="shared" si="0"/>
        <v>48</v>
      </c>
      <c r="J10" s="9">
        <f t="shared" si="0"/>
        <v>54</v>
      </c>
      <c r="K10" s="9">
        <f t="shared" si="0"/>
        <v>60</v>
      </c>
      <c r="L10" s="9">
        <f t="shared" si="0"/>
        <v>66</v>
      </c>
      <c r="M10" s="9">
        <f t="shared" si="0"/>
        <v>72</v>
      </c>
    </row>
    <row r="11" spans="1:13" x14ac:dyDescent="0.2">
      <c r="A11" s="8">
        <v>7</v>
      </c>
      <c r="B11" s="9">
        <f t="shared" si="0"/>
        <v>7</v>
      </c>
      <c r="C11" s="9">
        <f t="shared" si="0"/>
        <v>14</v>
      </c>
      <c r="D11" s="9">
        <f t="shared" si="0"/>
        <v>21</v>
      </c>
      <c r="E11" s="9">
        <f t="shared" si="0"/>
        <v>28</v>
      </c>
      <c r="F11" s="9">
        <f t="shared" si="0"/>
        <v>35</v>
      </c>
      <c r="G11" s="9">
        <f t="shared" si="0"/>
        <v>42</v>
      </c>
      <c r="H11" s="9">
        <f t="shared" si="0"/>
        <v>49</v>
      </c>
      <c r="I11" s="9">
        <f t="shared" si="0"/>
        <v>56</v>
      </c>
      <c r="J11" s="9">
        <f t="shared" si="0"/>
        <v>63</v>
      </c>
      <c r="K11" s="9">
        <f t="shared" si="0"/>
        <v>70</v>
      </c>
      <c r="L11" s="9">
        <f t="shared" si="0"/>
        <v>77</v>
      </c>
      <c r="M11" s="9">
        <f t="shared" si="0"/>
        <v>84</v>
      </c>
    </row>
    <row r="12" spans="1:13" x14ac:dyDescent="0.2">
      <c r="A12" s="8">
        <v>8</v>
      </c>
      <c r="B12" s="9">
        <f t="shared" si="0"/>
        <v>8</v>
      </c>
      <c r="C12" s="9">
        <f t="shared" si="0"/>
        <v>16</v>
      </c>
      <c r="D12" s="9">
        <f t="shared" si="0"/>
        <v>24</v>
      </c>
      <c r="E12" s="9">
        <f t="shared" si="0"/>
        <v>32</v>
      </c>
      <c r="F12" s="9">
        <f t="shared" si="0"/>
        <v>40</v>
      </c>
      <c r="G12" s="9">
        <f t="shared" si="0"/>
        <v>48</v>
      </c>
      <c r="H12" s="9">
        <f t="shared" si="0"/>
        <v>56</v>
      </c>
      <c r="I12" s="9">
        <f t="shared" si="0"/>
        <v>64</v>
      </c>
      <c r="J12" s="9">
        <f t="shared" si="0"/>
        <v>72</v>
      </c>
      <c r="K12" s="9">
        <f t="shared" si="0"/>
        <v>80</v>
      </c>
      <c r="L12" s="9">
        <f t="shared" si="0"/>
        <v>88</v>
      </c>
      <c r="M12" s="9">
        <f t="shared" si="0"/>
        <v>96</v>
      </c>
    </row>
    <row r="13" spans="1:13" x14ac:dyDescent="0.2">
      <c r="A13" s="8">
        <v>9</v>
      </c>
      <c r="B13" s="9">
        <f t="shared" si="0"/>
        <v>9</v>
      </c>
      <c r="C13" s="9">
        <f t="shared" si="0"/>
        <v>18</v>
      </c>
      <c r="D13" s="9">
        <f t="shared" si="0"/>
        <v>27</v>
      </c>
      <c r="E13" s="9">
        <f t="shared" si="0"/>
        <v>36</v>
      </c>
      <c r="F13" s="9">
        <f t="shared" si="0"/>
        <v>45</v>
      </c>
      <c r="G13" s="9">
        <f t="shared" si="0"/>
        <v>54</v>
      </c>
      <c r="H13" s="9">
        <f t="shared" si="0"/>
        <v>63</v>
      </c>
      <c r="I13" s="9">
        <f t="shared" si="0"/>
        <v>72</v>
      </c>
      <c r="J13" s="9">
        <f t="shared" si="0"/>
        <v>81</v>
      </c>
      <c r="K13" s="9">
        <f t="shared" si="0"/>
        <v>90</v>
      </c>
      <c r="L13" s="9">
        <f t="shared" si="0"/>
        <v>99</v>
      </c>
      <c r="M13" s="9">
        <f t="shared" si="0"/>
        <v>108</v>
      </c>
    </row>
    <row r="14" spans="1:13" x14ac:dyDescent="0.2">
      <c r="A14" s="8">
        <v>10</v>
      </c>
      <c r="B14" s="9">
        <f t="shared" si="0"/>
        <v>10</v>
      </c>
      <c r="C14" s="9">
        <f t="shared" si="0"/>
        <v>20</v>
      </c>
      <c r="D14" s="9">
        <f t="shared" si="0"/>
        <v>30</v>
      </c>
      <c r="E14" s="9">
        <f t="shared" si="0"/>
        <v>40</v>
      </c>
      <c r="F14" s="9">
        <f t="shared" si="0"/>
        <v>50</v>
      </c>
      <c r="G14" s="9">
        <f t="shared" si="0"/>
        <v>60</v>
      </c>
      <c r="H14" s="9">
        <f t="shared" si="0"/>
        <v>70</v>
      </c>
      <c r="I14" s="9">
        <f t="shared" si="0"/>
        <v>80</v>
      </c>
      <c r="J14" s="9">
        <f t="shared" si="0"/>
        <v>90</v>
      </c>
      <c r="K14" s="9">
        <f t="shared" si="0"/>
        <v>100</v>
      </c>
      <c r="L14" s="9">
        <f t="shared" si="0"/>
        <v>110</v>
      </c>
      <c r="M14" s="9">
        <f t="shared" si="0"/>
        <v>120</v>
      </c>
    </row>
    <row r="15" spans="1:13" x14ac:dyDescent="0.2">
      <c r="A15" s="8">
        <v>11</v>
      </c>
      <c r="B15" s="9">
        <f t="shared" si="0"/>
        <v>11</v>
      </c>
      <c r="C15" s="9">
        <f t="shared" si="0"/>
        <v>22</v>
      </c>
      <c r="D15" s="9">
        <f t="shared" si="0"/>
        <v>33</v>
      </c>
      <c r="E15" s="9">
        <f t="shared" si="0"/>
        <v>44</v>
      </c>
      <c r="F15" s="9">
        <f t="shared" si="0"/>
        <v>55</v>
      </c>
      <c r="G15" s="9">
        <f t="shared" si="0"/>
        <v>66</v>
      </c>
      <c r="H15" s="9">
        <f t="shared" si="0"/>
        <v>77</v>
      </c>
      <c r="I15" s="9">
        <f t="shared" si="0"/>
        <v>88</v>
      </c>
      <c r="J15" s="9">
        <f t="shared" si="0"/>
        <v>99</v>
      </c>
      <c r="K15" s="9">
        <f t="shared" si="0"/>
        <v>110</v>
      </c>
      <c r="L15" s="9">
        <f t="shared" si="0"/>
        <v>121</v>
      </c>
      <c r="M15" s="9">
        <f t="shared" si="0"/>
        <v>132</v>
      </c>
    </row>
    <row r="16" spans="1:13" x14ac:dyDescent="0.2">
      <c r="A16" s="8">
        <v>12</v>
      </c>
      <c r="B16" s="9">
        <f t="shared" si="0"/>
        <v>12</v>
      </c>
      <c r="C16" s="9">
        <f t="shared" si="0"/>
        <v>24</v>
      </c>
      <c r="D16" s="9">
        <f t="shared" si="0"/>
        <v>36</v>
      </c>
      <c r="E16" s="9">
        <f t="shared" si="0"/>
        <v>48</v>
      </c>
      <c r="F16" s="9">
        <f t="shared" si="0"/>
        <v>60</v>
      </c>
      <c r="G16" s="9">
        <f t="shared" si="0"/>
        <v>72</v>
      </c>
      <c r="H16" s="9">
        <f t="shared" si="0"/>
        <v>84</v>
      </c>
      <c r="I16" s="9">
        <f t="shared" si="0"/>
        <v>96</v>
      </c>
      <c r="J16" s="9">
        <f t="shared" si="0"/>
        <v>108</v>
      </c>
      <c r="K16" s="9">
        <f t="shared" si="0"/>
        <v>120</v>
      </c>
      <c r="L16" s="9">
        <f t="shared" si="0"/>
        <v>132</v>
      </c>
      <c r="M16" s="9">
        <f t="shared" si="0"/>
        <v>144</v>
      </c>
    </row>
  </sheetData>
  <sheetProtection password="C71F" sheet="1"/>
  <pageMargins left="0.75" right="0.75" top="1" bottom="1" header="0" footer="0"/>
  <pageSetup paperSize="9" orientation="portrait" horizontalDpi="360" verticalDpi="36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zoomScale="130" zoomScaleNormal="130" workbookViewId="0">
      <selection activeCell="N27" sqref="N27"/>
    </sheetView>
  </sheetViews>
  <sheetFormatPr baseColWidth="10" defaultRowHeight="12" x14ac:dyDescent="0.2"/>
  <cols>
    <col min="1" max="1" width="8" style="2" customWidth="1"/>
    <col min="2" max="4" width="5.42578125" style="2" bestFit="1" customWidth="1"/>
    <col min="5" max="6" width="5.28515625" style="2" bestFit="1" customWidth="1"/>
    <col min="7" max="8" width="5.42578125" style="2" bestFit="1" customWidth="1"/>
    <col min="9" max="9" width="5" style="2" bestFit="1" customWidth="1"/>
    <col min="10" max="12" width="5.28515625" style="2" bestFit="1" customWidth="1"/>
    <col min="13" max="13" width="5.5703125" style="2" bestFit="1" customWidth="1"/>
    <col min="14" max="16384" width="11.42578125" style="2"/>
  </cols>
  <sheetData>
    <row r="1" spans="1:13" x14ac:dyDescent="0.2">
      <c r="A1" s="1" t="s">
        <v>36</v>
      </c>
    </row>
    <row r="2" spans="1:13" x14ac:dyDescent="0.2">
      <c r="A2" s="3" t="s">
        <v>37</v>
      </c>
    </row>
    <row r="3" spans="1:13" ht="10.5" customHeight="1" x14ac:dyDescent="0.2"/>
    <row r="4" spans="1:13" x14ac:dyDescent="0.2">
      <c r="A4" s="2" t="s">
        <v>38</v>
      </c>
      <c r="B4" s="8">
        <v>1</v>
      </c>
      <c r="C4" s="8">
        <v>2</v>
      </c>
      <c r="D4" s="8">
        <v>3</v>
      </c>
      <c r="E4" s="8">
        <v>4</v>
      </c>
      <c r="F4" s="8">
        <v>5</v>
      </c>
      <c r="G4" s="8">
        <v>6</v>
      </c>
      <c r="H4" s="8">
        <v>7</v>
      </c>
      <c r="I4" s="8">
        <v>8</v>
      </c>
      <c r="J4" s="8">
        <v>9</v>
      </c>
      <c r="K4" s="8">
        <v>10</v>
      </c>
      <c r="L4" s="8">
        <v>11</v>
      </c>
      <c r="M4" s="8">
        <v>12</v>
      </c>
    </row>
    <row r="5" spans="1:13" x14ac:dyDescent="0.2">
      <c r="A5" s="8">
        <v>1</v>
      </c>
      <c r="B5" s="9">
        <f t="shared" ref="B5:M16" si="0">$A5*B$4</f>
        <v>1</v>
      </c>
      <c r="C5" s="9">
        <f t="shared" si="0"/>
        <v>2</v>
      </c>
      <c r="D5" s="9">
        <f t="shared" si="0"/>
        <v>3</v>
      </c>
      <c r="E5" s="9">
        <f t="shared" si="0"/>
        <v>4</v>
      </c>
      <c r="F5" s="9">
        <f t="shared" si="0"/>
        <v>5</v>
      </c>
      <c r="G5" s="9">
        <f t="shared" si="0"/>
        <v>6</v>
      </c>
      <c r="H5" s="9">
        <f t="shared" si="0"/>
        <v>7</v>
      </c>
      <c r="I5" s="9">
        <f t="shared" si="0"/>
        <v>8</v>
      </c>
      <c r="J5" s="9">
        <f t="shared" si="0"/>
        <v>9</v>
      </c>
      <c r="K5" s="9">
        <f t="shared" si="0"/>
        <v>10</v>
      </c>
      <c r="L5" s="9">
        <f t="shared" si="0"/>
        <v>11</v>
      </c>
      <c r="M5" s="9">
        <f t="shared" si="0"/>
        <v>12</v>
      </c>
    </row>
    <row r="6" spans="1:13" x14ac:dyDescent="0.2">
      <c r="A6" s="8">
        <v>2</v>
      </c>
      <c r="B6" s="9">
        <f t="shared" si="0"/>
        <v>2</v>
      </c>
      <c r="C6" s="9">
        <f t="shared" si="0"/>
        <v>4</v>
      </c>
      <c r="D6" s="9">
        <f t="shared" si="0"/>
        <v>6</v>
      </c>
      <c r="E6" s="9">
        <f t="shared" si="0"/>
        <v>8</v>
      </c>
      <c r="F6" s="9">
        <f t="shared" si="0"/>
        <v>10</v>
      </c>
      <c r="G6" s="9">
        <f t="shared" si="0"/>
        <v>12</v>
      </c>
      <c r="H6" s="9">
        <f t="shared" si="0"/>
        <v>14</v>
      </c>
      <c r="I6" s="9">
        <f t="shared" si="0"/>
        <v>16</v>
      </c>
      <c r="J6" s="9">
        <f t="shared" si="0"/>
        <v>18</v>
      </c>
      <c r="K6" s="9">
        <f t="shared" si="0"/>
        <v>20</v>
      </c>
      <c r="L6" s="9">
        <f t="shared" si="0"/>
        <v>22</v>
      </c>
      <c r="M6" s="9">
        <f t="shared" si="0"/>
        <v>24</v>
      </c>
    </row>
    <row r="7" spans="1:13" x14ac:dyDescent="0.2">
      <c r="A7" s="8">
        <v>3</v>
      </c>
      <c r="B7" s="9">
        <f t="shared" si="0"/>
        <v>3</v>
      </c>
      <c r="C7" s="9">
        <f t="shared" si="0"/>
        <v>6</v>
      </c>
      <c r="D7" s="9">
        <f t="shared" si="0"/>
        <v>9</v>
      </c>
      <c r="E7" s="9">
        <f t="shared" si="0"/>
        <v>12</v>
      </c>
      <c r="F7" s="9">
        <f t="shared" si="0"/>
        <v>15</v>
      </c>
      <c r="G7" s="9">
        <f t="shared" si="0"/>
        <v>18</v>
      </c>
      <c r="H7" s="9">
        <f t="shared" si="0"/>
        <v>21</v>
      </c>
      <c r="I7" s="9">
        <f t="shared" si="0"/>
        <v>24</v>
      </c>
      <c r="J7" s="9">
        <f t="shared" si="0"/>
        <v>27</v>
      </c>
      <c r="K7" s="9">
        <f t="shared" si="0"/>
        <v>30</v>
      </c>
      <c r="L7" s="9">
        <f t="shared" si="0"/>
        <v>33</v>
      </c>
      <c r="M7" s="9">
        <f t="shared" si="0"/>
        <v>36</v>
      </c>
    </row>
    <row r="8" spans="1:13" x14ac:dyDescent="0.2">
      <c r="A8" s="8">
        <v>4</v>
      </c>
      <c r="B8" s="9">
        <f t="shared" si="0"/>
        <v>4</v>
      </c>
      <c r="C8" s="9">
        <f t="shared" si="0"/>
        <v>8</v>
      </c>
      <c r="D8" s="9">
        <f t="shared" si="0"/>
        <v>12</v>
      </c>
      <c r="E8" s="9">
        <f t="shared" si="0"/>
        <v>16</v>
      </c>
      <c r="F8" s="9">
        <f t="shared" si="0"/>
        <v>20</v>
      </c>
      <c r="G8" s="9">
        <f t="shared" si="0"/>
        <v>24</v>
      </c>
      <c r="H8" s="9">
        <f t="shared" si="0"/>
        <v>28</v>
      </c>
      <c r="I8" s="9">
        <f t="shared" si="0"/>
        <v>32</v>
      </c>
      <c r="J8" s="9">
        <f t="shared" si="0"/>
        <v>36</v>
      </c>
      <c r="K8" s="9">
        <f t="shared" si="0"/>
        <v>40</v>
      </c>
      <c r="L8" s="9">
        <f t="shared" si="0"/>
        <v>44</v>
      </c>
      <c r="M8" s="9">
        <f t="shared" si="0"/>
        <v>48</v>
      </c>
    </row>
    <row r="9" spans="1:13" x14ac:dyDescent="0.2">
      <c r="A9" s="8">
        <v>5</v>
      </c>
      <c r="B9" s="9">
        <f t="shared" si="0"/>
        <v>5</v>
      </c>
      <c r="C9" s="9">
        <f t="shared" si="0"/>
        <v>10</v>
      </c>
      <c r="D9" s="9">
        <f t="shared" si="0"/>
        <v>15</v>
      </c>
      <c r="E9" s="9">
        <f t="shared" si="0"/>
        <v>20</v>
      </c>
      <c r="F9" s="9">
        <f t="shared" si="0"/>
        <v>25</v>
      </c>
      <c r="G9" s="9">
        <f t="shared" si="0"/>
        <v>30</v>
      </c>
      <c r="H9" s="9">
        <f t="shared" si="0"/>
        <v>35</v>
      </c>
      <c r="I9" s="9">
        <f t="shared" si="0"/>
        <v>40</v>
      </c>
      <c r="J9" s="9">
        <f t="shared" si="0"/>
        <v>45</v>
      </c>
      <c r="K9" s="9">
        <f t="shared" si="0"/>
        <v>50</v>
      </c>
      <c r="L9" s="9">
        <f t="shared" si="0"/>
        <v>55</v>
      </c>
      <c r="M9" s="9">
        <f t="shared" si="0"/>
        <v>60</v>
      </c>
    </row>
    <row r="10" spans="1:13" x14ac:dyDescent="0.2">
      <c r="A10" s="8">
        <v>6</v>
      </c>
      <c r="B10" s="9">
        <f t="shared" si="0"/>
        <v>6</v>
      </c>
      <c r="C10" s="9">
        <f t="shared" si="0"/>
        <v>12</v>
      </c>
      <c r="D10" s="9">
        <f t="shared" si="0"/>
        <v>18</v>
      </c>
      <c r="E10" s="9">
        <f t="shared" si="0"/>
        <v>24</v>
      </c>
      <c r="F10" s="9">
        <f t="shared" si="0"/>
        <v>30</v>
      </c>
      <c r="G10" s="9">
        <f t="shared" si="0"/>
        <v>36</v>
      </c>
      <c r="H10" s="9">
        <f t="shared" si="0"/>
        <v>42</v>
      </c>
      <c r="I10" s="9">
        <f t="shared" si="0"/>
        <v>48</v>
      </c>
      <c r="J10" s="9">
        <f t="shared" si="0"/>
        <v>54</v>
      </c>
      <c r="K10" s="9">
        <f t="shared" si="0"/>
        <v>60</v>
      </c>
      <c r="L10" s="9">
        <f t="shared" si="0"/>
        <v>66</v>
      </c>
      <c r="M10" s="9">
        <f t="shared" si="0"/>
        <v>72</v>
      </c>
    </row>
    <row r="11" spans="1:13" x14ac:dyDescent="0.2">
      <c r="A11" s="8">
        <v>7</v>
      </c>
      <c r="B11" s="9">
        <f t="shared" si="0"/>
        <v>7</v>
      </c>
      <c r="C11" s="9">
        <f t="shared" si="0"/>
        <v>14</v>
      </c>
      <c r="D11" s="9">
        <f t="shared" si="0"/>
        <v>21</v>
      </c>
      <c r="E11" s="9">
        <f t="shared" si="0"/>
        <v>28</v>
      </c>
      <c r="F11" s="9">
        <f t="shared" si="0"/>
        <v>35</v>
      </c>
      <c r="G11" s="9">
        <f t="shared" si="0"/>
        <v>42</v>
      </c>
      <c r="H11" s="9">
        <f t="shared" si="0"/>
        <v>49</v>
      </c>
      <c r="I11" s="9">
        <f t="shared" si="0"/>
        <v>56</v>
      </c>
      <c r="J11" s="9">
        <f t="shared" si="0"/>
        <v>63</v>
      </c>
      <c r="K11" s="9">
        <f t="shared" si="0"/>
        <v>70</v>
      </c>
      <c r="L11" s="9">
        <f t="shared" si="0"/>
        <v>77</v>
      </c>
      <c r="M11" s="9">
        <f t="shared" si="0"/>
        <v>84</v>
      </c>
    </row>
    <row r="12" spans="1:13" x14ac:dyDescent="0.2">
      <c r="A12" s="8">
        <v>8</v>
      </c>
      <c r="B12" s="9">
        <f t="shared" si="0"/>
        <v>8</v>
      </c>
      <c r="C12" s="9">
        <f t="shared" si="0"/>
        <v>16</v>
      </c>
      <c r="D12" s="9">
        <f t="shared" si="0"/>
        <v>24</v>
      </c>
      <c r="E12" s="9">
        <f t="shared" si="0"/>
        <v>32</v>
      </c>
      <c r="F12" s="9">
        <f t="shared" si="0"/>
        <v>40</v>
      </c>
      <c r="G12" s="9">
        <f t="shared" si="0"/>
        <v>48</v>
      </c>
      <c r="H12" s="9">
        <f t="shared" si="0"/>
        <v>56</v>
      </c>
      <c r="I12" s="9">
        <f t="shared" si="0"/>
        <v>64</v>
      </c>
      <c r="J12" s="9">
        <f t="shared" si="0"/>
        <v>72</v>
      </c>
      <c r="K12" s="9">
        <f t="shared" si="0"/>
        <v>80</v>
      </c>
      <c r="L12" s="9">
        <f t="shared" si="0"/>
        <v>88</v>
      </c>
      <c r="M12" s="9">
        <f t="shared" si="0"/>
        <v>96</v>
      </c>
    </row>
    <row r="13" spans="1:13" x14ac:dyDescent="0.2">
      <c r="A13" s="8">
        <v>9</v>
      </c>
      <c r="B13" s="9">
        <f t="shared" si="0"/>
        <v>9</v>
      </c>
      <c r="C13" s="9">
        <f t="shared" si="0"/>
        <v>18</v>
      </c>
      <c r="D13" s="9">
        <f t="shared" si="0"/>
        <v>27</v>
      </c>
      <c r="E13" s="9">
        <f t="shared" si="0"/>
        <v>36</v>
      </c>
      <c r="F13" s="9">
        <f t="shared" si="0"/>
        <v>45</v>
      </c>
      <c r="G13" s="9">
        <f t="shared" si="0"/>
        <v>54</v>
      </c>
      <c r="H13" s="9">
        <f t="shared" si="0"/>
        <v>63</v>
      </c>
      <c r="I13" s="9">
        <f t="shared" si="0"/>
        <v>72</v>
      </c>
      <c r="J13" s="9">
        <f t="shared" si="0"/>
        <v>81</v>
      </c>
      <c r="K13" s="9">
        <f t="shared" si="0"/>
        <v>90</v>
      </c>
      <c r="L13" s="9">
        <f t="shared" si="0"/>
        <v>99</v>
      </c>
      <c r="M13" s="9">
        <f t="shared" si="0"/>
        <v>108</v>
      </c>
    </row>
    <row r="14" spans="1:13" x14ac:dyDescent="0.2">
      <c r="A14" s="8">
        <v>10</v>
      </c>
      <c r="B14" s="9">
        <f t="shared" si="0"/>
        <v>10</v>
      </c>
      <c r="C14" s="9">
        <f t="shared" si="0"/>
        <v>20</v>
      </c>
      <c r="D14" s="9">
        <f t="shared" si="0"/>
        <v>30</v>
      </c>
      <c r="E14" s="9">
        <f t="shared" si="0"/>
        <v>40</v>
      </c>
      <c r="F14" s="9">
        <f t="shared" si="0"/>
        <v>50</v>
      </c>
      <c r="G14" s="9">
        <f t="shared" si="0"/>
        <v>60</v>
      </c>
      <c r="H14" s="9">
        <f t="shared" si="0"/>
        <v>70</v>
      </c>
      <c r="I14" s="9">
        <f t="shared" si="0"/>
        <v>80</v>
      </c>
      <c r="J14" s="9">
        <f t="shared" si="0"/>
        <v>90</v>
      </c>
      <c r="K14" s="9">
        <f t="shared" si="0"/>
        <v>100</v>
      </c>
      <c r="L14" s="9">
        <f t="shared" si="0"/>
        <v>110</v>
      </c>
      <c r="M14" s="9">
        <f t="shared" si="0"/>
        <v>120</v>
      </c>
    </row>
    <row r="15" spans="1:13" x14ac:dyDescent="0.2">
      <c r="A15" s="8">
        <v>11</v>
      </c>
      <c r="B15" s="9">
        <f t="shared" si="0"/>
        <v>11</v>
      </c>
      <c r="C15" s="9">
        <f t="shared" si="0"/>
        <v>22</v>
      </c>
      <c r="D15" s="9">
        <f t="shared" si="0"/>
        <v>33</v>
      </c>
      <c r="E15" s="9">
        <f t="shared" si="0"/>
        <v>44</v>
      </c>
      <c r="F15" s="9">
        <f t="shared" si="0"/>
        <v>55</v>
      </c>
      <c r="G15" s="9">
        <f t="shared" si="0"/>
        <v>66</v>
      </c>
      <c r="H15" s="9">
        <f t="shared" si="0"/>
        <v>77</v>
      </c>
      <c r="I15" s="9">
        <f t="shared" si="0"/>
        <v>88</v>
      </c>
      <c r="J15" s="9">
        <f t="shared" si="0"/>
        <v>99</v>
      </c>
      <c r="K15" s="9">
        <f t="shared" si="0"/>
        <v>110</v>
      </c>
      <c r="L15" s="9">
        <f t="shared" si="0"/>
        <v>121</v>
      </c>
      <c r="M15" s="9">
        <f t="shared" si="0"/>
        <v>132</v>
      </c>
    </row>
    <row r="16" spans="1:13" x14ac:dyDescent="0.2">
      <c r="A16" s="8">
        <v>12</v>
      </c>
      <c r="B16" s="9">
        <f t="shared" si="0"/>
        <v>12</v>
      </c>
      <c r="C16" s="9">
        <f t="shared" si="0"/>
        <v>24</v>
      </c>
      <c r="D16" s="9">
        <f t="shared" si="0"/>
        <v>36</v>
      </c>
      <c r="E16" s="9">
        <f t="shared" si="0"/>
        <v>48</v>
      </c>
      <c r="F16" s="9">
        <f t="shared" si="0"/>
        <v>60</v>
      </c>
      <c r="G16" s="9">
        <f t="shared" si="0"/>
        <v>72</v>
      </c>
      <c r="H16" s="9">
        <f t="shared" si="0"/>
        <v>84</v>
      </c>
      <c r="I16" s="9">
        <f t="shared" si="0"/>
        <v>96</v>
      </c>
      <c r="J16" s="9">
        <f t="shared" si="0"/>
        <v>108</v>
      </c>
      <c r="K16" s="9">
        <f t="shared" si="0"/>
        <v>120</v>
      </c>
      <c r="L16" s="9">
        <f t="shared" si="0"/>
        <v>132</v>
      </c>
      <c r="M16" s="9">
        <f t="shared" si="0"/>
        <v>144</v>
      </c>
    </row>
  </sheetData>
  <pageMargins left="0.75" right="0.75" top="1" bottom="1" header="0" footer="0"/>
  <pageSetup paperSize="9" orientation="portrait" horizontalDpi="360" verticalDpi="360"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2"/>
  <sheetViews>
    <sheetView zoomScale="130" zoomScaleNormal="130" workbookViewId="0">
      <selection activeCell="F5" sqref="F5"/>
    </sheetView>
  </sheetViews>
  <sheetFormatPr baseColWidth="10" defaultRowHeight="12.75" x14ac:dyDescent="0.2"/>
  <cols>
    <col min="1" max="1" width="15.5703125" style="42" customWidth="1"/>
    <col min="2" max="2" width="11.42578125" style="42"/>
    <col min="3" max="3" width="14" style="42" customWidth="1"/>
    <col min="4" max="4" width="11.42578125" style="42"/>
    <col min="5" max="5" width="15.28515625" style="42" customWidth="1"/>
    <col min="6" max="16384" width="11.42578125" style="42"/>
  </cols>
  <sheetData>
    <row r="1" spans="1:5" x14ac:dyDescent="0.2">
      <c r="A1" s="41" t="s">
        <v>67</v>
      </c>
      <c r="B1" s="41" t="s">
        <v>68</v>
      </c>
      <c r="C1" s="41"/>
      <c r="D1" s="41"/>
      <c r="E1" s="41"/>
    </row>
    <row r="2" spans="1:5" x14ac:dyDescent="0.2">
      <c r="A2" s="43" t="s">
        <v>69</v>
      </c>
    </row>
    <row r="3" spans="1:5" x14ac:dyDescent="0.2">
      <c r="E3" s="44" t="s">
        <v>70</v>
      </c>
    </row>
    <row r="4" spans="1:5" x14ac:dyDescent="0.2">
      <c r="A4" s="44" t="s">
        <v>71</v>
      </c>
      <c r="B4" s="44" t="s">
        <v>72</v>
      </c>
      <c r="C4" s="44" t="s">
        <v>73</v>
      </c>
      <c r="E4" s="45">
        <v>1285215.6000000001</v>
      </c>
    </row>
    <row r="5" spans="1:5" x14ac:dyDescent="0.2">
      <c r="A5" s="42" t="s">
        <v>74</v>
      </c>
      <c r="B5" s="46">
        <v>0.28699999999999998</v>
      </c>
      <c r="C5" s="47">
        <f>E$4*B5</f>
        <v>368856.87719999999</v>
      </c>
    </row>
    <row r="6" spans="1:5" x14ac:dyDescent="0.2">
      <c r="A6" s="42" t="s">
        <v>75</v>
      </c>
      <c r="B6" s="46">
        <v>7.9699999999999993E-2</v>
      </c>
      <c r="C6" s="48">
        <f t="shared" ref="C6:C22" si="0">$E$4*B6</f>
        <v>102431.68332</v>
      </c>
    </row>
    <row r="7" spans="1:5" x14ac:dyDescent="0.2">
      <c r="A7" s="42" t="s">
        <v>76</v>
      </c>
      <c r="B7" s="46">
        <v>6.6400000000000001E-2</v>
      </c>
      <c r="C7" s="48">
        <f t="shared" si="0"/>
        <v>85338.31584000001</v>
      </c>
    </row>
    <row r="8" spans="1:5" x14ac:dyDescent="0.2">
      <c r="A8" s="42" t="s">
        <v>77</v>
      </c>
      <c r="B8" s="46">
        <v>5.6000000000000001E-2</v>
      </c>
      <c r="C8" s="48">
        <f t="shared" si="0"/>
        <v>71972.073600000003</v>
      </c>
    </row>
    <row r="9" spans="1:5" x14ac:dyDescent="0.2">
      <c r="A9" s="42" t="s">
        <v>78</v>
      </c>
      <c r="B9" s="46">
        <v>5.6000000000000001E-2</v>
      </c>
      <c r="C9" s="48">
        <f t="shared" si="0"/>
        <v>71972.073600000003</v>
      </c>
    </row>
    <row r="10" spans="1:5" x14ac:dyDescent="0.2">
      <c r="A10" s="42" t="s">
        <v>79</v>
      </c>
      <c r="B10" s="46">
        <v>4.9299999999999997E-2</v>
      </c>
      <c r="C10" s="48">
        <f t="shared" si="0"/>
        <v>63361.129079999999</v>
      </c>
      <c r="D10" s="42" t="s">
        <v>80</v>
      </c>
    </row>
    <row r="11" spans="1:5" x14ac:dyDescent="0.2">
      <c r="A11" s="42" t="s">
        <v>81</v>
      </c>
      <c r="B11" s="46">
        <v>3.9899999999999998E-2</v>
      </c>
      <c r="C11" s="48">
        <f t="shared" si="0"/>
        <v>51280.102440000002</v>
      </c>
    </row>
    <row r="12" spans="1:5" x14ac:dyDescent="0.2">
      <c r="A12" s="42" t="s">
        <v>82</v>
      </c>
      <c r="B12" s="46">
        <v>3.44E-2</v>
      </c>
      <c r="C12" s="48">
        <f t="shared" si="0"/>
        <v>44211.416640000003</v>
      </c>
    </row>
    <row r="13" spans="1:5" x14ac:dyDescent="0.2">
      <c r="A13" s="42" t="s">
        <v>83</v>
      </c>
      <c r="B13" s="46">
        <v>3.4099999999999998E-2</v>
      </c>
      <c r="C13" s="48">
        <f t="shared" si="0"/>
        <v>43825.85196</v>
      </c>
    </row>
    <row r="14" spans="1:5" x14ac:dyDescent="0.2">
      <c r="A14" s="42" t="s">
        <v>84</v>
      </c>
      <c r="B14" s="46">
        <v>3.0499999999999999E-2</v>
      </c>
      <c r="C14" s="48">
        <f t="shared" si="0"/>
        <v>39199.075799999999</v>
      </c>
    </row>
    <row r="15" spans="1:5" x14ac:dyDescent="0.2">
      <c r="A15" s="42" t="s">
        <v>85</v>
      </c>
      <c r="B15" s="46">
        <v>2.87E-2</v>
      </c>
      <c r="C15" s="48">
        <f t="shared" si="0"/>
        <v>36885.687720000002</v>
      </c>
    </row>
    <row r="16" spans="1:5" x14ac:dyDescent="0.2">
      <c r="A16" s="42" t="s">
        <v>86</v>
      </c>
      <c r="B16" s="46">
        <v>2.7900000000000001E-2</v>
      </c>
      <c r="C16" s="48">
        <f t="shared" si="0"/>
        <v>35857.515240000001</v>
      </c>
    </row>
    <row r="17" spans="1:3" x14ac:dyDescent="0.2">
      <c r="A17" s="42" t="s">
        <v>87</v>
      </c>
      <c r="B17" s="46">
        <v>2.7900000000000001E-2</v>
      </c>
      <c r="C17" s="48">
        <f t="shared" si="0"/>
        <v>35857.515240000001</v>
      </c>
    </row>
    <row r="18" spans="1:3" x14ac:dyDescent="0.2">
      <c r="A18" s="42" t="s">
        <v>88</v>
      </c>
      <c r="B18" s="46">
        <v>2.7199999999999998E-2</v>
      </c>
      <c r="C18" s="48">
        <f t="shared" si="0"/>
        <v>34957.864320000001</v>
      </c>
    </row>
    <row r="19" spans="1:3" x14ac:dyDescent="0.2">
      <c r="A19" s="42" t="s">
        <v>89</v>
      </c>
      <c r="B19" s="46">
        <v>2.5899999999999999E-2</v>
      </c>
      <c r="C19" s="48">
        <f t="shared" si="0"/>
        <v>33287.084040000002</v>
      </c>
    </row>
    <row r="20" spans="1:3" x14ac:dyDescent="0.2">
      <c r="A20" s="42" t="s">
        <v>90</v>
      </c>
      <c r="B20" s="46">
        <v>1.9800000000000002E-2</v>
      </c>
      <c r="C20" s="48">
        <f t="shared" si="0"/>
        <v>25447.268880000003</v>
      </c>
    </row>
    <row r="21" spans="1:3" x14ac:dyDescent="0.2">
      <c r="A21" s="42" t="s">
        <v>91</v>
      </c>
      <c r="B21" s="46">
        <v>1.9699999999999999E-2</v>
      </c>
      <c r="C21" s="48">
        <f t="shared" si="0"/>
        <v>25318.747319999999</v>
      </c>
    </row>
    <row r="22" spans="1:3" x14ac:dyDescent="0.2">
      <c r="A22" s="42" t="s">
        <v>92</v>
      </c>
      <c r="B22" s="46">
        <v>1.72E-2</v>
      </c>
      <c r="C22" s="48">
        <f t="shared" si="0"/>
        <v>22105.708320000002</v>
      </c>
    </row>
  </sheetData>
  <pageMargins left="0.75" right="0.75" top="1" bottom="1" header="0" footer="0"/>
  <pageSetup paperSize="9"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2"/>
  <sheetViews>
    <sheetView zoomScale="130" zoomScaleNormal="130" workbookViewId="0">
      <selection activeCell="F5" sqref="F5"/>
    </sheetView>
  </sheetViews>
  <sheetFormatPr baseColWidth="10" defaultRowHeight="12.75" x14ac:dyDescent="0.2"/>
  <cols>
    <col min="1" max="1" width="15.5703125" style="42" customWidth="1"/>
    <col min="2" max="2" width="11.42578125" style="42"/>
    <col min="3" max="3" width="14" style="42" customWidth="1"/>
    <col min="4" max="4" width="11.42578125" style="42"/>
    <col min="5" max="5" width="15.28515625" style="42" customWidth="1"/>
    <col min="6" max="16384" width="11.42578125" style="42"/>
  </cols>
  <sheetData>
    <row r="1" spans="1:5" x14ac:dyDescent="0.2">
      <c r="A1" s="41" t="s">
        <v>67</v>
      </c>
      <c r="B1" s="41" t="s">
        <v>68</v>
      </c>
      <c r="C1" s="41"/>
      <c r="D1" s="41"/>
      <c r="E1" s="41"/>
    </row>
    <row r="2" spans="1:5" x14ac:dyDescent="0.2">
      <c r="A2" s="43" t="s">
        <v>69</v>
      </c>
    </row>
    <row r="3" spans="1:5" x14ac:dyDescent="0.2">
      <c r="E3" s="44" t="s">
        <v>70</v>
      </c>
    </row>
    <row r="4" spans="1:5" x14ac:dyDescent="0.2">
      <c r="A4" s="44" t="s">
        <v>71</v>
      </c>
      <c r="B4" s="44" t="s">
        <v>72</v>
      </c>
      <c r="C4" s="44" t="s">
        <v>73</v>
      </c>
      <c r="E4" s="45">
        <v>1285215.6000000001</v>
      </c>
    </row>
    <row r="5" spans="1:5" x14ac:dyDescent="0.2">
      <c r="A5" s="42" t="s">
        <v>74</v>
      </c>
      <c r="B5" s="46">
        <v>0.28699999999999998</v>
      </c>
      <c r="C5" s="47">
        <f>E$4*B5</f>
        <v>368856.87719999999</v>
      </c>
    </row>
    <row r="6" spans="1:5" x14ac:dyDescent="0.2">
      <c r="A6" s="42" t="s">
        <v>75</v>
      </c>
      <c r="B6" s="46">
        <v>7.9699999999999993E-2</v>
      </c>
      <c r="C6" s="48">
        <f t="shared" ref="C6:C22" si="0">$E$4*B6</f>
        <v>102431.68332</v>
      </c>
    </row>
    <row r="7" spans="1:5" x14ac:dyDescent="0.2">
      <c r="A7" s="42" t="s">
        <v>76</v>
      </c>
      <c r="B7" s="46">
        <v>6.6400000000000001E-2</v>
      </c>
      <c r="C7" s="48">
        <f t="shared" si="0"/>
        <v>85338.31584000001</v>
      </c>
    </row>
    <row r="8" spans="1:5" x14ac:dyDescent="0.2">
      <c r="A8" s="42" t="s">
        <v>77</v>
      </c>
      <c r="B8" s="46">
        <v>5.6000000000000001E-2</v>
      </c>
      <c r="C8" s="48">
        <f t="shared" si="0"/>
        <v>71972.073600000003</v>
      </c>
    </row>
    <row r="9" spans="1:5" x14ac:dyDescent="0.2">
      <c r="A9" s="42" t="s">
        <v>78</v>
      </c>
      <c r="B9" s="46">
        <v>5.6000000000000001E-2</v>
      </c>
      <c r="C9" s="48">
        <f t="shared" si="0"/>
        <v>71972.073600000003</v>
      </c>
    </row>
    <row r="10" spans="1:5" x14ac:dyDescent="0.2">
      <c r="A10" s="42" t="s">
        <v>79</v>
      </c>
      <c r="B10" s="46">
        <v>4.9299999999999997E-2</v>
      </c>
      <c r="C10" s="48">
        <f t="shared" si="0"/>
        <v>63361.129079999999</v>
      </c>
      <c r="D10" s="42" t="s">
        <v>80</v>
      </c>
    </row>
    <row r="11" spans="1:5" x14ac:dyDescent="0.2">
      <c r="A11" s="42" t="s">
        <v>81</v>
      </c>
      <c r="B11" s="46">
        <v>3.9899999999999998E-2</v>
      </c>
      <c r="C11" s="48">
        <f t="shared" si="0"/>
        <v>51280.102440000002</v>
      </c>
    </row>
    <row r="12" spans="1:5" x14ac:dyDescent="0.2">
      <c r="A12" s="42" t="s">
        <v>82</v>
      </c>
      <c r="B12" s="46">
        <v>3.44E-2</v>
      </c>
      <c r="C12" s="48">
        <f t="shared" si="0"/>
        <v>44211.416640000003</v>
      </c>
    </row>
    <row r="13" spans="1:5" x14ac:dyDescent="0.2">
      <c r="A13" s="42" t="s">
        <v>83</v>
      </c>
      <c r="B13" s="46">
        <v>3.4099999999999998E-2</v>
      </c>
      <c r="C13" s="48">
        <f t="shared" si="0"/>
        <v>43825.85196</v>
      </c>
    </row>
    <row r="14" spans="1:5" x14ac:dyDescent="0.2">
      <c r="A14" s="42" t="s">
        <v>84</v>
      </c>
      <c r="B14" s="46">
        <v>3.0499999999999999E-2</v>
      </c>
      <c r="C14" s="48">
        <f t="shared" si="0"/>
        <v>39199.075799999999</v>
      </c>
    </row>
    <row r="15" spans="1:5" x14ac:dyDescent="0.2">
      <c r="A15" s="42" t="s">
        <v>85</v>
      </c>
      <c r="B15" s="46">
        <v>2.87E-2</v>
      </c>
      <c r="C15" s="48">
        <f t="shared" si="0"/>
        <v>36885.687720000002</v>
      </c>
    </row>
    <row r="16" spans="1:5" x14ac:dyDescent="0.2">
      <c r="A16" s="42" t="s">
        <v>86</v>
      </c>
      <c r="B16" s="46">
        <v>2.7900000000000001E-2</v>
      </c>
      <c r="C16" s="48">
        <f t="shared" si="0"/>
        <v>35857.515240000001</v>
      </c>
    </row>
    <row r="17" spans="1:3" x14ac:dyDescent="0.2">
      <c r="A17" s="42" t="s">
        <v>87</v>
      </c>
      <c r="B17" s="46">
        <v>2.7900000000000001E-2</v>
      </c>
      <c r="C17" s="48">
        <f t="shared" si="0"/>
        <v>35857.515240000001</v>
      </c>
    </row>
    <row r="18" spans="1:3" x14ac:dyDescent="0.2">
      <c r="A18" s="42" t="s">
        <v>88</v>
      </c>
      <c r="B18" s="46">
        <v>2.7199999999999998E-2</v>
      </c>
      <c r="C18" s="48">
        <f t="shared" si="0"/>
        <v>34957.864320000001</v>
      </c>
    </row>
    <row r="19" spans="1:3" x14ac:dyDescent="0.2">
      <c r="A19" s="42" t="s">
        <v>89</v>
      </c>
      <c r="B19" s="46">
        <v>2.5899999999999999E-2</v>
      </c>
      <c r="C19" s="48">
        <f t="shared" si="0"/>
        <v>33287.084040000002</v>
      </c>
    </row>
    <row r="20" spans="1:3" x14ac:dyDescent="0.2">
      <c r="A20" s="42" t="s">
        <v>90</v>
      </c>
      <c r="B20" s="46">
        <v>1.9800000000000002E-2</v>
      </c>
      <c r="C20" s="48">
        <f t="shared" si="0"/>
        <v>25447.268880000003</v>
      </c>
    </row>
    <row r="21" spans="1:3" x14ac:dyDescent="0.2">
      <c r="A21" s="42" t="s">
        <v>91</v>
      </c>
      <c r="B21" s="46">
        <v>1.9699999999999999E-2</v>
      </c>
      <c r="C21" s="48">
        <f t="shared" si="0"/>
        <v>25318.747319999999</v>
      </c>
    </row>
    <row r="22" spans="1:3" x14ac:dyDescent="0.2">
      <c r="A22" s="42" t="s">
        <v>92</v>
      </c>
      <c r="B22" s="46">
        <v>1.72E-2</v>
      </c>
      <c r="C22" s="48">
        <f t="shared" si="0"/>
        <v>22105.708320000002</v>
      </c>
    </row>
  </sheetData>
  <pageMargins left="0.75" right="0.75" top="1" bottom="1" header="0" footer="0"/>
  <pageSetup paperSize="9" orientation="portrait"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9"/>
  <sheetViews>
    <sheetView zoomScale="130" zoomScaleNormal="130" workbookViewId="0">
      <selection activeCell="E14" sqref="E14"/>
    </sheetView>
  </sheetViews>
  <sheetFormatPr baseColWidth="10" defaultRowHeight="12.75" x14ac:dyDescent="0.2"/>
  <cols>
    <col min="1" max="1" width="13.7109375" style="62" customWidth="1"/>
    <col min="2" max="2" width="12.85546875" style="62" bestFit="1" customWidth="1"/>
    <col min="3" max="4" width="11.42578125" style="62"/>
    <col min="5" max="5" width="15.42578125" style="62" bestFit="1" customWidth="1"/>
    <col min="6" max="16384" width="11.42578125" style="62"/>
  </cols>
  <sheetData>
    <row r="1" spans="1:5" x14ac:dyDescent="0.2">
      <c r="A1" s="61" t="s">
        <v>93</v>
      </c>
      <c r="B1" s="61" t="s">
        <v>68</v>
      </c>
      <c r="C1" s="61"/>
      <c r="D1" s="61"/>
      <c r="E1" s="61"/>
    </row>
    <row r="2" spans="1:5" x14ac:dyDescent="0.2">
      <c r="A2" s="63" t="s">
        <v>69</v>
      </c>
    </row>
    <row r="3" spans="1:5" x14ac:dyDescent="0.2">
      <c r="E3" s="66" t="s">
        <v>70</v>
      </c>
    </row>
    <row r="4" spans="1:5" x14ac:dyDescent="0.2">
      <c r="A4" s="72" t="s">
        <v>71</v>
      </c>
      <c r="B4" s="72" t="s">
        <v>94</v>
      </c>
      <c r="C4" s="72" t="s">
        <v>72</v>
      </c>
      <c r="E4" s="73">
        <v>1285215.6000000001</v>
      </c>
    </row>
    <row r="5" spans="1:5" x14ac:dyDescent="0.2">
      <c r="A5" s="69" t="s">
        <v>84</v>
      </c>
      <c r="B5" s="74">
        <v>450.53800000000001</v>
      </c>
      <c r="C5" s="75">
        <f>B5/$B$29</f>
        <v>1.6121288274632346E-2</v>
      </c>
    </row>
    <row r="6" spans="1:5" x14ac:dyDescent="0.2">
      <c r="A6" s="69" t="s">
        <v>86</v>
      </c>
      <c r="B6" s="76">
        <v>885.74400000000003</v>
      </c>
      <c r="C6" s="75">
        <f t="shared" ref="C6:C28" si="0">B6/$B$29</f>
        <v>3.1693962244085848E-2</v>
      </c>
    </row>
    <row r="7" spans="1:5" x14ac:dyDescent="0.2">
      <c r="A7" s="69" t="s">
        <v>95</v>
      </c>
      <c r="B7" s="74">
        <v>754.71299999999997</v>
      </c>
      <c r="C7" s="75">
        <f t="shared" si="0"/>
        <v>2.7005370995593268E-2</v>
      </c>
    </row>
    <row r="8" spans="1:5" x14ac:dyDescent="0.2">
      <c r="A8" s="69" t="s">
        <v>79</v>
      </c>
      <c r="B8" s="74">
        <v>1139.5989999999999</v>
      </c>
      <c r="C8" s="75">
        <f t="shared" si="0"/>
        <v>4.0777479361303028E-2</v>
      </c>
    </row>
    <row r="9" spans="1:5" x14ac:dyDescent="0.2">
      <c r="A9" s="69" t="s">
        <v>83</v>
      </c>
      <c r="B9" s="76">
        <v>581.65599999999995</v>
      </c>
      <c r="C9" s="75">
        <f t="shared" si="0"/>
        <v>2.0812992583687833E-2</v>
      </c>
    </row>
    <row r="10" spans="1:5" x14ac:dyDescent="0.2">
      <c r="A10" s="69" t="s">
        <v>89</v>
      </c>
      <c r="B10" s="74">
        <v>1550.1320000000001</v>
      </c>
      <c r="C10" s="75">
        <f t="shared" si="0"/>
        <v>5.5467296511575906E-2</v>
      </c>
    </row>
    <row r="11" spans="1:5" x14ac:dyDescent="0.2">
      <c r="A11" s="69" t="s">
        <v>78</v>
      </c>
      <c r="B11" s="74">
        <v>1252.201</v>
      </c>
      <c r="C11" s="75">
        <f t="shared" si="0"/>
        <v>4.4806638505038188E-2</v>
      </c>
    </row>
    <row r="12" spans="1:5" x14ac:dyDescent="0.2">
      <c r="A12" s="69" t="s">
        <v>92</v>
      </c>
      <c r="B12" s="74">
        <v>468.161</v>
      </c>
      <c r="C12" s="75">
        <f t="shared" si="0"/>
        <v>1.6751879841301182E-2</v>
      </c>
    </row>
    <row r="13" spans="1:5" x14ac:dyDescent="0.2">
      <c r="A13" s="69" t="s">
        <v>85</v>
      </c>
      <c r="B13" s="74">
        <v>844.649</v>
      </c>
      <c r="C13" s="75">
        <f t="shared" si="0"/>
        <v>3.0223488406926683E-2</v>
      </c>
    </row>
    <row r="14" spans="1:5" x14ac:dyDescent="0.2">
      <c r="A14" s="69" t="s">
        <v>96</v>
      </c>
      <c r="B14" s="74">
        <v>720.69100000000003</v>
      </c>
      <c r="C14" s="75">
        <f t="shared" si="0"/>
        <v>2.5787985403968275E-2</v>
      </c>
    </row>
    <row r="15" spans="1:5" x14ac:dyDescent="0.2">
      <c r="A15" s="69" t="s">
        <v>82</v>
      </c>
      <c r="B15" s="74">
        <v>1288.7919999999999</v>
      </c>
      <c r="C15" s="75">
        <f t="shared" si="0"/>
        <v>4.6115948839032368E-2</v>
      </c>
    </row>
    <row r="16" spans="1:5" x14ac:dyDescent="0.2">
      <c r="A16" s="69" t="s">
        <v>90</v>
      </c>
      <c r="B16" s="74">
        <v>1573.106</v>
      </c>
      <c r="C16" s="75">
        <f t="shared" si="0"/>
        <v>5.628935919401646E-2</v>
      </c>
    </row>
    <row r="17" spans="1:6" x14ac:dyDescent="0.2">
      <c r="A17" s="69" t="s">
        <v>97</v>
      </c>
      <c r="B17" s="74">
        <v>1151.4110000000001</v>
      </c>
      <c r="C17" s="75">
        <f t="shared" si="0"/>
        <v>4.1200139951752576E-2</v>
      </c>
    </row>
    <row r="18" spans="1:6" x14ac:dyDescent="0.2">
      <c r="A18" s="69" t="s">
        <v>88</v>
      </c>
      <c r="B18" s="74">
        <v>8968.2790000000005</v>
      </c>
      <c r="C18" s="75">
        <f t="shared" si="0"/>
        <v>0.32090569738031305</v>
      </c>
    </row>
    <row r="19" spans="1:6" x14ac:dyDescent="0.2">
      <c r="A19" s="69" t="s">
        <v>74</v>
      </c>
      <c r="B19" s="74">
        <v>943.80700000000002</v>
      </c>
      <c r="C19" s="75">
        <f t="shared" si="0"/>
        <v>3.3771590237928716E-2</v>
      </c>
    </row>
    <row r="20" spans="1:6" x14ac:dyDescent="0.2">
      <c r="A20" s="69" t="s">
        <v>76</v>
      </c>
      <c r="B20" s="74">
        <v>107.664</v>
      </c>
      <c r="C20" s="75">
        <f t="shared" si="0"/>
        <v>3.8524661200609418E-3</v>
      </c>
    </row>
    <row r="21" spans="1:6" x14ac:dyDescent="0.2">
      <c r="A21" s="69" t="s">
        <v>98</v>
      </c>
      <c r="B21" s="74">
        <v>167.251</v>
      </c>
      <c r="C21" s="75">
        <f t="shared" si="0"/>
        <v>5.9846263472127419E-3</v>
      </c>
    </row>
    <row r="22" spans="1:6" x14ac:dyDescent="0.2">
      <c r="A22" s="69" t="s">
        <v>91</v>
      </c>
      <c r="B22" s="74">
        <v>283.649</v>
      </c>
      <c r="C22" s="75">
        <f t="shared" si="0"/>
        <v>1.0149615121945739E-2</v>
      </c>
    </row>
    <row r="23" spans="1:6" x14ac:dyDescent="0.2">
      <c r="A23" s="77" t="s">
        <v>87</v>
      </c>
      <c r="B23" s="74">
        <v>1710.79</v>
      </c>
      <c r="C23" s="75">
        <f t="shared" si="0"/>
        <v>6.1216010119808463E-2</v>
      </c>
    </row>
    <row r="24" spans="1:6" x14ac:dyDescent="0.2">
      <c r="A24" s="77" t="s">
        <v>77</v>
      </c>
      <c r="B24" s="74">
        <v>1313.5709999999999</v>
      </c>
      <c r="C24" s="75">
        <f t="shared" si="0"/>
        <v>4.7002598582577007E-2</v>
      </c>
      <c r="F24" s="78"/>
    </row>
    <row r="25" spans="1:6" x14ac:dyDescent="0.2">
      <c r="A25" s="77" t="s">
        <v>81</v>
      </c>
      <c r="B25" s="74">
        <v>788.19500000000005</v>
      </c>
      <c r="C25" s="75">
        <f t="shared" si="0"/>
        <v>2.8203434142345021E-2</v>
      </c>
    </row>
    <row r="26" spans="1:6" x14ac:dyDescent="0.2">
      <c r="A26" s="77" t="s">
        <v>99</v>
      </c>
      <c r="B26" s="74">
        <v>317.61900000000003</v>
      </c>
      <c r="C26" s="75">
        <f t="shared" si="0"/>
        <v>1.1365140033694052E-2</v>
      </c>
    </row>
    <row r="27" spans="1:6" x14ac:dyDescent="0.2">
      <c r="A27" s="77" t="s">
        <v>100</v>
      </c>
      <c r="B27" s="74">
        <v>215.63399999999999</v>
      </c>
      <c r="C27" s="75">
        <f t="shared" si="0"/>
        <v>7.7158816255500544E-3</v>
      </c>
    </row>
    <row r="28" spans="1:6" x14ac:dyDescent="0.2">
      <c r="A28" s="77" t="s">
        <v>75</v>
      </c>
      <c r="B28" s="74">
        <v>468.92200000000003</v>
      </c>
      <c r="C28" s="75">
        <f t="shared" si="0"/>
        <v>1.6779110175650331E-2</v>
      </c>
    </row>
    <row r="29" spans="1:6" x14ac:dyDescent="0.2">
      <c r="A29" s="77" t="s">
        <v>101</v>
      </c>
      <c r="B29" s="74">
        <f>SUM(B5:B28)</f>
        <v>27946.773999999998</v>
      </c>
      <c r="C29" s="75">
        <f>SUM(C5:C28)</f>
        <v>1.0000000000000002</v>
      </c>
    </row>
  </sheetData>
  <sheetProtection password="C71F" sheet="1"/>
  <pageMargins left="0.75" right="0.75" top="1" bottom="1" header="0" footer="0"/>
  <pageSetup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9"/>
  <sheetViews>
    <sheetView topLeftCell="A5" zoomScale="130" zoomScaleNormal="130" workbookViewId="0">
      <selection activeCell="B28" sqref="B28"/>
    </sheetView>
  </sheetViews>
  <sheetFormatPr baseColWidth="10" defaultRowHeight="12.75" x14ac:dyDescent="0.2"/>
  <cols>
    <col min="1" max="1" width="13.7109375" style="42" customWidth="1"/>
    <col min="2" max="2" width="12.85546875" style="42" bestFit="1" customWidth="1"/>
    <col min="3" max="4" width="11.42578125" style="42"/>
    <col min="5" max="5" width="15.42578125" style="42" bestFit="1" customWidth="1"/>
    <col min="6" max="16384" width="11.42578125" style="42"/>
  </cols>
  <sheetData>
    <row r="1" spans="1:5" x14ac:dyDescent="0.2">
      <c r="A1" s="41" t="s">
        <v>93</v>
      </c>
      <c r="B1" s="41" t="s">
        <v>68</v>
      </c>
      <c r="C1" s="41"/>
      <c r="D1" s="41"/>
      <c r="E1" s="41"/>
    </row>
    <row r="2" spans="1:5" x14ac:dyDescent="0.2">
      <c r="A2" s="43" t="s">
        <v>69</v>
      </c>
    </row>
    <row r="3" spans="1:5" x14ac:dyDescent="0.2">
      <c r="E3" s="44" t="s">
        <v>70</v>
      </c>
    </row>
    <row r="4" spans="1:5" x14ac:dyDescent="0.2">
      <c r="A4" s="49" t="s">
        <v>71</v>
      </c>
      <c r="B4" s="49" t="s">
        <v>94</v>
      </c>
      <c r="C4" s="49" t="s">
        <v>72</v>
      </c>
      <c r="E4" s="45">
        <v>1285215.6000000001</v>
      </c>
    </row>
    <row r="5" spans="1:5" x14ac:dyDescent="0.2">
      <c r="A5" s="50" t="s">
        <v>84</v>
      </c>
      <c r="B5" s="51">
        <v>450.53800000000001</v>
      </c>
      <c r="C5" s="60"/>
    </row>
    <row r="6" spans="1:5" x14ac:dyDescent="0.2">
      <c r="A6" s="50" t="s">
        <v>86</v>
      </c>
      <c r="B6" s="52">
        <v>885.74400000000003</v>
      </c>
      <c r="C6" s="60"/>
    </row>
    <row r="7" spans="1:5" x14ac:dyDescent="0.2">
      <c r="A7" s="50" t="s">
        <v>95</v>
      </c>
      <c r="B7" s="51">
        <v>754.71299999999997</v>
      </c>
      <c r="C7" s="60"/>
    </row>
    <row r="8" spans="1:5" x14ac:dyDescent="0.2">
      <c r="A8" s="50" t="s">
        <v>79</v>
      </c>
      <c r="B8" s="51">
        <v>1139.5989999999999</v>
      </c>
      <c r="C8" s="60"/>
    </row>
    <row r="9" spans="1:5" x14ac:dyDescent="0.2">
      <c r="A9" s="50" t="s">
        <v>83</v>
      </c>
      <c r="B9" s="52">
        <v>581.65599999999995</v>
      </c>
      <c r="C9" s="60"/>
    </row>
    <row r="10" spans="1:5" x14ac:dyDescent="0.2">
      <c r="A10" s="50" t="s">
        <v>89</v>
      </c>
      <c r="B10" s="51">
        <v>1550.1320000000001</v>
      </c>
      <c r="C10" s="60"/>
    </row>
    <row r="11" spans="1:5" x14ac:dyDescent="0.2">
      <c r="A11" s="50" t="s">
        <v>78</v>
      </c>
      <c r="B11" s="51">
        <v>1252.201</v>
      </c>
      <c r="C11" s="60"/>
    </row>
    <row r="12" spans="1:5" x14ac:dyDescent="0.2">
      <c r="A12" s="50" t="s">
        <v>92</v>
      </c>
      <c r="B12" s="51">
        <v>468.161</v>
      </c>
      <c r="C12" s="60"/>
    </row>
    <row r="13" spans="1:5" x14ac:dyDescent="0.2">
      <c r="A13" s="50" t="s">
        <v>85</v>
      </c>
      <c r="B13" s="51">
        <v>844.649</v>
      </c>
      <c r="C13" s="60"/>
    </row>
    <row r="14" spans="1:5" x14ac:dyDescent="0.2">
      <c r="A14" s="50" t="s">
        <v>96</v>
      </c>
      <c r="B14" s="51">
        <v>720.69100000000003</v>
      </c>
      <c r="C14" s="60"/>
    </row>
    <row r="15" spans="1:5" x14ac:dyDescent="0.2">
      <c r="A15" s="50" t="s">
        <v>82</v>
      </c>
      <c r="B15" s="51">
        <v>1288.7919999999999</v>
      </c>
      <c r="C15" s="60"/>
    </row>
    <row r="16" spans="1:5" x14ac:dyDescent="0.2">
      <c r="A16" s="50" t="s">
        <v>90</v>
      </c>
      <c r="B16" s="51">
        <v>1573.106</v>
      </c>
      <c r="C16" s="60"/>
    </row>
    <row r="17" spans="1:6" x14ac:dyDescent="0.2">
      <c r="A17" s="50" t="s">
        <v>97</v>
      </c>
      <c r="B17" s="51">
        <v>1151.4110000000001</v>
      </c>
      <c r="C17" s="60"/>
    </row>
    <row r="18" spans="1:6" x14ac:dyDescent="0.2">
      <c r="A18" s="50" t="s">
        <v>88</v>
      </c>
      <c r="B18" s="51">
        <v>8968.2790000000005</v>
      </c>
      <c r="C18" s="60"/>
    </row>
    <row r="19" spans="1:6" x14ac:dyDescent="0.2">
      <c r="A19" s="50" t="s">
        <v>74</v>
      </c>
      <c r="B19" s="51">
        <v>943.80700000000002</v>
      </c>
      <c r="C19" s="60"/>
    </row>
    <row r="20" spans="1:6" x14ac:dyDescent="0.2">
      <c r="A20" s="50" t="s">
        <v>76</v>
      </c>
      <c r="B20" s="51">
        <v>107.664</v>
      </c>
      <c r="C20" s="60"/>
    </row>
    <row r="21" spans="1:6" x14ac:dyDescent="0.2">
      <c r="A21" s="50" t="s">
        <v>98</v>
      </c>
      <c r="B21" s="51">
        <v>167.251</v>
      </c>
      <c r="C21" s="60"/>
    </row>
    <row r="22" spans="1:6" x14ac:dyDescent="0.2">
      <c r="A22" s="50" t="s">
        <v>91</v>
      </c>
      <c r="B22" s="51">
        <v>283.649</v>
      </c>
      <c r="C22" s="60"/>
    </row>
    <row r="23" spans="1:6" x14ac:dyDescent="0.2">
      <c r="A23" s="53" t="s">
        <v>87</v>
      </c>
      <c r="B23" s="51">
        <v>1710.79</v>
      </c>
      <c r="C23" s="60"/>
    </row>
    <row r="24" spans="1:6" x14ac:dyDescent="0.2">
      <c r="A24" s="53" t="s">
        <v>77</v>
      </c>
      <c r="B24" s="51">
        <v>1313.5709999999999</v>
      </c>
      <c r="C24" s="60"/>
      <c r="F24" s="54"/>
    </row>
    <row r="25" spans="1:6" x14ac:dyDescent="0.2">
      <c r="A25" s="53" t="s">
        <v>81</v>
      </c>
      <c r="B25" s="51">
        <v>788.19500000000005</v>
      </c>
      <c r="C25" s="60"/>
    </row>
    <row r="26" spans="1:6" x14ac:dyDescent="0.2">
      <c r="A26" s="53" t="s">
        <v>99</v>
      </c>
      <c r="B26" s="51">
        <v>317.61900000000003</v>
      </c>
      <c r="C26" s="60"/>
    </row>
    <row r="27" spans="1:6" x14ac:dyDescent="0.2">
      <c r="A27" s="53" t="s">
        <v>100</v>
      </c>
      <c r="B27" s="51">
        <v>215.63399999999999</v>
      </c>
      <c r="C27" s="60"/>
    </row>
    <row r="28" spans="1:6" x14ac:dyDescent="0.2">
      <c r="A28" s="53" t="s">
        <v>75</v>
      </c>
      <c r="B28" s="51">
        <v>468.92200000000003</v>
      </c>
      <c r="C28" s="60"/>
    </row>
    <row r="29" spans="1:6" x14ac:dyDescent="0.2">
      <c r="A29" s="53" t="s">
        <v>101</v>
      </c>
      <c r="B29" s="51">
        <f>SUM(B5:B28)</f>
        <v>27946.773999999998</v>
      </c>
      <c r="C29" s="60"/>
    </row>
  </sheetData>
  <pageMargins left="0.75" right="0.75" top="1" bottom="1" header="0" footer="0"/>
  <pageSetup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6"/>
  <sheetViews>
    <sheetView zoomScale="130" zoomScaleNormal="130" workbookViewId="0">
      <selection activeCell="C23" sqref="C23"/>
    </sheetView>
  </sheetViews>
  <sheetFormatPr baseColWidth="10" defaultRowHeight="12.75" x14ac:dyDescent="0.2"/>
  <cols>
    <col min="1" max="1" width="12.5703125" style="62" customWidth="1"/>
    <col min="2" max="16384" width="11.42578125" style="62"/>
  </cols>
  <sheetData>
    <row r="1" spans="1:6" x14ac:dyDescent="0.2">
      <c r="A1" s="61" t="s">
        <v>102</v>
      </c>
    </row>
    <row r="2" spans="1:6" x14ac:dyDescent="0.2">
      <c r="A2" s="63" t="s">
        <v>103</v>
      </c>
    </row>
    <row r="3" spans="1:6" x14ac:dyDescent="0.2">
      <c r="A3" s="64" t="s">
        <v>104</v>
      </c>
      <c r="C3" s="68">
        <v>1.7999999999999999E-2</v>
      </c>
    </row>
    <row r="5" spans="1:6" x14ac:dyDescent="0.2">
      <c r="A5" s="69" t="s">
        <v>105</v>
      </c>
      <c r="B5" s="69" t="s">
        <v>106</v>
      </c>
      <c r="C5" s="69" t="s">
        <v>24</v>
      </c>
      <c r="D5" s="69" t="s">
        <v>25</v>
      </c>
      <c r="E5" s="69" t="s">
        <v>26</v>
      </c>
      <c r="F5" s="69" t="s">
        <v>29</v>
      </c>
    </row>
    <row r="6" spans="1:6" x14ac:dyDescent="0.2">
      <c r="A6" s="69" t="s">
        <v>107</v>
      </c>
      <c r="B6" s="69">
        <v>27946774</v>
      </c>
      <c r="C6" s="67">
        <f t="shared" ref="C6:F6" si="0">B6+B6*$C3</f>
        <v>28449815.932</v>
      </c>
      <c r="D6" s="67">
        <f t="shared" si="0"/>
        <v>28961912.618776001</v>
      </c>
      <c r="E6" s="67">
        <f t="shared" si="0"/>
        <v>29483227.045913968</v>
      </c>
      <c r="F6" s="67">
        <f t="shared" si="0"/>
        <v>30013925.132740419</v>
      </c>
    </row>
  </sheetData>
  <sheetProtection password="C71F" sheet="1"/>
  <pageMargins left="0.75" right="0.75" top="1" bottom="1" header="0" footer="0"/>
  <headerFooter alignWithMargins="0"/>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6"/>
  <sheetViews>
    <sheetView zoomScale="130" zoomScaleNormal="130" workbookViewId="0">
      <selection activeCell="D21" sqref="D21"/>
    </sheetView>
  </sheetViews>
  <sheetFormatPr baseColWidth="10" defaultRowHeight="12.75" x14ac:dyDescent="0.2"/>
  <cols>
    <col min="1" max="1" width="12.5703125" style="42" customWidth="1"/>
    <col min="2" max="16384" width="11.42578125" style="42"/>
  </cols>
  <sheetData>
    <row r="1" spans="1:6" x14ac:dyDescent="0.2">
      <c r="A1" s="41" t="s">
        <v>102</v>
      </c>
    </row>
    <row r="2" spans="1:6" x14ac:dyDescent="0.2">
      <c r="A2" s="43" t="s">
        <v>103</v>
      </c>
    </row>
    <row r="3" spans="1:6" x14ac:dyDescent="0.2">
      <c r="A3" s="55" t="s">
        <v>104</v>
      </c>
      <c r="C3" s="56">
        <v>1.7999999999999999E-2</v>
      </c>
    </row>
    <row r="5" spans="1:6" x14ac:dyDescent="0.2">
      <c r="A5" s="50" t="s">
        <v>105</v>
      </c>
      <c r="B5" s="50" t="s">
        <v>106</v>
      </c>
      <c r="C5" s="50" t="s">
        <v>24</v>
      </c>
      <c r="D5" s="50" t="s">
        <v>25</v>
      </c>
      <c r="E5" s="50" t="s">
        <v>26</v>
      </c>
      <c r="F5" s="50" t="s">
        <v>29</v>
      </c>
    </row>
    <row r="6" spans="1:6" x14ac:dyDescent="0.2">
      <c r="A6" s="50" t="s">
        <v>107</v>
      </c>
      <c r="B6" s="50">
        <v>27946774</v>
      </c>
      <c r="C6" s="48"/>
      <c r="D6" s="48"/>
      <c r="E6" s="48"/>
      <c r="F6" s="48"/>
    </row>
  </sheetData>
  <pageMargins left="0.75" right="0.75" top="1" bottom="1" header="0" footer="0"/>
  <headerFooter alignWithMargins="0"/>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7"/>
  <sheetViews>
    <sheetView zoomScale="130" zoomScaleNormal="130" workbookViewId="0">
      <selection activeCell="D23" sqref="D23"/>
    </sheetView>
  </sheetViews>
  <sheetFormatPr baseColWidth="10" defaultRowHeight="12.75" x14ac:dyDescent="0.2"/>
  <cols>
    <col min="1" max="1" width="11.42578125" style="62"/>
    <col min="2" max="2" width="13.85546875" style="62" bestFit="1" customWidth="1"/>
    <col min="3" max="16384" width="11.42578125" style="62"/>
  </cols>
  <sheetData>
    <row r="1" spans="1:8" x14ac:dyDescent="0.2">
      <c r="A1" s="61" t="s">
        <v>108</v>
      </c>
    </row>
    <row r="2" spans="1:8" x14ac:dyDescent="0.2">
      <c r="A2" s="63" t="s">
        <v>103</v>
      </c>
    </row>
    <row r="3" spans="1:8" x14ac:dyDescent="0.2">
      <c r="A3" s="64" t="s">
        <v>109</v>
      </c>
      <c r="C3" s="68">
        <v>0.03</v>
      </c>
    </row>
    <row r="5" spans="1:8" x14ac:dyDescent="0.2">
      <c r="A5" s="69" t="s">
        <v>105</v>
      </c>
      <c r="B5" s="69" t="s">
        <v>106</v>
      </c>
      <c r="C5" s="69" t="s">
        <v>24</v>
      </c>
      <c r="D5" s="69" t="s">
        <v>25</v>
      </c>
      <c r="E5" s="69" t="s">
        <v>26</v>
      </c>
      <c r="F5" s="69" t="s">
        <v>29</v>
      </c>
    </row>
    <row r="6" spans="1:8" x14ac:dyDescent="0.2">
      <c r="A6" s="69" t="s">
        <v>107</v>
      </c>
      <c r="B6" s="70">
        <v>14532322</v>
      </c>
      <c r="C6" s="71">
        <f>B6-B6*$C3</f>
        <v>14096352.34</v>
      </c>
      <c r="D6" s="71">
        <f>C6-C6*$C3</f>
        <v>13673461.7698</v>
      </c>
      <c r="E6" s="71">
        <f>D6-D6*$C3</f>
        <v>13263257.916706</v>
      </c>
      <c r="F6" s="71">
        <f>E6-E6*$C3</f>
        <v>12865360.17920482</v>
      </c>
    </row>
    <row r="7" spans="1:8" x14ac:dyDescent="0.2">
      <c r="H7" s="70"/>
    </row>
  </sheetData>
  <sheetProtection password="C71F" sheet="1"/>
  <pageMargins left="0.75" right="0.75" top="1" bottom="1" header="0" footer="0"/>
  <headerFooter alignWithMargins="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2"/>
  <sheetViews>
    <sheetView zoomScale="130" zoomScaleNormal="130" workbookViewId="0">
      <selection activeCell="C7" sqref="C7:C13"/>
    </sheetView>
  </sheetViews>
  <sheetFormatPr baseColWidth="10" defaultRowHeight="12.75" x14ac:dyDescent="0.2"/>
  <cols>
    <col min="1" max="1" width="13.42578125" style="34" customWidth="1"/>
    <col min="2" max="2" width="12" style="34" customWidth="1"/>
    <col min="3" max="3" width="14" style="34" bestFit="1" customWidth="1"/>
    <col min="4" max="4" width="12.5703125" style="34" customWidth="1"/>
    <col min="5" max="5" width="15.140625" style="34" customWidth="1"/>
    <col min="6" max="16384" width="11.42578125" style="34"/>
  </cols>
  <sheetData>
    <row r="1" spans="1:4" ht="19.5" customHeight="1" x14ac:dyDescent="0.2">
      <c r="A1" s="33" t="s">
        <v>59</v>
      </c>
      <c r="B1" s="33" t="s">
        <v>60</v>
      </c>
    </row>
    <row r="3" spans="1:4" x14ac:dyDescent="0.2">
      <c r="A3" s="35" t="s">
        <v>61</v>
      </c>
      <c r="C3" s="34" t="s">
        <v>62</v>
      </c>
    </row>
    <row r="4" spans="1:4" x14ac:dyDescent="0.2">
      <c r="C4" s="36">
        <v>1.2500000000000001E-2</v>
      </c>
      <c r="D4" s="37" t="s">
        <v>63</v>
      </c>
    </row>
    <row r="5" spans="1:4" x14ac:dyDescent="0.2">
      <c r="C5" s="38"/>
    </row>
    <row r="6" spans="1:4" x14ac:dyDescent="0.2">
      <c r="A6" s="37" t="s">
        <v>64</v>
      </c>
      <c r="B6" s="34" t="s">
        <v>65</v>
      </c>
      <c r="C6" s="34" t="s">
        <v>66</v>
      </c>
    </row>
    <row r="7" spans="1:4" x14ac:dyDescent="0.2">
      <c r="A7" s="39">
        <v>39388</v>
      </c>
      <c r="B7" s="34">
        <v>115</v>
      </c>
      <c r="C7" s="40"/>
    </row>
    <row r="8" spans="1:4" x14ac:dyDescent="0.2">
      <c r="A8" s="39">
        <v>39392</v>
      </c>
      <c r="B8" s="34">
        <v>94</v>
      </c>
      <c r="C8" s="40"/>
    </row>
    <row r="9" spans="1:4" x14ac:dyDescent="0.2">
      <c r="A9" s="39">
        <v>39396</v>
      </c>
      <c r="B9" s="34">
        <v>156</v>
      </c>
      <c r="C9" s="40"/>
    </row>
    <row r="10" spans="1:4" x14ac:dyDescent="0.2">
      <c r="A10" s="39">
        <v>39401</v>
      </c>
      <c r="B10" s="34">
        <v>78</v>
      </c>
      <c r="C10" s="40"/>
    </row>
    <row r="11" spans="1:4" x14ac:dyDescent="0.2">
      <c r="A11" s="39">
        <v>39407</v>
      </c>
      <c r="B11" s="34">
        <v>132</v>
      </c>
      <c r="C11" s="40"/>
    </row>
    <row r="12" spans="1:4" x14ac:dyDescent="0.2">
      <c r="A12" s="39">
        <v>39415</v>
      </c>
      <c r="B12" s="34">
        <v>145</v>
      </c>
      <c r="C12" s="40"/>
    </row>
  </sheetData>
  <pageMargins left="0.75" right="0.75" top="1" bottom="1" header="0" footer="0"/>
  <pageSetup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7"/>
  <sheetViews>
    <sheetView zoomScale="130" zoomScaleNormal="130" workbookViewId="0">
      <selection activeCell="E24" sqref="E24"/>
    </sheetView>
  </sheetViews>
  <sheetFormatPr baseColWidth="10" defaultRowHeight="12.75" x14ac:dyDescent="0.2"/>
  <cols>
    <col min="1" max="1" width="11.42578125" style="42"/>
    <col min="2" max="2" width="13.85546875" style="42" bestFit="1" customWidth="1"/>
    <col min="3" max="16384" width="11.42578125" style="42"/>
  </cols>
  <sheetData>
    <row r="1" spans="1:8" x14ac:dyDescent="0.2">
      <c r="A1" s="41" t="s">
        <v>108</v>
      </c>
    </row>
    <row r="2" spans="1:8" x14ac:dyDescent="0.2">
      <c r="A2" s="43" t="s">
        <v>103</v>
      </c>
    </row>
    <row r="3" spans="1:8" x14ac:dyDescent="0.2">
      <c r="A3" s="55" t="s">
        <v>109</v>
      </c>
      <c r="C3" s="56">
        <v>0.03</v>
      </c>
    </row>
    <row r="5" spans="1:8" x14ac:dyDescent="0.2">
      <c r="A5" s="50" t="s">
        <v>105</v>
      </c>
      <c r="B5" s="50" t="s">
        <v>106</v>
      </c>
      <c r="C5" s="50" t="s">
        <v>24</v>
      </c>
      <c r="D5" s="50" t="s">
        <v>25</v>
      </c>
      <c r="E5" s="50" t="s">
        <v>26</v>
      </c>
      <c r="F5" s="50" t="s">
        <v>29</v>
      </c>
    </row>
    <row r="6" spans="1:8" x14ac:dyDescent="0.2">
      <c r="A6" s="50" t="s">
        <v>107</v>
      </c>
      <c r="B6" s="57">
        <v>14532322</v>
      </c>
      <c r="C6" s="58"/>
      <c r="D6" s="58"/>
      <c r="E6" s="58"/>
      <c r="F6" s="58"/>
    </row>
    <row r="7" spans="1:8" x14ac:dyDescent="0.2">
      <c r="H7" s="57"/>
    </row>
  </sheetData>
  <pageMargins left="0.75" right="0.75" top="1" bottom="1" header="0" footer="0"/>
  <headerFooter alignWithMargins="0"/>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18"/>
  <sheetViews>
    <sheetView topLeftCell="B1" zoomScale="130" zoomScaleNormal="130" workbookViewId="0">
      <selection activeCell="G22" sqref="G22"/>
    </sheetView>
  </sheetViews>
  <sheetFormatPr baseColWidth="10" defaultRowHeight="12.75" x14ac:dyDescent="0.2"/>
  <cols>
    <col min="1" max="1" width="24.85546875" style="62" customWidth="1"/>
    <col min="2" max="2" width="13.7109375" style="62" bestFit="1" customWidth="1"/>
    <col min="3" max="3" width="14.5703125" style="62" bestFit="1" customWidth="1"/>
    <col min="4" max="16384" width="11.42578125" style="62"/>
  </cols>
  <sheetData>
    <row r="1" spans="1:3" x14ac:dyDescent="0.2">
      <c r="A1" s="61" t="s">
        <v>110</v>
      </c>
    </row>
    <row r="2" spans="1:3" x14ac:dyDescent="0.2">
      <c r="A2" s="63" t="s">
        <v>103</v>
      </c>
    </row>
    <row r="3" spans="1:3" x14ac:dyDescent="0.2">
      <c r="A3" s="64" t="s">
        <v>51</v>
      </c>
      <c r="C3" s="65">
        <v>2.94</v>
      </c>
    </row>
    <row r="5" spans="1:3" x14ac:dyDescent="0.2">
      <c r="A5" s="66" t="s">
        <v>111</v>
      </c>
      <c r="B5" s="66" t="s">
        <v>112</v>
      </c>
      <c r="C5" s="66" t="s">
        <v>113</v>
      </c>
    </row>
    <row r="6" spans="1:3" x14ac:dyDescent="0.2">
      <c r="A6" s="62" t="s">
        <v>114</v>
      </c>
      <c r="B6" s="62">
        <v>824</v>
      </c>
      <c r="C6" s="67">
        <f>B6*$C$3</f>
        <v>2422.56</v>
      </c>
    </row>
    <row r="7" spans="1:3" x14ac:dyDescent="0.2">
      <c r="A7" s="62" t="s">
        <v>115</v>
      </c>
      <c r="B7" s="62">
        <v>892</v>
      </c>
      <c r="C7" s="67">
        <f t="shared" ref="C7:C18" si="0">B7*$C$3</f>
        <v>2622.48</v>
      </c>
    </row>
    <row r="8" spans="1:3" x14ac:dyDescent="0.2">
      <c r="A8" s="62" t="s">
        <v>116</v>
      </c>
      <c r="B8" s="62">
        <v>1006</v>
      </c>
      <c r="C8" s="67">
        <f t="shared" si="0"/>
        <v>2957.64</v>
      </c>
    </row>
    <row r="9" spans="1:3" x14ac:dyDescent="0.2">
      <c r="A9" s="62" t="s">
        <v>117</v>
      </c>
      <c r="B9" s="62">
        <v>434</v>
      </c>
      <c r="C9" s="67">
        <f t="shared" si="0"/>
        <v>1275.96</v>
      </c>
    </row>
    <row r="10" spans="1:3" x14ac:dyDescent="0.2">
      <c r="A10" s="62" t="s">
        <v>5</v>
      </c>
      <c r="B10" s="62">
        <v>530</v>
      </c>
      <c r="C10" s="67">
        <f t="shared" si="0"/>
        <v>1558.2</v>
      </c>
    </row>
    <row r="11" spans="1:3" x14ac:dyDescent="0.2">
      <c r="A11" s="62" t="s">
        <v>50</v>
      </c>
      <c r="B11" s="62">
        <v>647</v>
      </c>
      <c r="C11" s="67">
        <f t="shared" si="0"/>
        <v>1902.18</v>
      </c>
    </row>
    <row r="12" spans="1:3" x14ac:dyDescent="0.2">
      <c r="A12" s="62" t="s">
        <v>118</v>
      </c>
      <c r="B12" s="62">
        <v>802</v>
      </c>
      <c r="C12" s="67">
        <f t="shared" si="0"/>
        <v>2357.88</v>
      </c>
    </row>
    <row r="13" spans="1:3" x14ac:dyDescent="0.2">
      <c r="A13" s="62" t="s">
        <v>119</v>
      </c>
      <c r="B13" s="62">
        <v>993</v>
      </c>
      <c r="C13" s="67">
        <f t="shared" si="0"/>
        <v>2919.42</v>
      </c>
    </row>
    <row r="14" spans="1:3" x14ac:dyDescent="0.2">
      <c r="A14" s="62" t="s">
        <v>120</v>
      </c>
      <c r="B14" s="62">
        <v>773</v>
      </c>
      <c r="C14" s="67">
        <f t="shared" si="0"/>
        <v>2272.62</v>
      </c>
    </row>
    <row r="15" spans="1:3" x14ac:dyDescent="0.2">
      <c r="A15" s="62" t="s">
        <v>121</v>
      </c>
      <c r="B15" s="62">
        <v>885</v>
      </c>
      <c r="C15" s="67">
        <f t="shared" si="0"/>
        <v>2601.9</v>
      </c>
    </row>
    <row r="16" spans="1:3" x14ac:dyDescent="0.2">
      <c r="A16" s="62" t="s">
        <v>122</v>
      </c>
      <c r="B16" s="62">
        <v>446</v>
      </c>
      <c r="C16" s="67">
        <f t="shared" si="0"/>
        <v>1311.24</v>
      </c>
    </row>
    <row r="17" spans="1:3" x14ac:dyDescent="0.2">
      <c r="A17" s="62" t="s">
        <v>123</v>
      </c>
      <c r="B17" s="62">
        <v>423</v>
      </c>
      <c r="C17" s="67">
        <f t="shared" si="0"/>
        <v>1243.6199999999999</v>
      </c>
    </row>
    <row r="18" spans="1:3" x14ac:dyDescent="0.2">
      <c r="A18" s="62" t="s">
        <v>124</v>
      </c>
      <c r="B18" s="62">
        <v>718</v>
      </c>
      <c r="C18" s="67">
        <f t="shared" si="0"/>
        <v>2110.92</v>
      </c>
    </row>
  </sheetData>
  <sheetProtection password="C71F" sheet="1"/>
  <pageMargins left="0.75" right="0.75" top="1" bottom="1" header="0" footer="0"/>
  <headerFooter alignWithMargins="0"/>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18"/>
  <sheetViews>
    <sheetView topLeftCell="B1" zoomScale="130" zoomScaleNormal="130" workbookViewId="0">
      <selection activeCell="H26" sqref="H26"/>
    </sheetView>
  </sheetViews>
  <sheetFormatPr baseColWidth="10" defaultRowHeight="12.75" x14ac:dyDescent="0.2"/>
  <cols>
    <col min="1" max="1" width="24.85546875" style="42" customWidth="1"/>
    <col min="2" max="2" width="13.7109375" style="42" bestFit="1" customWidth="1"/>
    <col min="3" max="3" width="14.5703125" style="42" bestFit="1" customWidth="1"/>
    <col min="4" max="16384" width="11.42578125" style="42"/>
  </cols>
  <sheetData>
    <row r="1" spans="1:3" x14ac:dyDescent="0.2">
      <c r="A1" s="41" t="s">
        <v>110</v>
      </c>
    </row>
    <row r="2" spans="1:3" x14ac:dyDescent="0.2">
      <c r="A2" s="43" t="s">
        <v>103</v>
      </c>
    </row>
    <row r="3" spans="1:3" x14ac:dyDescent="0.2">
      <c r="A3" s="55" t="s">
        <v>51</v>
      </c>
      <c r="C3" s="59">
        <v>2.94</v>
      </c>
    </row>
    <row r="5" spans="1:3" x14ac:dyDescent="0.2">
      <c r="A5" s="44" t="s">
        <v>111</v>
      </c>
      <c r="B5" s="44" t="s">
        <v>112</v>
      </c>
      <c r="C5" s="44" t="s">
        <v>113</v>
      </c>
    </row>
    <row r="6" spans="1:3" x14ac:dyDescent="0.2">
      <c r="A6" s="42" t="s">
        <v>114</v>
      </c>
      <c r="B6" s="42">
        <v>824</v>
      </c>
      <c r="C6" s="48"/>
    </row>
    <row r="7" spans="1:3" x14ac:dyDescent="0.2">
      <c r="A7" s="42" t="s">
        <v>115</v>
      </c>
      <c r="B7" s="42">
        <v>892</v>
      </c>
      <c r="C7" s="48"/>
    </row>
    <row r="8" spans="1:3" x14ac:dyDescent="0.2">
      <c r="A8" s="42" t="s">
        <v>116</v>
      </c>
      <c r="B8" s="42">
        <v>1006</v>
      </c>
      <c r="C8" s="48"/>
    </row>
    <row r="9" spans="1:3" x14ac:dyDescent="0.2">
      <c r="A9" s="42" t="s">
        <v>117</v>
      </c>
      <c r="B9" s="42">
        <v>434</v>
      </c>
      <c r="C9" s="48"/>
    </row>
    <row r="10" spans="1:3" x14ac:dyDescent="0.2">
      <c r="A10" s="42" t="s">
        <v>5</v>
      </c>
      <c r="B10" s="42">
        <v>530</v>
      </c>
      <c r="C10" s="48"/>
    </row>
    <row r="11" spans="1:3" x14ac:dyDescent="0.2">
      <c r="A11" s="42" t="s">
        <v>50</v>
      </c>
      <c r="B11" s="42">
        <v>647</v>
      </c>
      <c r="C11" s="48"/>
    </row>
    <row r="12" spans="1:3" x14ac:dyDescent="0.2">
      <c r="A12" s="42" t="s">
        <v>118</v>
      </c>
      <c r="B12" s="42">
        <v>802</v>
      </c>
      <c r="C12" s="48"/>
    </row>
    <row r="13" spans="1:3" x14ac:dyDescent="0.2">
      <c r="A13" s="42" t="s">
        <v>119</v>
      </c>
      <c r="B13" s="42">
        <v>993</v>
      </c>
      <c r="C13" s="48"/>
    </row>
    <row r="14" spans="1:3" x14ac:dyDescent="0.2">
      <c r="A14" s="42" t="s">
        <v>120</v>
      </c>
      <c r="B14" s="42">
        <v>773</v>
      </c>
      <c r="C14" s="48"/>
    </row>
    <row r="15" spans="1:3" x14ac:dyDescent="0.2">
      <c r="A15" s="42" t="s">
        <v>121</v>
      </c>
      <c r="B15" s="42">
        <v>885</v>
      </c>
      <c r="C15" s="48"/>
    </row>
    <row r="16" spans="1:3" x14ac:dyDescent="0.2">
      <c r="A16" s="42" t="s">
        <v>122</v>
      </c>
      <c r="B16" s="42">
        <v>446</v>
      </c>
      <c r="C16" s="48"/>
    </row>
    <row r="17" spans="1:3" x14ac:dyDescent="0.2">
      <c r="A17" s="42" t="s">
        <v>123</v>
      </c>
      <c r="B17" s="42">
        <v>423</v>
      </c>
      <c r="C17" s="48"/>
    </row>
    <row r="18" spans="1:3" x14ac:dyDescent="0.2">
      <c r="A18" s="42" t="s">
        <v>124</v>
      </c>
      <c r="B18" s="42">
        <v>718</v>
      </c>
      <c r="C18" s="48"/>
    </row>
  </sheetData>
  <pageMargins left="0.75" right="0.75" top="1" bottom="1" header="0" footer="0"/>
  <headerFooter alignWithMargins="0"/>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7"/>
  <sheetViews>
    <sheetView tabSelected="1" workbookViewId="0">
      <selection activeCell="C38" sqref="C38"/>
    </sheetView>
  </sheetViews>
  <sheetFormatPr baseColWidth="10" defaultRowHeight="12.75" x14ac:dyDescent="0.2"/>
  <cols>
    <col min="1" max="1" width="17.85546875" style="62" customWidth="1"/>
    <col min="2" max="16384" width="11.42578125" style="62"/>
  </cols>
  <sheetData>
    <row r="2" spans="1:3" x14ac:dyDescent="0.2">
      <c r="B2" s="69" t="s">
        <v>138</v>
      </c>
      <c r="C2" s="81">
        <v>4.4999999999999998E-2</v>
      </c>
    </row>
    <row r="4" spans="1:3" x14ac:dyDescent="0.2">
      <c r="A4" s="66" t="s">
        <v>137</v>
      </c>
    </row>
    <row r="6" spans="1:3" x14ac:dyDescent="0.2">
      <c r="A6" s="69" t="s">
        <v>136</v>
      </c>
      <c r="B6" s="80">
        <v>1.8</v>
      </c>
      <c r="C6" s="79">
        <f>B6*C$2</f>
        <v>8.1000000000000003E-2</v>
      </c>
    </row>
    <row r="7" spans="1:3" x14ac:dyDescent="0.2">
      <c r="A7" s="69" t="s">
        <v>135</v>
      </c>
      <c r="B7" s="80">
        <v>2.2000000000000002</v>
      </c>
      <c r="C7" s="79">
        <f>B7*C$2</f>
        <v>9.9000000000000005E-2</v>
      </c>
    </row>
    <row r="8" spans="1:3" x14ac:dyDescent="0.2">
      <c r="A8" s="69" t="s">
        <v>134</v>
      </c>
      <c r="B8" s="80">
        <v>5</v>
      </c>
      <c r="C8" s="79">
        <f>B8*C$2</f>
        <v>0.22499999999999998</v>
      </c>
    </row>
    <row r="9" spans="1:3" x14ac:dyDescent="0.2">
      <c r="A9" s="69" t="s">
        <v>133</v>
      </c>
      <c r="B9" s="80">
        <v>12</v>
      </c>
      <c r="C9" s="79">
        <f>B9*C$2</f>
        <v>0.54</v>
      </c>
    </row>
    <row r="10" spans="1:3" x14ac:dyDescent="0.2">
      <c r="A10" s="69" t="s">
        <v>132</v>
      </c>
      <c r="B10" s="80">
        <v>4</v>
      </c>
      <c r="C10" s="79">
        <f>B10*C$2</f>
        <v>0.18</v>
      </c>
    </row>
    <row r="11" spans="1:3" x14ac:dyDescent="0.2">
      <c r="A11" s="69" t="s">
        <v>131</v>
      </c>
      <c r="B11" s="80">
        <v>1.2</v>
      </c>
      <c r="C11" s="79">
        <f>B11*C$2</f>
        <v>5.3999999999999999E-2</v>
      </c>
    </row>
    <row r="12" spans="1:3" x14ac:dyDescent="0.2">
      <c r="A12" s="69" t="s">
        <v>130</v>
      </c>
      <c r="B12" s="80">
        <v>0.6</v>
      </c>
      <c r="C12" s="79">
        <f>B12*C$2</f>
        <v>2.7E-2</v>
      </c>
    </row>
    <row r="13" spans="1:3" x14ac:dyDescent="0.2">
      <c r="A13" s="69" t="s">
        <v>129</v>
      </c>
      <c r="B13" s="80">
        <v>3</v>
      </c>
      <c r="C13" s="79">
        <f>B13*C$2</f>
        <v>0.13500000000000001</v>
      </c>
    </row>
    <row r="14" spans="1:3" x14ac:dyDescent="0.2">
      <c r="A14" s="69" t="s">
        <v>128</v>
      </c>
      <c r="B14" s="80">
        <v>1.8</v>
      </c>
      <c r="C14" s="79">
        <f>B14*C$2</f>
        <v>8.1000000000000003E-2</v>
      </c>
    </row>
    <row r="15" spans="1:3" x14ac:dyDescent="0.2">
      <c r="A15" s="69" t="s">
        <v>127</v>
      </c>
      <c r="B15" s="80">
        <v>2.1</v>
      </c>
      <c r="C15" s="79">
        <f>B15*C$2</f>
        <v>9.4500000000000001E-2</v>
      </c>
    </row>
    <row r="16" spans="1:3" x14ac:dyDescent="0.2">
      <c r="A16" s="69" t="s">
        <v>126</v>
      </c>
      <c r="B16" s="80">
        <v>6</v>
      </c>
      <c r="C16" s="79">
        <f>B16*C$2</f>
        <v>0.27</v>
      </c>
    </row>
    <row r="17" spans="1:3" x14ac:dyDescent="0.2">
      <c r="A17" s="69" t="s">
        <v>125</v>
      </c>
      <c r="B17" s="80">
        <v>2.2999999999999998</v>
      </c>
      <c r="C17" s="79">
        <f>B17*C$2</f>
        <v>0.10349999999999999</v>
      </c>
    </row>
  </sheetData>
  <sheetProtection password="C71F" sheet="1" objects="1" scenarios="1"/>
  <dataValidations count="1">
    <dataValidation type="decimal" allowBlank="1" showInputMessage="1" showErrorMessage="1" errorTitle="CUIDADO" error="Debe ser menor que 1" promptTitle="INFLACION" prompt="El número debe tener formato de %" sqref="C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formula1>0</formula1>
      <formula2>1</formula2>
    </dataValidation>
  </dataValidations>
  <pageMargins left="0.75" right="0.75" top="1" bottom="1" header="0" footer="0"/>
  <pageSetup orientation="portrait" horizontalDpi="4294967292" verticalDpi="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7"/>
  <sheetViews>
    <sheetView workbookViewId="0">
      <selection activeCell="C38" sqref="C38"/>
    </sheetView>
  </sheetViews>
  <sheetFormatPr baseColWidth="10" defaultRowHeight="12.75" x14ac:dyDescent="0.2"/>
  <cols>
    <col min="1" max="1" width="17.85546875" style="42" customWidth="1"/>
    <col min="2" max="16384" width="11.42578125" style="42"/>
  </cols>
  <sheetData>
    <row r="2" spans="1:3" x14ac:dyDescent="0.2">
      <c r="B2" s="50" t="s">
        <v>138</v>
      </c>
      <c r="C2" s="84">
        <v>4.4999999999999998E-2</v>
      </c>
    </row>
    <row r="4" spans="1:3" x14ac:dyDescent="0.2">
      <c r="A4" s="44" t="s">
        <v>137</v>
      </c>
    </row>
    <row r="6" spans="1:3" x14ac:dyDescent="0.2">
      <c r="A6" s="50" t="s">
        <v>136</v>
      </c>
      <c r="B6" s="83">
        <v>1.8</v>
      </c>
      <c r="C6" s="82"/>
    </row>
    <row r="7" spans="1:3" x14ac:dyDescent="0.2">
      <c r="A7" s="50" t="s">
        <v>135</v>
      </c>
      <c r="B7" s="83">
        <v>2.2000000000000002</v>
      </c>
      <c r="C7" s="82"/>
    </row>
    <row r="8" spans="1:3" x14ac:dyDescent="0.2">
      <c r="A8" s="50" t="s">
        <v>134</v>
      </c>
      <c r="B8" s="83">
        <v>5</v>
      </c>
      <c r="C8" s="82"/>
    </row>
    <row r="9" spans="1:3" x14ac:dyDescent="0.2">
      <c r="A9" s="50" t="s">
        <v>133</v>
      </c>
      <c r="B9" s="83">
        <v>12</v>
      </c>
      <c r="C9" s="82"/>
    </row>
    <row r="10" spans="1:3" x14ac:dyDescent="0.2">
      <c r="A10" s="50" t="s">
        <v>132</v>
      </c>
      <c r="B10" s="83">
        <v>4</v>
      </c>
      <c r="C10" s="82"/>
    </row>
    <row r="11" spans="1:3" x14ac:dyDescent="0.2">
      <c r="A11" s="50" t="s">
        <v>131</v>
      </c>
      <c r="B11" s="83">
        <v>1.2</v>
      </c>
      <c r="C11" s="82"/>
    </row>
    <row r="12" spans="1:3" x14ac:dyDescent="0.2">
      <c r="A12" s="50" t="s">
        <v>130</v>
      </c>
      <c r="B12" s="83">
        <v>0.6</v>
      </c>
      <c r="C12" s="82"/>
    </row>
    <row r="13" spans="1:3" x14ac:dyDescent="0.2">
      <c r="A13" s="50" t="s">
        <v>129</v>
      </c>
      <c r="B13" s="83">
        <v>3</v>
      </c>
      <c r="C13" s="82"/>
    </row>
    <row r="14" spans="1:3" x14ac:dyDescent="0.2">
      <c r="A14" s="50" t="s">
        <v>128</v>
      </c>
      <c r="B14" s="83">
        <v>1.8</v>
      </c>
      <c r="C14" s="82"/>
    </row>
    <row r="15" spans="1:3" x14ac:dyDescent="0.2">
      <c r="A15" s="50" t="s">
        <v>127</v>
      </c>
      <c r="B15" s="83">
        <v>2.1</v>
      </c>
      <c r="C15" s="82"/>
    </row>
    <row r="16" spans="1:3" x14ac:dyDescent="0.2">
      <c r="A16" s="50" t="s">
        <v>126</v>
      </c>
      <c r="B16" s="83">
        <v>6</v>
      </c>
      <c r="C16" s="82"/>
    </row>
    <row r="17" spans="1:3" x14ac:dyDescent="0.2">
      <c r="A17" s="50" t="s">
        <v>125</v>
      </c>
      <c r="B17" s="83">
        <v>2.2999999999999998</v>
      </c>
      <c r="C17" s="82"/>
    </row>
  </sheetData>
  <dataValidations count="1">
    <dataValidation type="decimal" allowBlank="1" showInputMessage="1" showErrorMessage="1" errorTitle="CUIDADO" error="Debe ser menor que 1" promptTitle="INFLACION" prompt="El número debe tener formato de %" sqref="C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formula1>0</formula1>
      <formula2>1</formula2>
    </dataValidation>
  </dataValidations>
  <pageMargins left="0.75" right="0.75" top="1" bottom="1" header="0" footer="0"/>
  <pageSetup orientation="portrait" horizontalDpi="4294967292" verticalDpi="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11"/>
  <sheetViews>
    <sheetView workbookViewId="0">
      <selection activeCell="C38" sqref="C38"/>
    </sheetView>
  </sheetViews>
  <sheetFormatPr baseColWidth="10" defaultRowHeight="12.75" x14ac:dyDescent="0.2"/>
  <cols>
    <col min="1" max="12" width="8.5703125" style="62" customWidth="1"/>
    <col min="13" max="16384" width="11.42578125" style="62"/>
  </cols>
  <sheetData>
    <row r="3" spans="1:12" x14ac:dyDescent="0.2">
      <c r="B3" s="69" t="s">
        <v>138</v>
      </c>
      <c r="C3" s="86">
        <v>0.04</v>
      </c>
    </row>
    <row r="5" spans="1:12" x14ac:dyDescent="0.2">
      <c r="A5" s="66" t="s">
        <v>137</v>
      </c>
    </row>
    <row r="7" spans="1:12" x14ac:dyDescent="0.2">
      <c r="A7" s="85" t="s">
        <v>136</v>
      </c>
      <c r="B7" s="85" t="s">
        <v>135</v>
      </c>
      <c r="C7" s="85" t="s">
        <v>134</v>
      </c>
      <c r="D7" s="85" t="s">
        <v>133</v>
      </c>
      <c r="E7" s="85" t="s">
        <v>132</v>
      </c>
      <c r="F7" s="85" t="s">
        <v>131</v>
      </c>
      <c r="G7" s="85" t="s">
        <v>130</v>
      </c>
      <c r="H7" s="85" t="s">
        <v>129</v>
      </c>
      <c r="I7" s="85" t="s">
        <v>128</v>
      </c>
      <c r="J7" s="85" t="s">
        <v>127</v>
      </c>
      <c r="K7" s="85" t="s">
        <v>126</v>
      </c>
      <c r="L7" s="85" t="s">
        <v>125</v>
      </c>
    </row>
    <row r="8" spans="1:12" x14ac:dyDescent="0.2">
      <c r="A8" s="80">
        <v>1.8</v>
      </c>
      <c r="B8" s="80">
        <v>2.2000000000000002</v>
      </c>
      <c r="C8" s="80">
        <v>5</v>
      </c>
      <c r="D8" s="80">
        <v>12</v>
      </c>
      <c r="E8" s="80">
        <v>4</v>
      </c>
      <c r="F8" s="80">
        <v>1.2</v>
      </c>
      <c r="G8" s="80">
        <v>0.6</v>
      </c>
      <c r="H8" s="80">
        <v>3</v>
      </c>
      <c r="I8" s="80">
        <v>1.8</v>
      </c>
      <c r="J8" s="80">
        <v>2.1</v>
      </c>
      <c r="K8" s="80">
        <v>6</v>
      </c>
      <c r="L8" s="80">
        <v>2.2999999999999998</v>
      </c>
    </row>
    <row r="9" spans="1:12" x14ac:dyDescent="0.2">
      <c r="A9" s="79">
        <f>A8*$C3</f>
        <v>7.2000000000000008E-2</v>
      </c>
      <c r="B9" s="79">
        <f>B8*$C3</f>
        <v>8.8000000000000009E-2</v>
      </c>
      <c r="C9" s="79">
        <f>C8*$C3</f>
        <v>0.2</v>
      </c>
      <c r="D9" s="79">
        <f>D8*$C3</f>
        <v>0.48</v>
      </c>
      <c r="E9" s="79">
        <f>E8*$C3</f>
        <v>0.16</v>
      </c>
      <c r="F9" s="79">
        <f>F8*$C3</f>
        <v>4.8000000000000001E-2</v>
      </c>
      <c r="G9" s="79">
        <f>G8*$C3</f>
        <v>2.4E-2</v>
      </c>
      <c r="H9" s="79">
        <f>H8*$C3</f>
        <v>0.12</v>
      </c>
      <c r="I9" s="79">
        <f>I8*$C3</f>
        <v>7.2000000000000008E-2</v>
      </c>
      <c r="J9" s="79">
        <f>J8*$C3</f>
        <v>8.4000000000000005E-2</v>
      </c>
      <c r="K9" s="79">
        <f>K8*$C3</f>
        <v>0.24</v>
      </c>
      <c r="L9" s="79">
        <f>L8*$C3</f>
        <v>9.1999999999999998E-2</v>
      </c>
    </row>
    <row r="11" spans="1:12" x14ac:dyDescent="0.2">
      <c r="G11" s="62" t="s">
        <v>139</v>
      </c>
    </row>
  </sheetData>
  <sheetProtection password="C71F" sheet="1" objects="1" scenarios="1"/>
  <pageMargins left="0.75" right="0.75" top="1" bottom="1" header="0" footer="0"/>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9"/>
  <sheetViews>
    <sheetView workbookViewId="0">
      <selection activeCell="C38" sqref="C38"/>
    </sheetView>
  </sheetViews>
  <sheetFormatPr baseColWidth="10" defaultRowHeight="12.75" x14ac:dyDescent="0.2"/>
  <cols>
    <col min="1" max="12" width="8.5703125" style="42" customWidth="1"/>
    <col min="13" max="16384" width="11.42578125" style="42"/>
  </cols>
  <sheetData>
    <row r="3" spans="1:12" x14ac:dyDescent="0.2">
      <c r="B3" s="50" t="s">
        <v>138</v>
      </c>
      <c r="C3" s="88">
        <v>0.04</v>
      </c>
    </row>
    <row r="5" spans="1:12" x14ac:dyDescent="0.2">
      <c r="A5" s="44" t="s">
        <v>137</v>
      </c>
    </row>
    <row r="7" spans="1:12" x14ac:dyDescent="0.2">
      <c r="A7" s="87" t="s">
        <v>136</v>
      </c>
      <c r="B7" s="87" t="s">
        <v>135</v>
      </c>
      <c r="C7" s="87" t="s">
        <v>134</v>
      </c>
      <c r="D7" s="87" t="s">
        <v>133</v>
      </c>
      <c r="E7" s="87" t="s">
        <v>132</v>
      </c>
      <c r="F7" s="87" t="s">
        <v>131</v>
      </c>
      <c r="G7" s="87" t="s">
        <v>130</v>
      </c>
      <c r="H7" s="87" t="s">
        <v>129</v>
      </c>
      <c r="I7" s="87" t="s">
        <v>128</v>
      </c>
      <c r="J7" s="87" t="s">
        <v>127</v>
      </c>
      <c r="K7" s="87" t="s">
        <v>126</v>
      </c>
      <c r="L7" s="87" t="s">
        <v>125</v>
      </c>
    </row>
    <row r="8" spans="1:12" x14ac:dyDescent="0.2">
      <c r="A8" s="83">
        <v>1.8</v>
      </c>
      <c r="B8" s="83">
        <v>2.2000000000000002</v>
      </c>
      <c r="C8" s="83">
        <v>5</v>
      </c>
      <c r="D8" s="83">
        <v>12</v>
      </c>
      <c r="E8" s="83">
        <v>4</v>
      </c>
      <c r="F8" s="83">
        <v>1.2</v>
      </c>
      <c r="G8" s="83">
        <v>0.6</v>
      </c>
      <c r="H8" s="83">
        <v>3</v>
      </c>
      <c r="I8" s="83">
        <v>1.8</v>
      </c>
      <c r="J8" s="83">
        <v>2.1</v>
      </c>
      <c r="K8" s="83">
        <v>6</v>
      </c>
      <c r="L8" s="83">
        <v>2.2999999999999998</v>
      </c>
    </row>
    <row r="9" spans="1:12" x14ac:dyDescent="0.2">
      <c r="A9" s="82"/>
      <c r="B9" s="82"/>
      <c r="C9" s="82"/>
      <c r="D9" s="82"/>
      <c r="E9" s="82"/>
      <c r="F9" s="82"/>
      <c r="G9" s="82"/>
      <c r="H9" s="82"/>
      <c r="I9" s="82"/>
      <c r="J9" s="82"/>
      <c r="K9" s="82"/>
      <c r="L9" s="82"/>
    </row>
  </sheetData>
  <pageMargins left="0.75" right="0.75" top="1" bottom="1" header="0" footer="0"/>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C38" sqref="C38"/>
    </sheetView>
  </sheetViews>
  <sheetFormatPr baseColWidth="10" defaultRowHeight="12.75" x14ac:dyDescent="0.2"/>
  <cols>
    <col min="1" max="1" width="5.7109375" style="62" customWidth="1"/>
    <col min="2" max="2" width="21.5703125" style="62" customWidth="1"/>
    <col min="3" max="9" width="9.5703125" style="89" customWidth="1"/>
    <col min="10" max="16384" width="11.42578125" style="62"/>
  </cols>
  <sheetData>
    <row r="1" spans="1:9" ht="18" x14ac:dyDescent="0.25">
      <c r="C1" s="95" t="s">
        <v>157</v>
      </c>
      <c r="D1" s="95"/>
      <c r="E1" s="95"/>
      <c r="F1" s="95"/>
      <c r="G1" s="95"/>
      <c r="H1" s="95"/>
    </row>
    <row r="4" spans="1:9" x14ac:dyDescent="0.2">
      <c r="D4" s="92" t="s">
        <v>155</v>
      </c>
      <c r="E4" s="92" t="s">
        <v>154</v>
      </c>
      <c r="F4" s="92" t="s">
        <v>153</v>
      </c>
      <c r="G4" s="92" t="s">
        <v>152</v>
      </c>
      <c r="H4" s="92" t="s">
        <v>151</v>
      </c>
      <c r="I4" s="92" t="s">
        <v>150</v>
      </c>
    </row>
    <row r="5" spans="1:9" x14ac:dyDescent="0.2">
      <c r="D5" s="94">
        <v>1.04E-2</v>
      </c>
      <c r="E5" s="94">
        <v>1.2500000000000001E-2</v>
      </c>
      <c r="F5" s="94">
        <v>1.38E-2</v>
      </c>
      <c r="G5" s="94">
        <v>1.1599999999999999E-2</v>
      </c>
      <c r="H5" s="94">
        <v>1.4200000000000001E-2</v>
      </c>
      <c r="I5" s="94">
        <v>9.1999999999999998E-3</v>
      </c>
    </row>
    <row r="8" spans="1:9" x14ac:dyDescent="0.2">
      <c r="A8" s="69"/>
      <c r="B8" s="69"/>
      <c r="C8" s="92" t="s">
        <v>156</v>
      </c>
      <c r="D8" s="93" t="s">
        <v>155</v>
      </c>
      <c r="E8" s="93" t="s">
        <v>154</v>
      </c>
      <c r="F8" s="93" t="s">
        <v>153</v>
      </c>
      <c r="G8" s="93" t="s">
        <v>152</v>
      </c>
      <c r="H8" s="92" t="s">
        <v>151</v>
      </c>
      <c r="I8" s="92" t="s">
        <v>150</v>
      </c>
    </row>
    <row r="9" spans="1:9" x14ac:dyDescent="0.2">
      <c r="A9" s="92">
        <v>1</v>
      </c>
      <c r="B9" s="69" t="s">
        <v>149</v>
      </c>
      <c r="C9" s="91">
        <v>12</v>
      </c>
      <c r="D9" s="90">
        <f>$C9*D$5</f>
        <v>0.12479999999999999</v>
      </c>
      <c r="E9" s="90">
        <f>$C9*E$5</f>
        <v>0.15000000000000002</v>
      </c>
      <c r="F9" s="90">
        <f>$C9*F$5</f>
        <v>0.1656</v>
      </c>
      <c r="G9" s="90">
        <f>$C9*G$5</f>
        <v>0.13919999999999999</v>
      </c>
      <c r="H9" s="90">
        <f>$C9*H$5</f>
        <v>0.1704</v>
      </c>
      <c r="I9" s="90">
        <f>$C9*I$5</f>
        <v>0.1104</v>
      </c>
    </row>
    <row r="10" spans="1:9" x14ac:dyDescent="0.2">
      <c r="A10" s="92">
        <v>2</v>
      </c>
      <c r="B10" s="69" t="s">
        <v>148</v>
      </c>
      <c r="C10" s="91">
        <v>14</v>
      </c>
      <c r="D10" s="90">
        <f>$C10*D$5</f>
        <v>0.14560000000000001</v>
      </c>
      <c r="E10" s="90">
        <f>$C10*E$5</f>
        <v>0.17500000000000002</v>
      </c>
      <c r="F10" s="90">
        <f>$C10*F$5</f>
        <v>0.19319999999999998</v>
      </c>
      <c r="G10" s="90">
        <f>$C10*G$5</f>
        <v>0.16239999999999999</v>
      </c>
      <c r="H10" s="90">
        <f>$C10*H$5</f>
        <v>0.1988</v>
      </c>
      <c r="I10" s="90">
        <f>$C10*I$5</f>
        <v>0.1288</v>
      </c>
    </row>
    <row r="11" spans="1:9" x14ac:dyDescent="0.2">
      <c r="A11" s="92">
        <v>3</v>
      </c>
      <c r="B11" s="69" t="s">
        <v>147</v>
      </c>
      <c r="C11" s="91">
        <v>16.45</v>
      </c>
      <c r="D11" s="90">
        <f>$C11*D$5</f>
        <v>0.17107999999999998</v>
      </c>
      <c r="E11" s="90">
        <f>$C11*E$5</f>
        <v>0.205625</v>
      </c>
      <c r="F11" s="90">
        <f>$C11*F$5</f>
        <v>0.22700999999999999</v>
      </c>
      <c r="G11" s="90">
        <f>$C11*G$5</f>
        <v>0.19081999999999999</v>
      </c>
      <c r="H11" s="90">
        <f>$C11*H$5</f>
        <v>0.23358999999999999</v>
      </c>
      <c r="I11" s="90">
        <f>$C11*I$5</f>
        <v>0.15134</v>
      </c>
    </row>
    <row r="12" spans="1:9" x14ac:dyDescent="0.2">
      <c r="A12" s="92">
        <v>4</v>
      </c>
      <c r="B12" s="69" t="s">
        <v>146</v>
      </c>
      <c r="C12" s="91">
        <v>13.45</v>
      </c>
      <c r="D12" s="90">
        <f>$C12*D$5</f>
        <v>0.13987999999999998</v>
      </c>
      <c r="E12" s="90">
        <f>$C12*E$5</f>
        <v>0.168125</v>
      </c>
      <c r="F12" s="90">
        <f>$C12*F$5</f>
        <v>0.18561</v>
      </c>
      <c r="G12" s="90">
        <f>$C12*G$5</f>
        <v>0.15601999999999999</v>
      </c>
      <c r="H12" s="90">
        <f>$C12*H$5</f>
        <v>0.19098999999999999</v>
      </c>
      <c r="I12" s="90">
        <f>$C12*I$5</f>
        <v>0.12373999999999999</v>
      </c>
    </row>
    <row r="13" spans="1:9" x14ac:dyDescent="0.2">
      <c r="A13" s="92">
        <v>5</v>
      </c>
      <c r="B13" s="69" t="s">
        <v>145</v>
      </c>
      <c r="C13" s="91">
        <v>12.78</v>
      </c>
      <c r="D13" s="90">
        <f>$C13*D$5</f>
        <v>0.13291199999999997</v>
      </c>
      <c r="E13" s="90">
        <f>$C13*E$5</f>
        <v>0.15975</v>
      </c>
      <c r="F13" s="90">
        <f>$C13*F$5</f>
        <v>0.17636399999999999</v>
      </c>
      <c r="G13" s="90">
        <f>$C13*G$5</f>
        <v>0.14824799999999999</v>
      </c>
      <c r="H13" s="90">
        <f>$C13*H$5</f>
        <v>0.181476</v>
      </c>
      <c r="I13" s="90">
        <f>$C13*I$5</f>
        <v>0.11757599999999999</v>
      </c>
    </row>
    <row r="14" spans="1:9" x14ac:dyDescent="0.2">
      <c r="A14" s="92">
        <v>6</v>
      </c>
      <c r="B14" s="69" t="s">
        <v>144</v>
      </c>
      <c r="C14" s="91">
        <v>15.69</v>
      </c>
      <c r="D14" s="90">
        <f>$C14*D$5</f>
        <v>0.16317599999999999</v>
      </c>
      <c r="E14" s="90">
        <f>$C14*E$5</f>
        <v>0.19612499999999999</v>
      </c>
      <c r="F14" s="90">
        <f>$C14*F$5</f>
        <v>0.21652199999999999</v>
      </c>
      <c r="G14" s="90">
        <f>$C14*G$5</f>
        <v>0.18200399999999997</v>
      </c>
      <c r="H14" s="90">
        <f>$C14*H$5</f>
        <v>0.222798</v>
      </c>
      <c r="I14" s="90">
        <f>$C14*I$5</f>
        <v>0.144348</v>
      </c>
    </row>
    <row r="15" spans="1:9" x14ac:dyDescent="0.2">
      <c r="A15" s="92">
        <v>7</v>
      </c>
      <c r="B15" s="69" t="s">
        <v>143</v>
      </c>
      <c r="C15" s="91">
        <v>14.26</v>
      </c>
      <c r="D15" s="90">
        <f>$C15*D$5</f>
        <v>0.14830399999999999</v>
      </c>
      <c r="E15" s="90">
        <f>$C15*E$5</f>
        <v>0.17825000000000002</v>
      </c>
      <c r="F15" s="90">
        <f>$C15*F$5</f>
        <v>0.19678799999999999</v>
      </c>
      <c r="G15" s="90">
        <f>$C15*G$5</f>
        <v>0.16541599999999998</v>
      </c>
      <c r="H15" s="90">
        <f>$C15*H$5</f>
        <v>0.20249200000000001</v>
      </c>
      <c r="I15" s="90">
        <f>$C15*I$5</f>
        <v>0.131192</v>
      </c>
    </row>
    <row r="16" spans="1:9" x14ac:dyDescent="0.2">
      <c r="A16" s="92">
        <v>8</v>
      </c>
      <c r="B16" s="69" t="s">
        <v>142</v>
      </c>
      <c r="C16" s="91">
        <v>12.36</v>
      </c>
      <c r="D16" s="90">
        <f>$C16*D$5</f>
        <v>0.12854399999999999</v>
      </c>
      <c r="E16" s="90">
        <f>$C16*E$5</f>
        <v>0.1545</v>
      </c>
      <c r="F16" s="90">
        <f>$C16*F$5</f>
        <v>0.170568</v>
      </c>
      <c r="G16" s="90">
        <f>$C16*G$5</f>
        <v>0.14337599999999998</v>
      </c>
      <c r="H16" s="90">
        <f>$C16*H$5</f>
        <v>0.175512</v>
      </c>
      <c r="I16" s="90">
        <f>$C16*I$5</f>
        <v>0.11371199999999999</v>
      </c>
    </row>
    <row r="17" spans="1:9" x14ac:dyDescent="0.2">
      <c r="A17" s="92">
        <v>9</v>
      </c>
      <c r="B17" s="69" t="s">
        <v>141</v>
      </c>
      <c r="C17" s="91">
        <v>10.35</v>
      </c>
      <c r="D17" s="90">
        <f>$C17*D$5</f>
        <v>0.10763999999999999</v>
      </c>
      <c r="E17" s="90">
        <f>$C17*E$5</f>
        <v>0.12937499999999999</v>
      </c>
      <c r="F17" s="90">
        <f>$C17*F$5</f>
        <v>0.14282999999999998</v>
      </c>
      <c r="G17" s="90">
        <f>$C17*G$5</f>
        <v>0.12005999999999999</v>
      </c>
      <c r="H17" s="90">
        <f>$C17*H$5</f>
        <v>0.14696999999999999</v>
      </c>
      <c r="I17" s="90">
        <f>$C17*I$5</f>
        <v>9.5219999999999999E-2</v>
      </c>
    </row>
    <row r="18" spans="1:9" x14ac:dyDescent="0.2">
      <c r="A18" s="92">
        <v>10</v>
      </c>
      <c r="B18" s="69" t="s">
        <v>140</v>
      </c>
      <c r="C18" s="91">
        <v>15.48</v>
      </c>
      <c r="D18" s="90">
        <f>$C18*D$5</f>
        <v>0.160992</v>
      </c>
      <c r="E18" s="90">
        <f>$C18*E$5</f>
        <v>0.19350000000000001</v>
      </c>
      <c r="F18" s="90">
        <f>$C18*F$5</f>
        <v>0.21362400000000001</v>
      </c>
      <c r="G18" s="90">
        <f>$C18*G$5</f>
        <v>0.17956800000000001</v>
      </c>
      <c r="H18" s="90">
        <f>$C18*H$5</f>
        <v>0.21981600000000001</v>
      </c>
      <c r="I18" s="90">
        <f>$C18*I$5</f>
        <v>0.14241600000000001</v>
      </c>
    </row>
  </sheetData>
  <sheetProtection password="C71F" sheet="1" objects="1" scenarios="1"/>
  <mergeCells count="1">
    <mergeCell ref="C1:H1"/>
  </mergeCells>
  <pageMargins left="0.75" right="0.75" top="1" bottom="1" header="0" footer="0"/>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C38" sqref="C38"/>
    </sheetView>
  </sheetViews>
  <sheetFormatPr baseColWidth="10" defaultRowHeight="12.75" x14ac:dyDescent="0.2"/>
  <cols>
    <col min="1" max="1" width="5.7109375" style="42" customWidth="1"/>
    <col min="2" max="2" width="21.5703125" style="42" customWidth="1"/>
    <col min="3" max="9" width="9.5703125" style="96" customWidth="1"/>
    <col min="10" max="16384" width="11.42578125" style="42"/>
  </cols>
  <sheetData>
    <row r="1" spans="1:9" ht="18" x14ac:dyDescent="0.25">
      <c r="C1" s="102" t="s">
        <v>157</v>
      </c>
      <c r="D1" s="102"/>
      <c r="E1" s="102"/>
      <c r="F1" s="102"/>
      <c r="G1" s="102"/>
      <c r="H1" s="102"/>
    </row>
    <row r="4" spans="1:9" x14ac:dyDescent="0.2">
      <c r="D4" s="99" t="s">
        <v>155</v>
      </c>
      <c r="E4" s="99" t="s">
        <v>154</v>
      </c>
      <c r="F4" s="99" t="s">
        <v>153</v>
      </c>
      <c r="G4" s="99" t="s">
        <v>152</v>
      </c>
      <c r="H4" s="99" t="s">
        <v>151</v>
      </c>
      <c r="I4" s="99" t="s">
        <v>150</v>
      </c>
    </row>
    <row r="5" spans="1:9" x14ac:dyDescent="0.2">
      <c r="D5" s="101">
        <v>1.04E-2</v>
      </c>
      <c r="E5" s="101">
        <v>1.2500000000000001E-2</v>
      </c>
      <c r="F5" s="101">
        <v>1.38E-2</v>
      </c>
      <c r="G5" s="101">
        <v>1.1599999999999999E-2</v>
      </c>
      <c r="H5" s="101">
        <v>1.4200000000000001E-2</v>
      </c>
      <c r="I5" s="101">
        <v>9.1999999999999998E-3</v>
      </c>
    </row>
    <row r="8" spans="1:9" x14ac:dyDescent="0.2">
      <c r="A8" s="50"/>
      <c r="B8" s="50"/>
      <c r="C8" s="99" t="s">
        <v>156</v>
      </c>
      <c r="D8" s="100" t="s">
        <v>155</v>
      </c>
      <c r="E8" s="100" t="s">
        <v>154</v>
      </c>
      <c r="F8" s="100" t="s">
        <v>153</v>
      </c>
      <c r="G8" s="100" t="s">
        <v>152</v>
      </c>
      <c r="H8" s="99" t="s">
        <v>151</v>
      </c>
      <c r="I8" s="99" t="s">
        <v>150</v>
      </c>
    </row>
    <row r="9" spans="1:9" x14ac:dyDescent="0.2">
      <c r="A9" s="99">
        <v>1</v>
      </c>
      <c r="B9" s="50" t="s">
        <v>149</v>
      </c>
      <c r="C9" s="98">
        <v>12</v>
      </c>
      <c r="D9" s="97"/>
      <c r="E9" s="97"/>
      <c r="F9" s="97"/>
      <c r="G9" s="97"/>
      <c r="H9" s="97"/>
      <c r="I9" s="97"/>
    </row>
    <row r="10" spans="1:9" x14ac:dyDescent="0.2">
      <c r="A10" s="99">
        <v>2</v>
      </c>
      <c r="B10" s="50" t="s">
        <v>148</v>
      </c>
      <c r="C10" s="98">
        <v>14</v>
      </c>
      <c r="D10" s="97"/>
      <c r="E10" s="97"/>
      <c r="F10" s="97"/>
      <c r="G10" s="97"/>
      <c r="H10" s="97"/>
      <c r="I10" s="97"/>
    </row>
    <row r="11" spans="1:9" x14ac:dyDescent="0.2">
      <c r="A11" s="99">
        <v>3</v>
      </c>
      <c r="B11" s="50" t="s">
        <v>147</v>
      </c>
      <c r="C11" s="98">
        <v>16.45</v>
      </c>
      <c r="D11" s="97"/>
      <c r="E11" s="97"/>
      <c r="F11" s="97"/>
      <c r="G11" s="97"/>
      <c r="H11" s="97"/>
      <c r="I11" s="97"/>
    </row>
    <row r="12" spans="1:9" x14ac:dyDescent="0.2">
      <c r="A12" s="99">
        <v>4</v>
      </c>
      <c r="B12" s="50" t="s">
        <v>146</v>
      </c>
      <c r="C12" s="98">
        <v>13.45</v>
      </c>
      <c r="D12" s="97"/>
      <c r="E12" s="97"/>
      <c r="F12" s="97"/>
      <c r="G12" s="97"/>
      <c r="H12" s="97"/>
      <c r="I12" s="97"/>
    </row>
    <row r="13" spans="1:9" x14ac:dyDescent="0.2">
      <c r="A13" s="99">
        <v>5</v>
      </c>
      <c r="B13" s="50" t="s">
        <v>145</v>
      </c>
      <c r="C13" s="98">
        <v>12.78</v>
      </c>
      <c r="D13" s="97"/>
      <c r="E13" s="97"/>
      <c r="F13" s="97"/>
      <c r="G13" s="97"/>
      <c r="H13" s="97"/>
      <c r="I13" s="97"/>
    </row>
    <row r="14" spans="1:9" x14ac:dyDescent="0.2">
      <c r="A14" s="99">
        <v>6</v>
      </c>
      <c r="B14" s="50" t="s">
        <v>144</v>
      </c>
      <c r="C14" s="98">
        <v>15.69</v>
      </c>
      <c r="D14" s="97"/>
      <c r="E14" s="97"/>
      <c r="F14" s="97"/>
      <c r="G14" s="97"/>
      <c r="H14" s="97"/>
      <c r="I14" s="97"/>
    </row>
    <row r="15" spans="1:9" x14ac:dyDescent="0.2">
      <c r="A15" s="99">
        <v>7</v>
      </c>
      <c r="B15" s="50" t="s">
        <v>143</v>
      </c>
      <c r="C15" s="98">
        <v>14.26</v>
      </c>
      <c r="D15" s="97"/>
      <c r="E15" s="97"/>
      <c r="F15" s="97"/>
      <c r="G15" s="97"/>
      <c r="H15" s="97"/>
      <c r="I15" s="97"/>
    </row>
    <row r="16" spans="1:9" x14ac:dyDescent="0.2">
      <c r="A16" s="99">
        <v>8</v>
      </c>
      <c r="B16" s="50" t="s">
        <v>142</v>
      </c>
      <c r="C16" s="98">
        <v>12.36</v>
      </c>
      <c r="D16" s="97"/>
      <c r="E16" s="97"/>
      <c r="F16" s="97"/>
      <c r="G16" s="97"/>
      <c r="H16" s="97"/>
      <c r="I16" s="97"/>
    </row>
    <row r="17" spans="1:9" x14ac:dyDescent="0.2">
      <c r="A17" s="99">
        <v>9</v>
      </c>
      <c r="B17" s="50" t="s">
        <v>141</v>
      </c>
      <c r="C17" s="98">
        <v>10.35</v>
      </c>
      <c r="D17" s="97"/>
      <c r="E17" s="97"/>
      <c r="F17" s="97"/>
      <c r="G17" s="97"/>
      <c r="H17" s="97"/>
      <c r="I17" s="97"/>
    </row>
    <row r="18" spans="1:9" x14ac:dyDescent="0.2">
      <c r="A18" s="99">
        <v>10</v>
      </c>
      <c r="B18" s="50" t="s">
        <v>140</v>
      </c>
      <c r="C18" s="98">
        <v>15.48</v>
      </c>
      <c r="D18" s="97"/>
      <c r="E18" s="97"/>
      <c r="F18" s="97"/>
      <c r="G18" s="97"/>
      <c r="H18" s="97"/>
      <c r="I18" s="97"/>
    </row>
  </sheetData>
  <mergeCells count="1">
    <mergeCell ref="C1:H1"/>
  </mergeCells>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0"/>
  <sheetViews>
    <sheetView zoomScale="130" zoomScaleNormal="130" workbookViewId="0">
      <selection activeCell="D20" sqref="D20"/>
    </sheetView>
  </sheetViews>
  <sheetFormatPr baseColWidth="10" defaultRowHeight="12" x14ac:dyDescent="0.2"/>
  <cols>
    <col min="1" max="1" width="24" style="2" customWidth="1"/>
    <col min="2" max="5" width="10.7109375" style="2" customWidth="1"/>
    <col min="6" max="6" width="8.7109375" style="2" customWidth="1"/>
    <col min="7" max="16384" width="11.42578125" style="2"/>
  </cols>
  <sheetData>
    <row r="1" spans="1:5" x14ac:dyDescent="0.2">
      <c r="A1" s="1" t="s">
        <v>39</v>
      </c>
    </row>
    <row r="2" spans="1:5" x14ac:dyDescent="0.2">
      <c r="A2" s="3" t="s">
        <v>40</v>
      </c>
    </row>
    <row r="3" spans="1:5" x14ac:dyDescent="0.2">
      <c r="A3" s="3" t="s">
        <v>41</v>
      </c>
    </row>
    <row r="4" spans="1:5" ht="16.5" customHeight="1" x14ac:dyDescent="0.2">
      <c r="A4" s="4" t="s">
        <v>42</v>
      </c>
      <c r="C4" s="5">
        <v>0.04</v>
      </c>
      <c r="D4" s="5">
        <v>0.08</v>
      </c>
      <c r="E4" s="5">
        <v>0.1</v>
      </c>
    </row>
    <row r="6" spans="1:5" x14ac:dyDescent="0.2">
      <c r="A6" s="2" t="s">
        <v>43</v>
      </c>
      <c r="B6" s="2" t="s">
        <v>24</v>
      </c>
      <c r="C6" s="2" t="s">
        <v>25</v>
      </c>
      <c r="D6" s="2" t="s">
        <v>26</v>
      </c>
      <c r="E6" s="2" t="s">
        <v>29</v>
      </c>
    </row>
    <row r="7" spans="1:5" x14ac:dyDescent="0.2">
      <c r="A7" s="2" t="s">
        <v>44</v>
      </c>
      <c r="B7" s="6">
        <v>7843</v>
      </c>
      <c r="C7" s="7">
        <f t="shared" ref="C7:E10" si="0">B7+(B7*C$4)</f>
        <v>8156.72</v>
      </c>
      <c r="D7" s="7">
        <f t="shared" si="0"/>
        <v>8809.2576000000008</v>
      </c>
      <c r="E7" s="7">
        <f t="shared" si="0"/>
        <v>9690.1833600000009</v>
      </c>
    </row>
    <row r="8" spans="1:5" x14ac:dyDescent="0.2">
      <c r="A8" s="2" t="s">
        <v>45</v>
      </c>
      <c r="B8" s="6">
        <v>3867</v>
      </c>
      <c r="C8" s="7">
        <f t="shared" si="0"/>
        <v>4021.68</v>
      </c>
      <c r="D8" s="7">
        <f t="shared" si="0"/>
        <v>4343.4143999999997</v>
      </c>
      <c r="E8" s="7">
        <f t="shared" si="0"/>
        <v>4777.7558399999998</v>
      </c>
    </row>
    <row r="9" spans="1:5" x14ac:dyDescent="0.2">
      <c r="A9" s="2" t="s">
        <v>46</v>
      </c>
      <c r="B9" s="6">
        <v>9857</v>
      </c>
      <c r="C9" s="7">
        <f t="shared" si="0"/>
        <v>10251.280000000001</v>
      </c>
      <c r="D9" s="7">
        <f t="shared" si="0"/>
        <v>11071.3824</v>
      </c>
      <c r="E9" s="7">
        <f t="shared" si="0"/>
        <v>12178.520640000001</v>
      </c>
    </row>
    <row r="10" spans="1:5" x14ac:dyDescent="0.2">
      <c r="A10" s="2" t="s">
        <v>47</v>
      </c>
      <c r="B10" s="6">
        <v>414</v>
      </c>
      <c r="C10" s="7">
        <f t="shared" si="0"/>
        <v>430.56</v>
      </c>
      <c r="D10" s="7">
        <f t="shared" si="0"/>
        <v>465.00479999999999</v>
      </c>
      <c r="E10" s="7">
        <f t="shared" si="0"/>
        <v>511.50527999999997</v>
      </c>
    </row>
  </sheetData>
  <sheetProtection password="C71F" sheet="1"/>
  <pageMargins left="0.75" right="0.75" top="1" bottom="1" header="0" footer="0"/>
  <pageSetup paperSize="9" orientation="portrait" horizontalDpi="360" verticalDpi="36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0"/>
  <sheetViews>
    <sheetView zoomScale="130" zoomScaleNormal="130" workbookViewId="0">
      <selection activeCell="F18" sqref="F18"/>
    </sheetView>
  </sheetViews>
  <sheetFormatPr baseColWidth="10" defaultRowHeight="12" x14ac:dyDescent="0.2"/>
  <cols>
    <col min="1" max="1" width="24" style="2" customWidth="1"/>
    <col min="2" max="5" width="10.7109375" style="2" customWidth="1"/>
    <col min="6" max="6" width="8.7109375" style="2" customWidth="1"/>
    <col min="7" max="16384" width="11.42578125" style="2"/>
  </cols>
  <sheetData>
    <row r="1" spans="1:5" x14ac:dyDescent="0.2">
      <c r="A1" s="1" t="s">
        <v>39</v>
      </c>
    </row>
    <row r="2" spans="1:5" x14ac:dyDescent="0.2">
      <c r="A2" s="3" t="s">
        <v>40</v>
      </c>
    </row>
    <row r="3" spans="1:5" x14ac:dyDescent="0.2">
      <c r="A3" s="3" t="s">
        <v>41</v>
      </c>
    </row>
    <row r="4" spans="1:5" ht="16.5" customHeight="1" x14ac:dyDescent="0.2">
      <c r="A4" s="4" t="s">
        <v>42</v>
      </c>
      <c r="C4" s="5">
        <v>0.04</v>
      </c>
      <c r="D4" s="5">
        <v>0.08</v>
      </c>
      <c r="E4" s="5">
        <v>0.1</v>
      </c>
    </row>
    <row r="6" spans="1:5" x14ac:dyDescent="0.2">
      <c r="A6" s="2" t="s">
        <v>43</v>
      </c>
      <c r="B6" s="2" t="s">
        <v>24</v>
      </c>
      <c r="C6" s="2" t="s">
        <v>25</v>
      </c>
      <c r="D6" s="2" t="s">
        <v>26</v>
      </c>
      <c r="E6" s="2" t="s">
        <v>29</v>
      </c>
    </row>
    <row r="7" spans="1:5" x14ac:dyDescent="0.2">
      <c r="A7" s="2" t="s">
        <v>44</v>
      </c>
      <c r="B7" s="6">
        <v>7843</v>
      </c>
      <c r="C7" s="7"/>
      <c r="D7" s="7"/>
      <c r="E7" s="7"/>
    </row>
    <row r="8" spans="1:5" x14ac:dyDescent="0.2">
      <c r="A8" s="2" t="s">
        <v>45</v>
      </c>
      <c r="B8" s="6">
        <v>3867</v>
      </c>
      <c r="C8" s="7"/>
      <c r="D8" s="7"/>
      <c r="E8" s="7"/>
    </row>
    <row r="9" spans="1:5" x14ac:dyDescent="0.2">
      <c r="A9" s="2" t="s">
        <v>46</v>
      </c>
      <c r="B9" s="6">
        <v>9857</v>
      </c>
      <c r="C9" s="7"/>
      <c r="D9" s="7"/>
      <c r="E9" s="7"/>
    </row>
    <row r="10" spans="1:5" x14ac:dyDescent="0.2">
      <c r="A10" s="2" t="s">
        <v>47</v>
      </c>
      <c r="B10" s="6">
        <v>414</v>
      </c>
      <c r="C10" s="7"/>
      <c r="D10" s="7"/>
      <c r="E10" s="7"/>
    </row>
  </sheetData>
  <pageMargins left="0.75" right="0.75" top="1" bottom="1" header="0" footer="0"/>
  <pageSetup paperSize="9" orientation="portrait" horizontalDpi="360" verticalDpi="36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9"/>
  <sheetViews>
    <sheetView showGridLines="0" zoomScale="130" zoomScaleNormal="130" workbookViewId="0">
      <selection activeCell="C7" sqref="C7"/>
    </sheetView>
  </sheetViews>
  <sheetFormatPr baseColWidth="10" defaultRowHeight="12" x14ac:dyDescent="0.2"/>
  <cols>
    <col min="1" max="1" width="14.140625" style="17" customWidth="1"/>
    <col min="2" max="5" width="12.7109375" style="17" customWidth="1"/>
    <col min="6" max="16384" width="11.42578125" style="17"/>
  </cols>
  <sheetData>
    <row r="1" spans="1:5" x14ac:dyDescent="0.2">
      <c r="A1" s="16" t="s">
        <v>20</v>
      </c>
    </row>
    <row r="2" spans="1:5" ht="12.75" customHeight="1" x14ac:dyDescent="0.2">
      <c r="A2" s="26" t="s">
        <v>23</v>
      </c>
    </row>
    <row r="3" spans="1:5" x14ac:dyDescent="0.2">
      <c r="A3" s="26" t="s">
        <v>21</v>
      </c>
    </row>
    <row r="4" spans="1:5" x14ac:dyDescent="0.2">
      <c r="A4" s="26"/>
      <c r="C4" s="23" t="s">
        <v>28</v>
      </c>
    </row>
    <row r="5" spans="1:5" x14ac:dyDescent="0.2">
      <c r="C5" s="27">
        <v>0.1</v>
      </c>
      <c r="D5" s="27">
        <v>0.15</v>
      </c>
      <c r="E5" s="27">
        <v>0.2</v>
      </c>
    </row>
    <row r="6" spans="1:5" x14ac:dyDescent="0.2">
      <c r="A6" s="16" t="s">
        <v>11</v>
      </c>
    </row>
    <row r="7" spans="1:5" x14ac:dyDescent="0.2">
      <c r="A7" s="28" t="s">
        <v>12</v>
      </c>
      <c r="B7" s="28" t="s">
        <v>24</v>
      </c>
      <c r="C7" s="28" t="s">
        <v>25</v>
      </c>
      <c r="D7" s="28" t="s">
        <v>26</v>
      </c>
      <c r="E7" s="28" t="s">
        <v>29</v>
      </c>
    </row>
    <row r="8" spans="1:5" x14ac:dyDescent="0.2">
      <c r="A8" s="29" t="s">
        <v>13</v>
      </c>
      <c r="B8" s="30">
        <v>9541.4</v>
      </c>
      <c r="C8" s="30">
        <f>(B8*C$5)+B8</f>
        <v>10495.539999999999</v>
      </c>
      <c r="D8" s="30">
        <f t="shared" ref="C8:E11" si="0">(C8*D$5)+C8</f>
        <v>12069.870999999999</v>
      </c>
      <c r="E8" s="30">
        <f t="shared" si="0"/>
        <v>14483.8452</v>
      </c>
    </row>
    <row r="9" spans="1:5" x14ac:dyDescent="0.2">
      <c r="A9" s="29" t="s">
        <v>14</v>
      </c>
      <c r="B9" s="30">
        <v>1302.8</v>
      </c>
      <c r="C9" s="30">
        <f t="shared" si="0"/>
        <v>1433.08</v>
      </c>
      <c r="D9" s="30">
        <f t="shared" si="0"/>
        <v>1648.0419999999999</v>
      </c>
      <c r="E9" s="30">
        <f t="shared" si="0"/>
        <v>1977.6504</v>
      </c>
    </row>
    <row r="10" spans="1:5" x14ac:dyDescent="0.2">
      <c r="A10" s="29" t="s">
        <v>15</v>
      </c>
      <c r="B10" s="30">
        <v>1546.2</v>
      </c>
      <c r="C10" s="30">
        <f t="shared" si="0"/>
        <v>1700.8200000000002</v>
      </c>
      <c r="D10" s="30">
        <f t="shared" si="0"/>
        <v>1955.9430000000002</v>
      </c>
      <c r="E10" s="30">
        <f t="shared" si="0"/>
        <v>2347.1316000000002</v>
      </c>
    </row>
    <row r="11" spans="1:5" x14ac:dyDescent="0.2">
      <c r="A11" s="29" t="s">
        <v>16</v>
      </c>
      <c r="B11" s="30">
        <v>330.6</v>
      </c>
      <c r="C11" s="30">
        <f t="shared" si="0"/>
        <v>363.66</v>
      </c>
      <c r="D11" s="30">
        <f t="shared" si="0"/>
        <v>418.209</v>
      </c>
      <c r="E11" s="30">
        <f t="shared" si="0"/>
        <v>501.85079999999999</v>
      </c>
    </row>
    <row r="12" spans="1:5" x14ac:dyDescent="0.2">
      <c r="A12" s="31" t="s">
        <v>22</v>
      </c>
      <c r="B12" s="32"/>
      <c r="C12" s="32"/>
      <c r="D12" s="32"/>
      <c r="E12" s="32"/>
    </row>
    <row r="14" spans="1:5" x14ac:dyDescent="0.2">
      <c r="A14" s="16" t="s">
        <v>27</v>
      </c>
    </row>
    <row r="15" spans="1:5" x14ac:dyDescent="0.2">
      <c r="A15" s="28" t="s">
        <v>12</v>
      </c>
      <c r="B15" s="28" t="s">
        <v>24</v>
      </c>
      <c r="C15" s="28" t="s">
        <v>25</v>
      </c>
      <c r="D15" s="28" t="s">
        <v>26</v>
      </c>
      <c r="E15" s="28" t="s">
        <v>29</v>
      </c>
    </row>
    <row r="16" spans="1:5" x14ac:dyDescent="0.2">
      <c r="A16" s="29" t="s">
        <v>17</v>
      </c>
      <c r="B16" s="30">
        <v>1273.7</v>
      </c>
      <c r="C16" s="30">
        <f t="shared" ref="C16:E18" si="1">(B16*C$5)+B16</f>
        <v>1401.0700000000002</v>
      </c>
      <c r="D16" s="30">
        <f>(C16*D$5)+C16</f>
        <v>1611.2305000000001</v>
      </c>
      <c r="E16" s="30">
        <f t="shared" si="1"/>
        <v>1933.4766000000002</v>
      </c>
    </row>
    <row r="17" spans="1:5" x14ac:dyDescent="0.2">
      <c r="A17" s="29" t="s">
        <v>18</v>
      </c>
      <c r="B17" s="30">
        <v>1009.4</v>
      </c>
      <c r="C17" s="30">
        <f t="shared" si="1"/>
        <v>1110.3399999999999</v>
      </c>
      <c r="D17" s="30">
        <f t="shared" si="1"/>
        <v>1276.8909999999998</v>
      </c>
      <c r="E17" s="30">
        <f t="shared" si="1"/>
        <v>1532.2691999999997</v>
      </c>
    </row>
    <row r="18" spans="1:5" x14ac:dyDescent="0.2">
      <c r="A18" s="29" t="s">
        <v>19</v>
      </c>
      <c r="B18" s="30">
        <v>535</v>
      </c>
      <c r="C18" s="30">
        <f t="shared" si="1"/>
        <v>588.5</v>
      </c>
      <c r="D18" s="30">
        <f t="shared" si="1"/>
        <v>676.77499999999998</v>
      </c>
      <c r="E18" s="30">
        <f t="shared" si="1"/>
        <v>812.13</v>
      </c>
    </row>
    <row r="19" spans="1:5" x14ac:dyDescent="0.2">
      <c r="A19" s="31" t="s">
        <v>22</v>
      </c>
      <c r="B19" s="32"/>
      <c r="C19" s="32"/>
      <c r="D19" s="32"/>
      <c r="E19" s="32"/>
    </row>
  </sheetData>
  <sheetProtection password="C71F" sheet="1"/>
  <phoneticPr fontId="0" type="noConversion"/>
  <pageMargins left="0.75" right="0.75" top="1" bottom="1" header="0" footer="0"/>
  <pageSetup paperSize="9" orientation="portrait" horizontalDpi="360" verticalDpi="36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9"/>
  <sheetViews>
    <sheetView showGridLines="0" zoomScale="130" zoomScaleNormal="130" workbookViewId="0">
      <selection activeCell="D7" sqref="D7"/>
    </sheetView>
  </sheetViews>
  <sheetFormatPr baseColWidth="10" defaultRowHeight="12" x14ac:dyDescent="0.2"/>
  <cols>
    <col min="1" max="1" width="14.140625" style="17" customWidth="1"/>
    <col min="2" max="5" width="12.7109375" style="17" customWidth="1"/>
    <col min="6" max="16384" width="11.42578125" style="17"/>
  </cols>
  <sheetData>
    <row r="1" spans="1:5" x14ac:dyDescent="0.2">
      <c r="A1" s="16" t="s">
        <v>20</v>
      </c>
    </row>
    <row r="2" spans="1:5" ht="12.75" customHeight="1" x14ac:dyDescent="0.2">
      <c r="A2" s="26" t="s">
        <v>23</v>
      </c>
    </row>
    <row r="3" spans="1:5" x14ac:dyDescent="0.2">
      <c r="A3" s="26" t="s">
        <v>21</v>
      </c>
    </row>
    <row r="4" spans="1:5" x14ac:dyDescent="0.2">
      <c r="A4" s="26"/>
      <c r="C4" s="23" t="s">
        <v>28</v>
      </c>
    </row>
    <row r="5" spans="1:5" x14ac:dyDescent="0.2">
      <c r="C5" s="27">
        <v>0.1</v>
      </c>
      <c r="D5" s="27">
        <v>0.15</v>
      </c>
      <c r="E5" s="27">
        <v>0.2</v>
      </c>
    </row>
    <row r="6" spans="1:5" x14ac:dyDescent="0.2">
      <c r="A6" s="16" t="s">
        <v>11</v>
      </c>
    </row>
    <row r="7" spans="1:5" x14ac:dyDescent="0.2">
      <c r="A7" s="28" t="s">
        <v>12</v>
      </c>
      <c r="B7" s="28" t="s">
        <v>24</v>
      </c>
      <c r="C7" s="28" t="s">
        <v>25</v>
      </c>
      <c r="D7" s="28" t="s">
        <v>26</v>
      </c>
      <c r="E7" s="28" t="s">
        <v>29</v>
      </c>
    </row>
    <row r="8" spans="1:5" x14ac:dyDescent="0.2">
      <c r="A8" s="29" t="s">
        <v>13</v>
      </c>
      <c r="B8" s="30">
        <v>9541.4</v>
      </c>
      <c r="C8" s="30"/>
      <c r="D8" s="30"/>
      <c r="E8" s="30"/>
    </row>
    <row r="9" spans="1:5" x14ac:dyDescent="0.2">
      <c r="A9" s="29" t="s">
        <v>14</v>
      </c>
      <c r="B9" s="30">
        <v>1302.8</v>
      </c>
      <c r="C9" s="30"/>
      <c r="D9" s="30"/>
      <c r="E9" s="30"/>
    </row>
    <row r="10" spans="1:5" x14ac:dyDescent="0.2">
      <c r="A10" s="29" t="s">
        <v>15</v>
      </c>
      <c r="B10" s="30">
        <v>1546.2</v>
      </c>
      <c r="C10" s="30"/>
      <c r="D10" s="30"/>
      <c r="E10" s="30"/>
    </row>
    <row r="11" spans="1:5" x14ac:dyDescent="0.2">
      <c r="A11" s="29" t="s">
        <v>16</v>
      </c>
      <c r="B11" s="30">
        <v>330.6</v>
      </c>
      <c r="C11" s="30"/>
      <c r="D11" s="30"/>
      <c r="E11" s="30"/>
    </row>
    <row r="12" spans="1:5" x14ac:dyDescent="0.2">
      <c r="A12" s="31" t="s">
        <v>22</v>
      </c>
      <c r="B12" s="32"/>
      <c r="C12" s="32"/>
      <c r="D12" s="32"/>
      <c r="E12" s="32"/>
    </row>
    <row r="14" spans="1:5" x14ac:dyDescent="0.2">
      <c r="A14" s="16" t="s">
        <v>27</v>
      </c>
    </row>
    <row r="15" spans="1:5" x14ac:dyDescent="0.2">
      <c r="A15" s="28" t="s">
        <v>12</v>
      </c>
      <c r="B15" s="28" t="s">
        <v>24</v>
      </c>
      <c r="C15" s="28" t="s">
        <v>25</v>
      </c>
      <c r="D15" s="28" t="s">
        <v>26</v>
      </c>
      <c r="E15" s="28" t="s">
        <v>29</v>
      </c>
    </row>
    <row r="16" spans="1:5" x14ac:dyDescent="0.2">
      <c r="A16" s="29" t="s">
        <v>17</v>
      </c>
      <c r="B16" s="30">
        <v>1273.7</v>
      </c>
      <c r="C16" s="30"/>
      <c r="D16" s="30"/>
      <c r="E16" s="30"/>
    </row>
    <row r="17" spans="1:5" x14ac:dyDescent="0.2">
      <c r="A17" s="29" t="s">
        <v>18</v>
      </c>
      <c r="B17" s="30">
        <v>1009.4</v>
      </c>
      <c r="C17" s="30"/>
      <c r="D17" s="30"/>
      <c r="E17" s="30"/>
    </row>
    <row r="18" spans="1:5" x14ac:dyDescent="0.2">
      <c r="A18" s="29" t="s">
        <v>19</v>
      </c>
      <c r="B18" s="30">
        <v>535</v>
      </c>
      <c r="C18" s="30"/>
      <c r="D18" s="30"/>
      <c r="E18" s="30"/>
    </row>
    <row r="19" spans="1:5" x14ac:dyDescent="0.2">
      <c r="A19" s="31" t="s">
        <v>22</v>
      </c>
      <c r="B19" s="32"/>
      <c r="C19" s="32"/>
      <c r="D19" s="32"/>
      <c r="E19" s="32"/>
    </row>
  </sheetData>
  <pageMargins left="0.75" right="0.75" top="1" bottom="1" header="0" footer="0"/>
  <pageSetup paperSize="9" orientation="portrait" horizontalDpi="360" verticalDpi="36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2"/>
  <sheetViews>
    <sheetView zoomScale="130" zoomScaleNormal="130" workbookViewId="0">
      <selection activeCell="A24" sqref="A24"/>
    </sheetView>
  </sheetViews>
  <sheetFormatPr baseColWidth="10" defaultRowHeight="12" x14ac:dyDescent="0.2"/>
  <cols>
    <col min="1" max="1" width="55.28515625" style="17" customWidth="1"/>
    <col min="2" max="2" width="15" style="17" customWidth="1"/>
    <col min="3" max="3" width="14.140625" style="17" customWidth="1"/>
    <col min="4" max="4" width="12.7109375" style="17" customWidth="1"/>
    <col min="5" max="5" width="13" style="17" customWidth="1"/>
    <col min="6" max="16384" width="11.42578125" style="17"/>
  </cols>
  <sheetData>
    <row r="1" spans="1:5" x14ac:dyDescent="0.2">
      <c r="A1" s="16" t="s">
        <v>30</v>
      </c>
    </row>
    <row r="2" spans="1:5" x14ac:dyDescent="0.2">
      <c r="A2" s="18" t="s">
        <v>6</v>
      </c>
    </row>
    <row r="3" spans="1:5" ht="9.75" customHeight="1" x14ac:dyDescent="0.2"/>
    <row r="4" spans="1:5" x14ac:dyDescent="0.2">
      <c r="B4" s="19" t="s">
        <v>9</v>
      </c>
      <c r="C4" s="20" t="s">
        <v>7</v>
      </c>
      <c r="D4" s="20" t="s">
        <v>8</v>
      </c>
      <c r="E4" s="20" t="s">
        <v>5</v>
      </c>
    </row>
    <row r="5" spans="1:5" x14ac:dyDescent="0.2">
      <c r="B5" s="19" t="s">
        <v>10</v>
      </c>
      <c r="C5" s="21">
        <v>3.3</v>
      </c>
      <c r="D5" s="22">
        <f>3.3*1.28372</f>
        <v>4.2362759999999993</v>
      </c>
      <c r="E5" s="22">
        <f>3.3/3.07</f>
        <v>1.0749185667752443</v>
      </c>
    </row>
    <row r="6" spans="1:5" ht="10.5" customHeight="1" x14ac:dyDescent="0.2"/>
    <row r="7" spans="1:5" x14ac:dyDescent="0.2">
      <c r="A7" s="23" t="s">
        <v>0</v>
      </c>
      <c r="B7" s="24" t="s">
        <v>2</v>
      </c>
      <c r="C7" s="24" t="s">
        <v>1</v>
      </c>
      <c r="D7" s="24" t="s">
        <v>3</v>
      </c>
      <c r="E7" s="24" t="s">
        <v>4</v>
      </c>
    </row>
    <row r="8" spans="1:5" x14ac:dyDescent="0.2">
      <c r="A8" s="17" t="s">
        <v>31</v>
      </c>
      <c r="B8" s="17">
        <v>820</v>
      </c>
      <c r="C8" s="25">
        <f t="shared" ref="C8:E12" si="0">$B8/C$5</f>
        <v>248.4848484848485</v>
      </c>
      <c r="D8" s="25">
        <f t="shared" si="0"/>
        <v>193.56623600539723</v>
      </c>
      <c r="E8" s="25">
        <f t="shared" si="0"/>
        <v>762.84848484848487</v>
      </c>
    </row>
    <row r="9" spans="1:5" x14ac:dyDescent="0.2">
      <c r="A9" s="17" t="s">
        <v>33</v>
      </c>
      <c r="B9" s="17">
        <v>980</v>
      </c>
      <c r="C9" s="25">
        <f t="shared" si="0"/>
        <v>296.969696969697</v>
      </c>
      <c r="D9" s="25">
        <f t="shared" si="0"/>
        <v>231.33525766498693</v>
      </c>
      <c r="E9" s="25">
        <f t="shared" si="0"/>
        <v>911.69696969696963</v>
      </c>
    </row>
    <row r="10" spans="1:5" x14ac:dyDescent="0.2">
      <c r="A10" s="17" t="s">
        <v>32</v>
      </c>
      <c r="B10" s="17">
        <v>1100</v>
      </c>
      <c r="C10" s="25">
        <f t="shared" si="0"/>
        <v>333.33333333333337</v>
      </c>
      <c r="D10" s="25">
        <f t="shared" si="0"/>
        <v>259.66202390967919</v>
      </c>
      <c r="E10" s="25">
        <f t="shared" si="0"/>
        <v>1023.3333333333333</v>
      </c>
    </row>
    <row r="11" spans="1:5" x14ac:dyDescent="0.2">
      <c r="A11" s="17" t="s">
        <v>34</v>
      </c>
      <c r="B11" s="17">
        <v>1400</v>
      </c>
      <c r="C11" s="25">
        <f t="shared" si="0"/>
        <v>424.24242424242425</v>
      </c>
      <c r="D11" s="25">
        <f t="shared" si="0"/>
        <v>330.47893952140993</v>
      </c>
      <c r="E11" s="25">
        <f t="shared" si="0"/>
        <v>1302.4242424242425</v>
      </c>
    </row>
    <row r="12" spans="1:5" x14ac:dyDescent="0.2">
      <c r="A12" s="17" t="s">
        <v>35</v>
      </c>
      <c r="B12" s="17">
        <v>1800</v>
      </c>
      <c r="C12" s="25">
        <f t="shared" si="0"/>
        <v>545.4545454545455</v>
      </c>
      <c r="D12" s="25">
        <f t="shared" si="0"/>
        <v>424.90149367038418</v>
      </c>
      <c r="E12" s="25">
        <f>$B12/E$5</f>
        <v>1674.5454545454545</v>
      </c>
    </row>
  </sheetData>
  <sheetProtection password="C71F" sheet="1"/>
  <phoneticPr fontId="2" type="noConversion"/>
  <pageMargins left="0.75" right="0.75" top="1" bottom="1" header="0" footer="0"/>
  <pageSetup paperSize="9" orientation="portrait" horizontalDpi="4294967293" verticalDpi="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2"/>
  <sheetViews>
    <sheetView zoomScale="130" zoomScaleNormal="130" workbookViewId="0">
      <selection activeCell="C17" sqref="C17"/>
    </sheetView>
  </sheetViews>
  <sheetFormatPr baseColWidth="10" defaultRowHeight="12" x14ac:dyDescent="0.2"/>
  <cols>
    <col min="1" max="1" width="55.28515625" style="17" customWidth="1"/>
    <col min="2" max="2" width="15" style="17" customWidth="1"/>
    <col min="3" max="3" width="14.140625" style="17" customWidth="1"/>
    <col min="4" max="4" width="12.7109375" style="17" customWidth="1"/>
    <col min="5" max="5" width="13" style="17" customWidth="1"/>
    <col min="6" max="16384" width="11.42578125" style="17"/>
  </cols>
  <sheetData>
    <row r="1" spans="1:5" x14ac:dyDescent="0.2">
      <c r="A1" s="16" t="s">
        <v>30</v>
      </c>
    </row>
    <row r="2" spans="1:5" x14ac:dyDescent="0.2">
      <c r="A2" s="18" t="s">
        <v>6</v>
      </c>
    </row>
    <row r="3" spans="1:5" ht="9.75" customHeight="1" x14ac:dyDescent="0.2"/>
    <row r="4" spans="1:5" x14ac:dyDescent="0.2">
      <c r="B4" s="19" t="s">
        <v>9</v>
      </c>
      <c r="C4" s="20" t="s">
        <v>7</v>
      </c>
      <c r="D4" s="20" t="s">
        <v>8</v>
      </c>
      <c r="E4" s="20" t="s">
        <v>5</v>
      </c>
    </row>
    <row r="5" spans="1:5" x14ac:dyDescent="0.2">
      <c r="B5" s="19" t="s">
        <v>10</v>
      </c>
      <c r="C5" s="21">
        <v>3.3</v>
      </c>
      <c r="D5" s="22">
        <f>3.3*1.28372</f>
        <v>4.2362759999999993</v>
      </c>
      <c r="E5" s="22">
        <f>3.3/3.07</f>
        <v>1.0749185667752443</v>
      </c>
    </row>
    <row r="6" spans="1:5" ht="10.5" customHeight="1" x14ac:dyDescent="0.2"/>
    <row r="7" spans="1:5" x14ac:dyDescent="0.2">
      <c r="A7" s="23" t="s">
        <v>0</v>
      </c>
      <c r="B7" s="24" t="s">
        <v>2</v>
      </c>
      <c r="C7" s="24" t="s">
        <v>1</v>
      </c>
      <c r="D7" s="24" t="s">
        <v>3</v>
      </c>
      <c r="E7" s="24" t="s">
        <v>4</v>
      </c>
    </row>
    <row r="8" spans="1:5" x14ac:dyDescent="0.2">
      <c r="A8" s="17" t="s">
        <v>31</v>
      </c>
      <c r="B8" s="17">
        <v>820</v>
      </c>
      <c r="C8" s="25"/>
      <c r="D8" s="25"/>
      <c r="E8" s="25"/>
    </row>
    <row r="9" spans="1:5" x14ac:dyDescent="0.2">
      <c r="A9" s="17" t="s">
        <v>33</v>
      </c>
      <c r="B9" s="17">
        <v>980</v>
      </c>
      <c r="C9" s="25"/>
      <c r="D9" s="25"/>
      <c r="E9" s="25"/>
    </row>
    <row r="10" spans="1:5" x14ac:dyDescent="0.2">
      <c r="A10" s="17" t="s">
        <v>32</v>
      </c>
      <c r="B10" s="17">
        <v>1100</v>
      </c>
      <c r="C10" s="25"/>
      <c r="D10" s="25"/>
      <c r="E10" s="25"/>
    </row>
    <row r="11" spans="1:5" x14ac:dyDescent="0.2">
      <c r="A11" s="17" t="s">
        <v>34</v>
      </c>
      <c r="B11" s="17">
        <v>1400</v>
      </c>
      <c r="C11" s="25"/>
      <c r="D11" s="25"/>
      <c r="E11" s="25"/>
    </row>
    <row r="12" spans="1:5" x14ac:dyDescent="0.2">
      <c r="A12" s="17" t="s">
        <v>35</v>
      </c>
      <c r="B12" s="17">
        <v>1800</v>
      </c>
      <c r="C12" s="25"/>
      <c r="D12" s="25"/>
      <c r="E12" s="25"/>
    </row>
  </sheetData>
  <pageMargins left="0.75" right="0.75" top="1" bottom="1" header="0" footer="0"/>
  <pageSetup paperSize="9" orientation="portrait" horizontalDpi="4294967293" verticalDpi="0"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3"/>
  <sheetViews>
    <sheetView zoomScale="130" zoomScaleNormal="130" workbookViewId="0">
      <selection activeCell="C7" sqref="C7"/>
    </sheetView>
  </sheetViews>
  <sheetFormatPr baseColWidth="10" defaultRowHeight="12" x14ac:dyDescent="0.2"/>
  <cols>
    <col min="1" max="1" width="20.28515625" style="2" customWidth="1"/>
    <col min="2" max="2" width="13.5703125" style="2" customWidth="1"/>
    <col min="3" max="5" width="12.7109375" style="2" customWidth="1"/>
    <col min="6" max="16384" width="11.42578125" style="2"/>
  </cols>
  <sheetData>
    <row r="1" spans="1:5" x14ac:dyDescent="0.2">
      <c r="A1" s="1" t="s">
        <v>48</v>
      </c>
    </row>
    <row r="2" spans="1:5" x14ac:dyDescent="0.2">
      <c r="A2" s="3" t="s">
        <v>6</v>
      </c>
    </row>
    <row r="3" spans="1:5" ht="9.75" customHeight="1" x14ac:dyDescent="0.2"/>
    <row r="4" spans="1:5" x14ac:dyDescent="0.2">
      <c r="B4" s="4" t="s">
        <v>7</v>
      </c>
      <c r="C4" s="4" t="s">
        <v>49</v>
      </c>
      <c r="D4" s="4" t="s">
        <v>8</v>
      </c>
      <c r="E4" s="4" t="s">
        <v>50</v>
      </c>
    </row>
    <row r="5" spans="1:5" x14ac:dyDescent="0.2">
      <c r="A5" s="2" t="s">
        <v>51</v>
      </c>
      <c r="B5" s="10">
        <v>1</v>
      </c>
      <c r="C5" s="10">
        <v>3.3</v>
      </c>
      <c r="D5" s="11">
        <v>0.77898607172903755</v>
      </c>
      <c r="E5" s="11">
        <v>2.1837200000000001</v>
      </c>
    </row>
    <row r="6" spans="1:5" ht="10.5" customHeight="1" x14ac:dyDescent="0.2"/>
    <row r="7" spans="1:5" x14ac:dyDescent="0.2">
      <c r="A7" s="12" t="s">
        <v>0</v>
      </c>
      <c r="B7" s="13" t="s">
        <v>1</v>
      </c>
      <c r="C7" s="13" t="s">
        <v>2</v>
      </c>
      <c r="D7" s="13" t="s">
        <v>3</v>
      </c>
      <c r="E7" s="13" t="s">
        <v>52</v>
      </c>
    </row>
    <row r="8" spans="1:5" x14ac:dyDescent="0.2">
      <c r="A8" s="2" t="s">
        <v>53</v>
      </c>
      <c r="B8" s="14">
        <v>85</v>
      </c>
      <c r="C8" s="15">
        <f t="shared" ref="C8:E13" si="0">$B8*C$5</f>
        <v>280.5</v>
      </c>
      <c r="D8" s="15">
        <f t="shared" si="0"/>
        <v>66.213816096968188</v>
      </c>
      <c r="E8" s="15">
        <f t="shared" si="0"/>
        <v>185.61620000000002</v>
      </c>
    </row>
    <row r="9" spans="1:5" x14ac:dyDescent="0.2">
      <c r="A9" s="2" t="s">
        <v>54</v>
      </c>
      <c r="B9" s="14">
        <v>42</v>
      </c>
      <c r="C9" s="15">
        <f t="shared" si="0"/>
        <v>138.6</v>
      </c>
      <c r="D9" s="15">
        <f t="shared" si="0"/>
        <v>32.717415012619576</v>
      </c>
      <c r="E9" s="15">
        <f t="shared" si="0"/>
        <v>91.716239999999999</v>
      </c>
    </row>
    <row r="10" spans="1:5" x14ac:dyDescent="0.2">
      <c r="A10" s="2" t="s">
        <v>55</v>
      </c>
      <c r="B10" s="14">
        <v>35</v>
      </c>
      <c r="C10" s="15">
        <f t="shared" si="0"/>
        <v>115.5</v>
      </c>
      <c r="D10" s="15">
        <f t="shared" si="0"/>
        <v>27.264512510516315</v>
      </c>
      <c r="E10" s="15">
        <f t="shared" si="0"/>
        <v>76.430199999999999</v>
      </c>
    </row>
    <row r="11" spans="1:5" x14ac:dyDescent="0.2">
      <c r="A11" s="2" t="s">
        <v>56</v>
      </c>
      <c r="B11" s="14">
        <v>20</v>
      </c>
      <c r="C11" s="15">
        <f t="shared" si="0"/>
        <v>66</v>
      </c>
      <c r="D11" s="15">
        <f t="shared" si="0"/>
        <v>15.579721434580751</v>
      </c>
      <c r="E11" s="15">
        <f t="shared" si="0"/>
        <v>43.674400000000006</v>
      </c>
    </row>
    <row r="12" spans="1:5" x14ac:dyDescent="0.2">
      <c r="A12" s="2" t="s">
        <v>57</v>
      </c>
      <c r="B12" s="14">
        <v>18</v>
      </c>
      <c r="C12" s="15">
        <f t="shared" si="0"/>
        <v>59.4</v>
      </c>
      <c r="D12" s="15">
        <f t="shared" si="0"/>
        <v>14.021749291122676</v>
      </c>
      <c r="E12" s="15">
        <f t="shared" si="0"/>
        <v>39.306960000000004</v>
      </c>
    </row>
    <row r="13" spans="1:5" x14ac:dyDescent="0.2">
      <c r="A13" s="2" t="s">
        <v>58</v>
      </c>
      <c r="B13" s="14">
        <v>25</v>
      </c>
      <c r="C13" s="15">
        <f t="shared" si="0"/>
        <v>82.5</v>
      </c>
      <c r="D13" s="15">
        <f t="shared" si="0"/>
        <v>19.474651793225938</v>
      </c>
      <c r="E13" s="15">
        <f t="shared" si="0"/>
        <v>54.593000000000004</v>
      </c>
    </row>
  </sheetData>
  <sheetProtection password="C71F" sheet="1"/>
  <pageMargins left="0.75" right="0.75" top="1" bottom="1" header="0" footer="0"/>
  <pageSetup paperSize="9" orientation="portrait" horizontalDpi="4294967293"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Ref_M_-1_M</vt:lpstr>
      <vt:lpstr>Ref_M_-1 _D</vt:lpstr>
      <vt:lpstr>Ref_M_0_M</vt:lpstr>
      <vt:lpstr>Ref_M_0_D</vt:lpstr>
      <vt:lpstr>Ref_M_1_M</vt:lpstr>
      <vt:lpstr>Ref_M_1_D</vt:lpstr>
      <vt:lpstr>Ref_M_2_M</vt:lpstr>
      <vt:lpstr>Ref_M_2_D</vt:lpstr>
      <vt:lpstr>Ref_M_3_M</vt:lpstr>
      <vt:lpstr>Ref_M_3_D</vt:lpstr>
      <vt:lpstr>Ref_M_4_M</vt:lpstr>
      <vt:lpstr>Ref_M_4_D</vt:lpstr>
      <vt:lpstr>Ref_M_5_M</vt:lpstr>
      <vt:lpstr>Ref_M_5_D</vt:lpstr>
      <vt:lpstr>Ref_M_6_M</vt:lpstr>
      <vt:lpstr>Ref_M_6_D</vt:lpstr>
      <vt:lpstr>Ref_M_7_M</vt:lpstr>
      <vt:lpstr>Ref_M_7_D</vt:lpstr>
      <vt:lpstr>Ref_M_8_M</vt:lpstr>
      <vt:lpstr>Ref_M_8_D</vt:lpstr>
      <vt:lpstr>Ref_M_9_M</vt:lpstr>
      <vt:lpstr>Ref_M_9_D</vt:lpstr>
      <vt:lpstr>Ref_M_10_M</vt:lpstr>
      <vt:lpstr>Ref_M_10_D</vt:lpstr>
      <vt:lpstr>Ref_M_11_M</vt:lpstr>
      <vt:lpstr>Ref_M_11_D</vt:lpstr>
      <vt:lpstr>Ref_M_12_M</vt:lpstr>
      <vt:lpstr>Ref_M_12_D</vt:lpstr>
    </vt:vector>
  </TitlesOfParts>
  <Company>CIBERTEC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SESION 7 ACTIVIDADES</dc:title>
  <dc:subject>MANUAL EXCEL 2003 PROFICIENT AE</dc:subject>
  <dc:creator>JUAN QUIROZ</dc:creator>
  <cp:lastModifiedBy>Leonora</cp:lastModifiedBy>
  <dcterms:created xsi:type="dcterms:W3CDTF">2004-01-16T05:04:20Z</dcterms:created>
  <dcterms:modified xsi:type="dcterms:W3CDTF">2012-02-26T21:19:15Z</dcterms:modified>
</cp:coreProperties>
</file>