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35" windowHeight="8070" activeTab="5"/>
  </bookViews>
  <sheets>
    <sheet name="E01-M" sheetId="7" r:id="rId1"/>
    <sheet name="E01-D" sheetId="8" r:id="rId2"/>
    <sheet name="E02-M" sheetId="5" r:id="rId3"/>
    <sheet name="E02-D" sheetId="6" r:id="rId4"/>
    <sheet name="E03-M" sheetId="1" r:id="rId5"/>
    <sheet name="E03-D" sheetId="9" r:id="rId6"/>
  </sheets>
  <definedNames>
    <definedName name="RANGO" localSheetId="3">#REF!</definedName>
    <definedName name="RANGO" localSheetId="5">#REF!</definedName>
    <definedName name="RANGO">#REF!</definedName>
    <definedName name="RESULTADO" localSheetId="3">#REF!</definedName>
    <definedName name="RESULTADO" localSheetId="5">#REF!</definedName>
    <definedName name="RESULTADO">#REF!</definedName>
    <definedName name="VALOR" localSheetId="3">#REF!</definedName>
    <definedName name="VALOR" localSheetId="5">#REF!</definedName>
    <definedName name="VALOR">#REF!</definedName>
  </definedNames>
  <calcPr calcId="144525"/>
</workbook>
</file>

<file path=xl/calcChain.xml><?xml version="1.0" encoding="utf-8"?>
<calcChain xmlns="http://schemas.openxmlformats.org/spreadsheetml/2006/main">
  <c r="D22" i="7" l="1"/>
  <c r="D21" i="7"/>
  <c r="D14" i="7"/>
  <c r="I11" i="7"/>
  <c r="H11" i="7"/>
  <c r="G11" i="7"/>
  <c r="G10" i="7"/>
  <c r="I10" i="7" s="1"/>
  <c r="G9" i="7"/>
  <c r="H9" i="7" s="1"/>
  <c r="I8" i="7"/>
  <c r="G8" i="7"/>
  <c r="H8" i="7" s="1"/>
  <c r="I7" i="7"/>
  <c r="H7" i="7"/>
  <c r="G7" i="7"/>
  <c r="G6" i="7"/>
  <c r="I6" i="7" s="1"/>
  <c r="H13" i="5"/>
  <c r="I13" i="5" s="1"/>
  <c r="H12" i="5"/>
  <c r="J12" i="5" s="1"/>
  <c r="J11" i="5"/>
  <c r="H11" i="5"/>
  <c r="I11" i="5" s="1"/>
  <c r="J10" i="5"/>
  <c r="I10" i="5"/>
  <c r="H10" i="5"/>
  <c r="H9" i="5"/>
  <c r="I9" i="5" s="1"/>
  <c r="H8" i="5"/>
  <c r="J8" i="5" s="1"/>
  <c r="J7" i="5"/>
  <c r="H7" i="5"/>
  <c r="I7" i="5" s="1"/>
  <c r="J6" i="5"/>
  <c r="I6" i="5"/>
  <c r="H6" i="5"/>
  <c r="H5" i="5"/>
  <c r="I5" i="5" s="1"/>
  <c r="H4" i="5"/>
  <c r="J4" i="5" s="1"/>
  <c r="D18" i="7" l="1"/>
  <c r="D16" i="7"/>
  <c r="H6" i="7"/>
  <c r="I9" i="7"/>
  <c r="D17" i="7" s="1"/>
  <c r="D15" i="7"/>
  <c r="H10" i="7"/>
  <c r="I4" i="5"/>
  <c r="J5" i="5"/>
  <c r="C23" i="5" s="1"/>
  <c r="I8" i="5"/>
  <c r="J9" i="5"/>
  <c r="I12" i="5"/>
  <c r="J13" i="5"/>
  <c r="D20" i="7" l="1"/>
  <c r="D19" i="7"/>
  <c r="C21" i="5"/>
  <c r="C22" i="5"/>
  <c r="C17" i="5"/>
  <c r="C16" i="5"/>
  <c r="C19" i="5"/>
  <c r="C20" i="5"/>
  <c r="W5" i="1" l="1"/>
  <c r="Y5" i="1" s="1"/>
  <c r="W6" i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15" i="1"/>
  <c r="Y15" i="1" s="1"/>
  <c r="W16" i="1"/>
  <c r="Y16" i="1" s="1"/>
  <c r="W17" i="1"/>
  <c r="Y17" i="1" s="1"/>
  <c r="V5" i="1"/>
  <c r="X5" i="1" s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X16" i="1" s="1"/>
  <c r="V17" i="1"/>
  <c r="X17" i="1" s="1"/>
</calcChain>
</file>

<file path=xl/sharedStrings.xml><?xml version="1.0" encoding="utf-8"?>
<sst xmlns="http://schemas.openxmlformats.org/spreadsheetml/2006/main" count="704" uniqueCount="105">
  <si>
    <t>CODIGO</t>
  </si>
  <si>
    <t>EMPLEADOS</t>
  </si>
  <si>
    <t xml:space="preserve">Total </t>
  </si>
  <si>
    <t>Total</t>
  </si>
  <si>
    <t xml:space="preserve">Porcentaje </t>
  </si>
  <si>
    <t>Porcentaje</t>
  </si>
  <si>
    <t>Asistencia</t>
  </si>
  <si>
    <t>Inasistencia</t>
  </si>
  <si>
    <t>Asistencia  %</t>
  </si>
  <si>
    <t>Inasistencia%</t>
  </si>
  <si>
    <t>E00001</t>
  </si>
  <si>
    <t>Baylon Pelaes, Katherine</t>
  </si>
  <si>
    <t>A</t>
  </si>
  <si>
    <t>E00002</t>
  </si>
  <si>
    <t>Dall´orso Cabrera, Carla Y.</t>
  </si>
  <si>
    <t>f</t>
  </si>
  <si>
    <t>E00003</t>
  </si>
  <si>
    <t>Lagos Chiri, Jacqueline G.</t>
  </si>
  <si>
    <t>E00004</t>
  </si>
  <si>
    <t>Rojas Enciso, Yanet Josefi</t>
  </si>
  <si>
    <t>E00005</t>
  </si>
  <si>
    <t>Yallico García, Jeimy Aldo</t>
  </si>
  <si>
    <t>F</t>
  </si>
  <si>
    <t>E00006</t>
  </si>
  <si>
    <t>Cajamarca Palomino, José</t>
  </si>
  <si>
    <t>E00007</t>
  </si>
  <si>
    <t>Camara Castillo, Carlos Manuel</t>
  </si>
  <si>
    <t>E00008</t>
  </si>
  <si>
    <t>Donayre Chavéz, Roxana M.</t>
  </si>
  <si>
    <t>E00009</t>
  </si>
  <si>
    <t>Muñoz Ramos, Cristhiams</t>
  </si>
  <si>
    <t>E00010</t>
  </si>
  <si>
    <t>Romeo Araujo, Janeth</t>
  </si>
  <si>
    <t>E00011</t>
  </si>
  <si>
    <t>Valencia Quintanilla, Maritza Ines</t>
  </si>
  <si>
    <t>E00012</t>
  </si>
  <si>
    <t>Alvites Anyosa, Fjeannie Francisca</t>
  </si>
  <si>
    <t>E00013</t>
  </si>
  <si>
    <t>De la Cruz Días, Leidy Jackeline</t>
  </si>
  <si>
    <t>CONTROL DE ASISTENCIA</t>
  </si>
  <si>
    <r>
      <t xml:space="preserve">Cuadro </t>
    </r>
    <r>
      <rPr>
        <b/>
        <sz val="14"/>
        <color rgb="FFFF0000"/>
        <rFont val="Arial"/>
        <family val="2"/>
      </rPr>
      <t>de</t>
    </r>
    <r>
      <rPr>
        <b/>
        <sz val="14"/>
        <color theme="3"/>
        <rFont val="Arial"/>
        <family val="2"/>
      </rPr>
      <t xml:space="preserve"> </t>
    </r>
    <r>
      <rPr>
        <b/>
        <sz val="14"/>
        <color theme="3" tint="0.39997558519241921"/>
        <rFont val="Arial"/>
        <family val="2"/>
      </rPr>
      <t>Notas</t>
    </r>
    <r>
      <rPr>
        <b/>
        <sz val="14"/>
        <rFont val="Arial"/>
        <family val="2"/>
      </rPr>
      <t xml:space="preserve"> </t>
    </r>
    <r>
      <rPr>
        <b/>
        <sz val="14"/>
        <color rgb="FF92D050"/>
        <rFont val="Arial"/>
        <family val="2"/>
      </rPr>
      <t>del</t>
    </r>
    <r>
      <rPr>
        <b/>
        <sz val="14"/>
        <rFont val="Arial"/>
        <family val="2"/>
      </rPr>
      <t xml:space="preserve"> </t>
    </r>
    <r>
      <rPr>
        <b/>
        <sz val="14"/>
        <color rgb="FFFFC000"/>
        <rFont val="Arial"/>
        <family val="2"/>
      </rPr>
      <t>Curso</t>
    </r>
    <r>
      <rPr>
        <b/>
        <sz val="14"/>
        <rFont val="Arial"/>
        <family val="2"/>
      </rPr>
      <t xml:space="preserve"> </t>
    </r>
    <r>
      <rPr>
        <b/>
        <sz val="14"/>
        <color theme="7"/>
        <rFont val="Arial"/>
        <family val="2"/>
      </rPr>
      <t>de</t>
    </r>
    <r>
      <rPr>
        <b/>
        <sz val="14"/>
        <rFont val="Arial"/>
        <family val="2"/>
      </rPr>
      <t xml:space="preserve"> </t>
    </r>
    <r>
      <rPr>
        <b/>
        <sz val="14"/>
        <color theme="2" tint="-0.499984740745262"/>
        <rFont val="Arial"/>
        <family val="2"/>
      </rPr>
      <t>Matematica</t>
    </r>
  </si>
  <si>
    <t>Orden</t>
  </si>
  <si>
    <t>Apellidos</t>
  </si>
  <si>
    <t>Nombres</t>
  </si>
  <si>
    <t>Exa. Oral</t>
  </si>
  <si>
    <t>Trab. Pract.</t>
  </si>
  <si>
    <t>Cuaderno</t>
  </si>
  <si>
    <t>Exa. Escrito</t>
  </si>
  <si>
    <t>Promedio</t>
  </si>
  <si>
    <t>Estado</t>
  </si>
  <si>
    <t>Observación</t>
  </si>
  <si>
    <t>Ruiz Quizan</t>
  </si>
  <si>
    <t>Rensson</t>
  </si>
  <si>
    <t>Vasquez Palomino</t>
  </si>
  <si>
    <t>Herbert</t>
  </si>
  <si>
    <t>Caso Moron</t>
  </si>
  <si>
    <t>Javier</t>
  </si>
  <si>
    <t>Chacaltana Ore</t>
  </si>
  <si>
    <t>Veronica</t>
  </si>
  <si>
    <t>Uribe Ramos</t>
  </si>
  <si>
    <t>Rossana</t>
  </si>
  <si>
    <t>La Rosa Sosa</t>
  </si>
  <si>
    <t>Juan Carlos</t>
  </si>
  <si>
    <t>Muños Vasquez</t>
  </si>
  <si>
    <t>Miguel</t>
  </si>
  <si>
    <t>Quintanilla Aguado</t>
  </si>
  <si>
    <t>Magali</t>
  </si>
  <si>
    <t>Gonzales Hilario</t>
  </si>
  <si>
    <t>Rita</t>
  </si>
  <si>
    <t>Flores Carpio</t>
  </si>
  <si>
    <t>Jose</t>
  </si>
  <si>
    <t>Nº Alumnos con Estado</t>
  </si>
  <si>
    <t>Aprobados</t>
  </si>
  <si>
    <t>Desaprobados</t>
  </si>
  <si>
    <t>Nº Alumnos con Observación</t>
  </si>
  <si>
    <t>Pésimo</t>
  </si>
  <si>
    <t>Malo</t>
  </si>
  <si>
    <t>Regular</t>
  </si>
  <si>
    <t>Bueno</t>
  </si>
  <si>
    <t>Excelente</t>
  </si>
  <si>
    <t>Cuadro de Notas del Curso de Matematica</t>
  </si>
  <si>
    <t>Aprobado</t>
  </si>
  <si>
    <t>Desaprobado</t>
  </si>
  <si>
    <t>Alumno</t>
  </si>
  <si>
    <t>P1</t>
  </si>
  <si>
    <t>P2</t>
  </si>
  <si>
    <t>P3</t>
  </si>
  <si>
    <t>P4</t>
  </si>
  <si>
    <t>Puntaje</t>
  </si>
  <si>
    <t>Condición</t>
  </si>
  <si>
    <t>Lidia</t>
  </si>
  <si>
    <t>Manuel</t>
  </si>
  <si>
    <t>Julia</t>
  </si>
  <si>
    <t>Rosa</t>
  </si>
  <si>
    <t>Alejandro</t>
  </si>
  <si>
    <t>Estadística</t>
  </si>
  <si>
    <t>Total de Alumnos</t>
  </si>
  <si>
    <t>Promedio Mayor</t>
  </si>
  <si>
    <t>Promedio Menor</t>
  </si>
  <si>
    <t>alumnos Aprobados</t>
  </si>
  <si>
    <t>Alumnos Desaprobados</t>
  </si>
  <si>
    <t>Puntaje Mayor</t>
  </si>
  <si>
    <t>Puntaje Menor</t>
  </si>
  <si>
    <t>Total de Faltas</t>
  </si>
  <si>
    <t>Total de Asistencias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</si>
</sst>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"/>
    <numFmt numFmtId="165" formatCode="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theme="3" tint="0.39997558519241921"/>
      <name val="Arial"/>
      <family val="2"/>
    </font>
    <font>
      <b/>
      <sz val="14"/>
      <color rgb="FF92D050"/>
      <name val="Arial"/>
      <family val="2"/>
    </font>
    <font>
      <b/>
      <sz val="14"/>
      <color rgb="FFFFC000"/>
      <name val="Arial"/>
      <family val="2"/>
    </font>
    <font>
      <b/>
      <sz val="14"/>
      <color theme="7"/>
      <name val="Arial"/>
      <family val="2"/>
    </font>
    <font>
      <b/>
      <sz val="14"/>
      <color theme="2" tint="-0.49998474074526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9"/>
      <name val="Calibri"/>
      <family val="2"/>
      <scheme val="minor"/>
    </font>
    <font>
      <sz val="9"/>
      <name val="Arial Narrow"/>
      <family val="2"/>
    </font>
    <font>
      <sz val="11"/>
      <color theme="1"/>
      <name val="Gisha"/>
      <family val="2"/>
    </font>
    <font>
      <b/>
      <sz val="11"/>
      <color theme="1"/>
      <name val="Gisha"/>
      <family val="2"/>
    </font>
    <font>
      <b/>
      <sz val="20"/>
      <color theme="1"/>
      <name val="Gisha"/>
      <family val="2"/>
    </font>
    <font>
      <sz val="9"/>
      <color theme="1"/>
      <name val="Gisha"/>
      <family val="2"/>
    </font>
    <font>
      <b/>
      <sz val="11"/>
      <color theme="0"/>
      <name val="Gisha"/>
      <family val="2"/>
    </font>
    <font>
      <sz val="9"/>
      <color theme="0"/>
      <name val="Gisha"/>
      <family val="2"/>
    </font>
    <font>
      <b/>
      <sz val="9"/>
      <color theme="0"/>
      <name val="Gish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4" fillId="0" borderId="0" xfId="1" applyProtection="1">
      <protection hidden="1"/>
    </xf>
    <xf numFmtId="0" fontId="13" fillId="2" borderId="3" xfId="1" applyFont="1" applyFill="1" applyBorder="1" applyAlignment="1" applyProtection="1">
      <alignment horizontal="center" vertical="center"/>
      <protection hidden="1"/>
    </xf>
    <xf numFmtId="165" fontId="14" fillId="3" borderId="4" xfId="1" applyNumberFormat="1" applyFont="1" applyFill="1" applyBorder="1" applyProtection="1">
      <protection hidden="1"/>
    </xf>
    <xf numFmtId="0" fontId="14" fillId="3" borderId="4" xfId="1" applyFont="1" applyFill="1" applyBorder="1" applyProtection="1">
      <protection hidden="1"/>
    </xf>
    <xf numFmtId="2" fontId="14" fillId="3" borderId="4" xfId="1" applyNumberFormat="1" applyFont="1" applyFill="1" applyBorder="1" applyProtection="1">
      <protection hidden="1"/>
    </xf>
    <xf numFmtId="165" fontId="14" fillId="3" borderId="5" xfId="1" applyNumberFormat="1" applyFont="1" applyFill="1" applyBorder="1" applyProtection="1">
      <protection hidden="1"/>
    </xf>
    <xf numFmtId="0" fontId="14" fillId="3" borderId="5" xfId="1" applyFont="1" applyFill="1" applyBorder="1" applyProtection="1">
      <protection hidden="1"/>
    </xf>
    <xf numFmtId="2" fontId="14" fillId="3" borderId="5" xfId="1" applyNumberFormat="1" applyFont="1" applyFill="1" applyBorder="1" applyProtection="1">
      <protection hidden="1"/>
    </xf>
    <xf numFmtId="165" fontId="14" fillId="3" borderId="6" xfId="1" applyNumberFormat="1" applyFont="1" applyFill="1" applyBorder="1" applyProtection="1">
      <protection hidden="1"/>
    </xf>
    <xf numFmtId="0" fontId="14" fillId="3" borderId="6" xfId="1" applyFont="1" applyFill="1" applyBorder="1" applyProtection="1">
      <protection hidden="1"/>
    </xf>
    <xf numFmtId="2" fontId="14" fillId="3" borderId="6" xfId="1" applyNumberFormat="1" applyFont="1" applyFill="1" applyBorder="1" applyProtection="1">
      <protection hidden="1"/>
    </xf>
    <xf numFmtId="0" fontId="4" fillId="0" borderId="0" xfId="1" applyBorder="1" applyProtection="1">
      <protection hidden="1"/>
    </xf>
    <xf numFmtId="0" fontId="13" fillId="4" borderId="9" xfId="1" applyFont="1" applyFill="1" applyBorder="1" applyProtection="1">
      <protection hidden="1"/>
    </xf>
    <xf numFmtId="0" fontId="4" fillId="0" borderId="9" xfId="1" applyBorder="1" applyProtection="1">
      <protection hidden="1"/>
    </xf>
    <xf numFmtId="0" fontId="13" fillId="4" borderId="10" xfId="1" applyFont="1" applyFill="1" applyBorder="1" applyProtection="1">
      <protection hidden="1"/>
    </xf>
    <xf numFmtId="0" fontId="4" fillId="0" borderId="10" xfId="1" applyBorder="1" applyProtection="1">
      <protection hidden="1"/>
    </xf>
    <xf numFmtId="0" fontId="15" fillId="0" borderId="0" xfId="1" applyNumberFormat="1" applyFont="1" applyFill="1" applyBorder="1" applyAlignment="1" applyProtection="1">
      <alignment vertical="center"/>
      <protection hidden="1"/>
    </xf>
    <xf numFmtId="0" fontId="16" fillId="0" borderId="0" xfId="1" applyNumberFormat="1" applyFont="1" applyFill="1" applyBorder="1" applyProtection="1">
      <protection hidden="1"/>
    </xf>
    <xf numFmtId="0" fontId="16" fillId="0" borderId="0" xfId="1" applyNumberFormat="1" applyFont="1" applyFill="1" applyBorder="1" applyAlignment="1" applyProtection="1">
      <alignment horizontal="center" vertical="center"/>
      <protection hidden="1"/>
    </xf>
    <xf numFmtId="0" fontId="16" fillId="0" borderId="0" xfId="1" applyNumberFormat="1" applyFont="1" applyFill="1" applyBorder="1" applyAlignment="1" applyProtection="1">
      <alignment vertical="center"/>
      <protection hidden="1"/>
    </xf>
    <xf numFmtId="0" fontId="1" fillId="0" borderId="0" xfId="3" applyProtection="1">
      <protection hidden="1"/>
    </xf>
    <xf numFmtId="0" fontId="2" fillId="5" borderId="11" xfId="3" applyFont="1" applyFill="1" applyBorder="1" applyAlignment="1" applyProtection="1">
      <alignment horizontal="center"/>
      <protection hidden="1"/>
    </xf>
    <xf numFmtId="0" fontId="2" fillId="5" borderId="12" xfId="3" applyFont="1" applyFill="1" applyBorder="1" applyAlignment="1" applyProtection="1">
      <alignment horizontal="center"/>
      <protection hidden="1"/>
    </xf>
    <xf numFmtId="0" fontId="2" fillId="5" borderId="13" xfId="3" applyFont="1" applyFill="1" applyBorder="1" applyAlignment="1" applyProtection="1">
      <alignment horizontal="center"/>
      <protection hidden="1"/>
    </xf>
    <xf numFmtId="0" fontId="2" fillId="5" borderId="14" xfId="3" applyFont="1" applyFill="1" applyBorder="1" applyProtection="1">
      <protection hidden="1"/>
    </xf>
    <xf numFmtId="165" fontId="1" fillId="0" borderId="11" xfId="3" applyNumberFormat="1" applyFill="1" applyBorder="1" applyAlignment="1" applyProtection="1">
      <alignment horizontal="center"/>
      <protection hidden="1"/>
    </xf>
    <xf numFmtId="165" fontId="1" fillId="0" borderId="15" xfId="3" applyNumberFormat="1" applyFill="1" applyBorder="1" applyAlignment="1" applyProtection="1">
      <alignment horizontal="center"/>
      <protection hidden="1"/>
    </xf>
    <xf numFmtId="165" fontId="1" fillId="6" borderId="15" xfId="3" quotePrefix="1" applyNumberFormat="1" applyFill="1" applyBorder="1" applyAlignment="1" applyProtection="1">
      <alignment horizontal="center"/>
      <protection hidden="1"/>
    </xf>
    <xf numFmtId="0" fontId="1" fillId="6" borderId="15" xfId="3" applyFill="1" applyBorder="1" applyAlignment="1" applyProtection="1">
      <alignment horizontal="center"/>
      <protection hidden="1"/>
    </xf>
    <xf numFmtId="0" fontId="1" fillId="0" borderId="16" xfId="3" applyFill="1" applyBorder="1" applyAlignment="1" applyProtection="1">
      <alignment horizontal="center"/>
      <protection hidden="1"/>
    </xf>
    <xf numFmtId="165" fontId="1" fillId="0" borderId="14" xfId="3" applyNumberFormat="1" applyFill="1" applyBorder="1" applyAlignment="1" applyProtection="1">
      <alignment horizontal="center"/>
      <protection hidden="1"/>
    </xf>
    <xf numFmtId="165" fontId="1" fillId="0" borderId="17" xfId="3" applyNumberFormat="1" applyFill="1" applyBorder="1" applyAlignment="1" applyProtection="1">
      <alignment horizontal="center"/>
      <protection hidden="1"/>
    </xf>
    <xf numFmtId="165" fontId="1" fillId="6" borderId="17" xfId="3" quotePrefix="1" applyNumberFormat="1" applyFill="1" applyBorder="1" applyAlignment="1" applyProtection="1">
      <alignment horizontal="center"/>
      <protection hidden="1"/>
    </xf>
    <xf numFmtId="0" fontId="1" fillId="6" borderId="17" xfId="3" applyFill="1" applyBorder="1" applyAlignment="1" applyProtection="1">
      <alignment horizontal="center"/>
      <protection hidden="1"/>
    </xf>
    <xf numFmtId="0" fontId="1" fillId="0" borderId="18" xfId="3" applyFill="1" applyBorder="1" applyAlignment="1" applyProtection="1">
      <alignment horizontal="center"/>
      <protection hidden="1"/>
    </xf>
    <xf numFmtId="0" fontId="2" fillId="5" borderId="19" xfId="3" applyFont="1" applyFill="1" applyBorder="1" applyProtection="1">
      <protection hidden="1"/>
    </xf>
    <xf numFmtId="165" fontId="1" fillId="0" borderId="19" xfId="3" applyNumberFormat="1" applyFill="1" applyBorder="1" applyAlignment="1" applyProtection="1">
      <alignment horizontal="center"/>
      <protection hidden="1"/>
    </xf>
    <xf numFmtId="165" fontId="1" fillId="0" borderId="20" xfId="3" applyNumberFormat="1" applyFill="1" applyBorder="1" applyAlignment="1" applyProtection="1">
      <alignment horizontal="center"/>
      <protection hidden="1"/>
    </xf>
    <xf numFmtId="165" fontId="1" fillId="6" borderId="20" xfId="3" quotePrefix="1" applyNumberFormat="1" applyFill="1" applyBorder="1" applyAlignment="1" applyProtection="1">
      <alignment horizontal="center"/>
      <protection hidden="1"/>
    </xf>
    <xf numFmtId="0" fontId="1" fillId="6" borderId="20" xfId="3" applyFill="1" applyBorder="1" applyAlignment="1" applyProtection="1">
      <alignment horizontal="center"/>
      <protection hidden="1"/>
    </xf>
    <xf numFmtId="0" fontId="1" fillId="0" borderId="21" xfId="3" applyFill="1" applyBorder="1" applyAlignment="1" applyProtection="1">
      <alignment horizontal="center"/>
      <protection hidden="1"/>
    </xf>
    <xf numFmtId="0" fontId="1" fillId="6" borderId="0" xfId="3" applyFill="1" applyProtection="1">
      <protection hidden="1"/>
    </xf>
    <xf numFmtId="0" fontId="17" fillId="0" borderId="0" xfId="3" applyNumberFormat="1" applyFont="1" applyFill="1" applyBorder="1" applyAlignment="1"/>
    <xf numFmtId="0" fontId="17" fillId="0" borderId="0" xfId="3" quotePrefix="1" applyNumberFormat="1" applyFont="1" applyFill="1" applyBorder="1" applyAlignment="1"/>
    <xf numFmtId="0" fontId="5" fillId="0" borderId="0" xfId="1" applyFont="1" applyAlignment="1" applyProtection="1">
      <alignment horizontal="center"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0" fontId="13" fillId="2" borderId="7" xfId="1" applyFont="1" applyFill="1" applyBorder="1" applyAlignment="1" applyProtection="1">
      <alignment horizontal="center" vertical="center"/>
      <protection hidden="1"/>
    </xf>
    <xf numFmtId="0" fontId="13" fillId="2" borderId="8" xfId="1" applyFont="1" applyFill="1" applyBorder="1" applyAlignment="1" applyProtection="1">
      <alignment horizontal="center" vertical="center"/>
      <protection hidden="1"/>
    </xf>
    <xf numFmtId="0" fontId="3" fillId="5" borderId="0" xfId="3" applyFont="1" applyFill="1" applyAlignment="1" applyProtection="1">
      <protection hidden="1"/>
    </xf>
    <xf numFmtId="0" fontId="1" fillId="0" borderId="0" xfId="3" applyAlignment="1" applyProtection="1">
      <alignment horizontal="center"/>
      <protection hidden="1"/>
    </xf>
    <xf numFmtId="0" fontId="17" fillId="0" borderId="0" xfId="0" applyNumberFormat="1" applyFont="1" applyFill="1" applyBorder="1" applyAlignment="1"/>
    <xf numFmtId="0" fontId="18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0" fontId="24" fillId="0" borderId="1" xfId="0" applyNumberFormat="1" applyFont="1" applyBorder="1" applyAlignment="1">
      <alignment horizontal="center" vertical="center"/>
    </xf>
    <xf numFmtId="10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0" fontId="24" fillId="0" borderId="25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164" fontId="26" fillId="5" borderId="22" xfId="0" applyNumberFormat="1" applyFont="1" applyFill="1" applyBorder="1" applyAlignment="1">
      <alignment horizontal="center" textRotation="90"/>
    </xf>
    <xf numFmtId="0" fontId="27" fillId="5" borderId="27" xfId="0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4" fillId="0" borderId="27" xfId="0" applyFont="1" applyBorder="1"/>
    <xf numFmtId="0" fontId="24" fillId="0" borderId="9" xfId="0" applyFont="1" applyBorder="1"/>
    <xf numFmtId="0" fontId="24" fillId="0" borderId="10" xfId="0" applyFont="1" applyBorder="1"/>
  </cellXfs>
  <cellStyles count="4">
    <cellStyle name="Normal" xfId="0" builtinId="0"/>
    <cellStyle name="Normal 2" xfId="1"/>
    <cellStyle name="Normal 2 2" xfId="3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2"/>
  <sheetViews>
    <sheetView workbookViewId="0">
      <selection activeCell="F14" sqref="F14"/>
    </sheetView>
  </sheetViews>
  <sheetFormatPr baseColWidth="10" defaultRowHeight="15" x14ac:dyDescent="0.25"/>
  <cols>
    <col min="1" max="16384" width="11.42578125" style="21"/>
  </cols>
  <sheetData>
    <row r="4" spans="2:10" ht="15.75" thickBot="1" x14ac:dyDescent="0.3"/>
    <row r="5" spans="2:10" ht="15.75" thickBot="1" x14ac:dyDescent="0.3">
      <c r="B5" s="22" t="s">
        <v>83</v>
      </c>
      <c r="C5" s="23" t="s">
        <v>84</v>
      </c>
      <c r="D5" s="23" t="s">
        <v>85</v>
      </c>
      <c r="E5" s="23" t="s">
        <v>86</v>
      </c>
      <c r="F5" s="23" t="s">
        <v>87</v>
      </c>
      <c r="G5" s="23" t="s">
        <v>48</v>
      </c>
      <c r="H5" s="23" t="s">
        <v>88</v>
      </c>
      <c r="I5" s="23" t="s">
        <v>89</v>
      </c>
      <c r="J5" s="24" t="s">
        <v>6</v>
      </c>
    </row>
    <row r="6" spans="2:10" x14ac:dyDescent="0.25">
      <c r="B6" s="25" t="s">
        <v>56</v>
      </c>
      <c r="C6" s="26">
        <v>15</v>
      </c>
      <c r="D6" s="27">
        <v>17</v>
      </c>
      <c r="E6" s="27">
        <v>18</v>
      </c>
      <c r="F6" s="27">
        <v>19</v>
      </c>
      <c r="G6" s="28">
        <f t="shared" ref="G6:G11" si="0">ROUND(AVERAGE(C6:F6),0)</f>
        <v>17</v>
      </c>
      <c r="H6" s="29">
        <f t="shared" ref="H6:H11" si="1">SUM(C6:G6)</f>
        <v>86</v>
      </c>
      <c r="I6" s="29" t="str">
        <f t="shared" ref="I6:I11" si="2">IF(G6&gt;=10.5,"A","D")</f>
        <v>A</v>
      </c>
      <c r="J6" s="30" t="s">
        <v>22</v>
      </c>
    </row>
    <row r="7" spans="2:10" x14ac:dyDescent="0.25">
      <c r="B7" s="25" t="s">
        <v>90</v>
      </c>
      <c r="C7" s="31">
        <v>13</v>
      </c>
      <c r="D7" s="32">
        <v>12</v>
      </c>
      <c r="E7" s="32">
        <v>10</v>
      </c>
      <c r="F7" s="32">
        <v>15</v>
      </c>
      <c r="G7" s="33">
        <f t="shared" si="0"/>
        <v>13</v>
      </c>
      <c r="H7" s="34">
        <f t="shared" si="1"/>
        <v>63</v>
      </c>
      <c r="I7" s="34" t="str">
        <f t="shared" si="2"/>
        <v>A</v>
      </c>
      <c r="J7" s="35" t="s">
        <v>22</v>
      </c>
    </row>
    <row r="8" spans="2:10" x14ac:dyDescent="0.25">
      <c r="B8" s="25" t="s">
        <v>91</v>
      </c>
      <c r="C8" s="31">
        <v>8</v>
      </c>
      <c r="D8" s="32">
        <v>10</v>
      </c>
      <c r="E8" s="32">
        <v>8</v>
      </c>
      <c r="F8" s="32">
        <v>9</v>
      </c>
      <c r="G8" s="33">
        <f t="shared" si="0"/>
        <v>9</v>
      </c>
      <c r="H8" s="34">
        <f t="shared" si="1"/>
        <v>44</v>
      </c>
      <c r="I8" s="34" t="str">
        <f t="shared" si="2"/>
        <v>D</v>
      </c>
      <c r="J8" s="35" t="s">
        <v>12</v>
      </c>
    </row>
    <row r="9" spans="2:10" x14ac:dyDescent="0.25">
      <c r="B9" s="25" t="s">
        <v>92</v>
      </c>
      <c r="C9" s="31">
        <v>17</v>
      </c>
      <c r="D9" s="32">
        <v>19</v>
      </c>
      <c r="E9" s="32">
        <v>19</v>
      </c>
      <c r="F9" s="32">
        <v>20</v>
      </c>
      <c r="G9" s="33">
        <f t="shared" si="0"/>
        <v>19</v>
      </c>
      <c r="H9" s="34">
        <f t="shared" si="1"/>
        <v>94</v>
      </c>
      <c r="I9" s="34" t="str">
        <f t="shared" si="2"/>
        <v>A</v>
      </c>
      <c r="J9" s="35" t="s">
        <v>12</v>
      </c>
    </row>
    <row r="10" spans="2:10" x14ac:dyDescent="0.25">
      <c r="B10" s="25" t="s">
        <v>93</v>
      </c>
      <c r="C10" s="31">
        <v>10</v>
      </c>
      <c r="D10" s="32">
        <v>8</v>
      </c>
      <c r="E10" s="32">
        <v>7</v>
      </c>
      <c r="F10" s="32">
        <v>10</v>
      </c>
      <c r="G10" s="33">
        <f t="shared" si="0"/>
        <v>9</v>
      </c>
      <c r="H10" s="34">
        <f t="shared" si="1"/>
        <v>44</v>
      </c>
      <c r="I10" s="34" t="str">
        <f t="shared" si="2"/>
        <v>D</v>
      </c>
      <c r="J10" s="35" t="s">
        <v>22</v>
      </c>
    </row>
    <row r="11" spans="2:10" ht="15.75" thickBot="1" x14ac:dyDescent="0.3">
      <c r="B11" s="36" t="s">
        <v>94</v>
      </c>
      <c r="C11" s="37">
        <v>17</v>
      </c>
      <c r="D11" s="38">
        <v>15</v>
      </c>
      <c r="E11" s="38">
        <v>14</v>
      </c>
      <c r="F11" s="38">
        <v>16</v>
      </c>
      <c r="G11" s="39">
        <f t="shared" si="0"/>
        <v>16</v>
      </c>
      <c r="H11" s="40">
        <f t="shared" si="1"/>
        <v>78</v>
      </c>
      <c r="I11" s="40" t="str">
        <f t="shared" si="2"/>
        <v>A</v>
      </c>
      <c r="J11" s="41" t="s">
        <v>12</v>
      </c>
    </row>
    <row r="13" spans="2:10" x14ac:dyDescent="0.25">
      <c r="B13" s="50" t="s">
        <v>95</v>
      </c>
      <c r="C13" s="50"/>
    </row>
    <row r="14" spans="2:10" x14ac:dyDescent="0.25">
      <c r="B14" s="49" t="s">
        <v>96</v>
      </c>
      <c r="C14" s="49"/>
      <c r="D14" s="42">
        <f>COUNTA(B6:B11)</f>
        <v>6</v>
      </c>
    </row>
    <row r="15" spans="2:10" x14ac:dyDescent="0.25">
      <c r="B15" s="49" t="s">
        <v>97</v>
      </c>
      <c r="C15" s="49"/>
      <c r="D15" s="42">
        <f>MAX(G6:G11)</f>
        <v>19</v>
      </c>
    </row>
    <row r="16" spans="2:10" x14ac:dyDescent="0.25">
      <c r="B16" s="49" t="s">
        <v>98</v>
      </c>
      <c r="C16" s="49"/>
      <c r="D16" s="42">
        <f>MIN(G6:G11)</f>
        <v>9</v>
      </c>
    </row>
    <row r="17" spans="2:4" x14ac:dyDescent="0.25">
      <c r="B17" s="49" t="s">
        <v>99</v>
      </c>
      <c r="C17" s="49"/>
      <c r="D17" s="42">
        <f>COUNTIF(I6:I11,"A")</f>
        <v>4</v>
      </c>
    </row>
    <row r="18" spans="2:4" x14ac:dyDescent="0.25">
      <c r="B18" s="49" t="s">
        <v>100</v>
      </c>
      <c r="C18" s="49"/>
      <c r="D18" s="42">
        <f>COUNTIF(I6:I11,"D")</f>
        <v>2</v>
      </c>
    </row>
    <row r="19" spans="2:4" x14ac:dyDescent="0.25">
      <c r="B19" s="49" t="s">
        <v>101</v>
      </c>
      <c r="C19" s="49"/>
      <c r="D19" s="42">
        <f>MAX(H6:H11)</f>
        <v>94</v>
      </c>
    </row>
    <row r="20" spans="2:4" x14ac:dyDescent="0.25">
      <c r="B20" s="49" t="s">
        <v>102</v>
      </c>
      <c r="C20" s="49"/>
      <c r="D20" s="42">
        <f>MIN(H6:H11)</f>
        <v>44</v>
      </c>
    </row>
    <row r="21" spans="2:4" x14ac:dyDescent="0.25">
      <c r="B21" s="49" t="s">
        <v>103</v>
      </c>
      <c r="C21" s="49"/>
      <c r="D21" s="42">
        <f>COUNTIF(J6:J11,"F")</f>
        <v>3</v>
      </c>
    </row>
    <row r="22" spans="2:4" x14ac:dyDescent="0.25">
      <c r="B22" s="49" t="s">
        <v>104</v>
      </c>
      <c r="C22" s="49"/>
      <c r="D22" s="42">
        <f>COUNTIF(J6:J11,"A")</f>
        <v>3</v>
      </c>
    </row>
  </sheetData>
  <sheetProtection password="C71F" sheet="1" objects="1" scenarios="1"/>
  <mergeCells count="10"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workbookViewId="0">
      <selection activeCell="I6" sqref="I6"/>
    </sheetView>
  </sheetViews>
  <sheetFormatPr baseColWidth="10" defaultRowHeight="15" x14ac:dyDescent="0.25"/>
  <cols>
    <col min="1" max="16384" width="11.42578125" style="43"/>
  </cols>
  <sheetData>
    <row r="5" spans="2:10" x14ac:dyDescent="0.25">
      <c r="B5" s="43" t="s">
        <v>83</v>
      </c>
      <c r="C5" s="43" t="s">
        <v>84</v>
      </c>
      <c r="D5" s="43" t="s">
        <v>85</v>
      </c>
      <c r="E5" s="43" t="s">
        <v>86</v>
      </c>
      <c r="F5" s="43" t="s">
        <v>87</v>
      </c>
      <c r="G5" s="43" t="s">
        <v>48</v>
      </c>
      <c r="H5" s="43" t="s">
        <v>88</v>
      </c>
      <c r="I5" s="43" t="s">
        <v>89</v>
      </c>
      <c r="J5" s="43" t="s">
        <v>6</v>
      </c>
    </row>
    <row r="6" spans="2:10" x14ac:dyDescent="0.25">
      <c r="B6" s="43" t="s">
        <v>56</v>
      </c>
      <c r="C6" s="43">
        <v>15</v>
      </c>
      <c r="D6" s="43">
        <v>17</v>
      </c>
      <c r="E6" s="43">
        <v>18</v>
      </c>
      <c r="F6" s="43">
        <v>19</v>
      </c>
      <c r="G6" s="44"/>
      <c r="J6" s="43" t="s">
        <v>22</v>
      </c>
    </row>
    <row r="7" spans="2:10" x14ac:dyDescent="0.25">
      <c r="B7" s="43" t="s">
        <v>90</v>
      </c>
      <c r="C7" s="43">
        <v>13</v>
      </c>
      <c r="D7" s="43">
        <v>12</v>
      </c>
      <c r="E7" s="43">
        <v>10</v>
      </c>
      <c r="F7" s="43">
        <v>15</v>
      </c>
      <c r="G7" s="44"/>
      <c r="J7" s="43" t="s">
        <v>22</v>
      </c>
    </row>
    <row r="8" spans="2:10" x14ac:dyDescent="0.25">
      <c r="B8" s="43" t="s">
        <v>91</v>
      </c>
      <c r="C8" s="43">
        <v>8</v>
      </c>
      <c r="D8" s="43">
        <v>10</v>
      </c>
      <c r="E8" s="43">
        <v>8</v>
      </c>
      <c r="F8" s="43">
        <v>9</v>
      </c>
      <c r="G8" s="44"/>
      <c r="J8" s="43" t="s">
        <v>12</v>
      </c>
    </row>
    <row r="9" spans="2:10" x14ac:dyDescent="0.25">
      <c r="B9" s="43" t="s">
        <v>92</v>
      </c>
      <c r="C9" s="43">
        <v>17</v>
      </c>
      <c r="D9" s="43">
        <v>19</v>
      </c>
      <c r="E9" s="43">
        <v>19</v>
      </c>
      <c r="F9" s="43">
        <v>20</v>
      </c>
      <c r="G9" s="44"/>
      <c r="J9" s="43" t="s">
        <v>12</v>
      </c>
    </row>
    <row r="10" spans="2:10" x14ac:dyDescent="0.25">
      <c r="B10" s="43" t="s">
        <v>93</v>
      </c>
      <c r="C10" s="43">
        <v>10</v>
      </c>
      <c r="D10" s="43">
        <v>8</v>
      </c>
      <c r="E10" s="43">
        <v>7</v>
      </c>
      <c r="F10" s="43">
        <v>10</v>
      </c>
      <c r="G10" s="44"/>
      <c r="J10" s="43" t="s">
        <v>22</v>
      </c>
    </row>
    <row r="11" spans="2:10" x14ac:dyDescent="0.25">
      <c r="B11" s="43" t="s">
        <v>94</v>
      </c>
      <c r="C11" s="43">
        <v>17</v>
      </c>
      <c r="D11" s="43">
        <v>15</v>
      </c>
      <c r="E11" s="43">
        <v>14</v>
      </c>
      <c r="F11" s="43">
        <v>16</v>
      </c>
      <c r="G11" s="44"/>
      <c r="J11" s="43" t="s">
        <v>12</v>
      </c>
    </row>
    <row r="13" spans="2:10" x14ac:dyDescent="0.25">
      <c r="B13" s="43" t="s">
        <v>95</v>
      </c>
    </row>
    <row r="14" spans="2:10" x14ac:dyDescent="0.25">
      <c r="B14" s="43" t="s">
        <v>96</v>
      </c>
    </row>
    <row r="15" spans="2:10" x14ac:dyDescent="0.25">
      <c r="B15" s="43" t="s">
        <v>97</v>
      </c>
    </row>
    <row r="16" spans="2:10" x14ac:dyDescent="0.25">
      <c r="B16" s="43" t="s">
        <v>98</v>
      </c>
    </row>
    <row r="17" spans="2:2" x14ac:dyDescent="0.25">
      <c r="B17" s="43" t="s">
        <v>99</v>
      </c>
    </row>
    <row r="18" spans="2:2" x14ac:dyDescent="0.25">
      <c r="B18" s="43" t="s">
        <v>100</v>
      </c>
    </row>
    <row r="19" spans="2:2" x14ac:dyDescent="0.25">
      <c r="B19" s="43" t="s">
        <v>101</v>
      </c>
    </row>
    <row r="20" spans="2:2" x14ac:dyDescent="0.25">
      <c r="B20" s="43" t="s">
        <v>102</v>
      </c>
    </row>
    <row r="21" spans="2:2" x14ac:dyDescent="0.25">
      <c r="B21" s="43" t="s">
        <v>103</v>
      </c>
    </row>
    <row r="22" spans="2:2" x14ac:dyDescent="0.25">
      <c r="B22" s="43" t="s">
        <v>104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29" sqref="F29"/>
    </sheetView>
  </sheetViews>
  <sheetFormatPr baseColWidth="10" defaultRowHeight="12.75" x14ac:dyDescent="0.2"/>
  <cols>
    <col min="1" max="1" width="6" style="1" bestFit="1" customWidth="1"/>
    <col min="2" max="2" width="16.7109375" style="1" bestFit="1" customWidth="1"/>
    <col min="3" max="9" width="11.42578125" style="1"/>
    <col min="10" max="10" width="12.28515625" style="1" bestFit="1" customWidth="1"/>
    <col min="11" max="16384" width="11.42578125" style="1"/>
  </cols>
  <sheetData>
    <row r="1" spans="1:10" ht="15.75" customHeight="1" x14ac:dyDescent="0.2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3.5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3.5" thickBot="1" x14ac:dyDescent="0.25">
      <c r="A3" s="2" t="s">
        <v>41</v>
      </c>
      <c r="B3" s="2" t="s">
        <v>42</v>
      </c>
      <c r="C3" s="2" t="s">
        <v>43</v>
      </c>
      <c r="D3" s="2" t="s">
        <v>44</v>
      </c>
      <c r="E3" s="2" t="s">
        <v>45</v>
      </c>
      <c r="F3" s="2" t="s">
        <v>46</v>
      </c>
      <c r="G3" s="2" t="s">
        <v>47</v>
      </c>
      <c r="H3" s="2" t="s">
        <v>48</v>
      </c>
      <c r="I3" s="2" t="s">
        <v>49</v>
      </c>
      <c r="J3" s="2" t="s">
        <v>50</v>
      </c>
    </row>
    <row r="4" spans="1:10" x14ac:dyDescent="0.2">
      <c r="A4" s="3">
        <v>1</v>
      </c>
      <c r="B4" s="4" t="s">
        <v>51</v>
      </c>
      <c r="C4" s="4" t="s">
        <v>52</v>
      </c>
      <c r="D4" s="3">
        <v>12</v>
      </c>
      <c r="E4" s="3">
        <v>15</v>
      </c>
      <c r="F4" s="3">
        <v>13</v>
      </c>
      <c r="G4" s="3">
        <v>16</v>
      </c>
      <c r="H4" s="5">
        <f>AVERAGE(D4:G4)</f>
        <v>14</v>
      </c>
      <c r="I4" s="4" t="str">
        <f>IF(H4&lt;11,"Desaprobado","Aprobado")</f>
        <v>Aprobado</v>
      </c>
      <c r="J4" s="4" t="str">
        <f>IF(H4&lt;6,"Pésimo",IF(H4&lt;11,"Malo",IF(H4&lt;16,"Bueno","Excelente")))</f>
        <v>Bueno</v>
      </c>
    </row>
    <row r="5" spans="1:10" x14ac:dyDescent="0.2">
      <c r="A5" s="6">
        <v>2</v>
      </c>
      <c r="B5" s="7" t="s">
        <v>53</v>
      </c>
      <c r="C5" s="7" t="s">
        <v>54</v>
      </c>
      <c r="D5" s="6">
        <v>13</v>
      </c>
      <c r="E5" s="6">
        <v>17</v>
      </c>
      <c r="F5" s="6">
        <v>15</v>
      </c>
      <c r="G5" s="6">
        <v>17</v>
      </c>
      <c r="H5" s="8">
        <f t="shared" ref="H5:H13" si="0">AVERAGE(D5:G5)</f>
        <v>15.5</v>
      </c>
      <c r="I5" s="7" t="str">
        <f t="shared" ref="I5:I12" si="1">IF(H5&lt;11,"Desaprobado","Aprobado")</f>
        <v>Aprobado</v>
      </c>
      <c r="J5" s="7" t="str">
        <f t="shared" ref="J5:J13" si="2">IF(H5&lt;6,"Pésimo",IF(H5&lt;11,"Malo",IF(H5&lt;16,"Bueno","Excelente")))</f>
        <v>Bueno</v>
      </c>
    </row>
    <row r="6" spans="1:10" x14ac:dyDescent="0.2">
      <c r="A6" s="6">
        <v>3</v>
      </c>
      <c r="B6" s="7" t="s">
        <v>55</v>
      </c>
      <c r="C6" s="7" t="s">
        <v>56</v>
      </c>
      <c r="D6" s="6">
        <v>14</v>
      </c>
      <c r="E6" s="6">
        <v>8</v>
      </c>
      <c r="F6" s="6">
        <v>9</v>
      </c>
      <c r="G6" s="6">
        <v>15</v>
      </c>
      <c r="H6" s="8">
        <f t="shared" si="0"/>
        <v>11.5</v>
      </c>
      <c r="I6" s="7" t="str">
        <f t="shared" si="1"/>
        <v>Aprobado</v>
      </c>
      <c r="J6" s="7" t="str">
        <f t="shared" si="2"/>
        <v>Bueno</v>
      </c>
    </row>
    <row r="7" spans="1:10" x14ac:dyDescent="0.2">
      <c r="A7" s="6">
        <v>4</v>
      </c>
      <c r="B7" s="7" t="s">
        <v>57</v>
      </c>
      <c r="C7" s="7" t="s">
        <v>58</v>
      </c>
      <c r="D7" s="6">
        <v>15</v>
      </c>
      <c r="E7" s="6">
        <v>14</v>
      </c>
      <c r="F7" s="6">
        <v>14</v>
      </c>
      <c r="G7" s="6">
        <v>14</v>
      </c>
      <c r="H7" s="8">
        <f t="shared" si="0"/>
        <v>14.25</v>
      </c>
      <c r="I7" s="7" t="str">
        <f t="shared" si="1"/>
        <v>Aprobado</v>
      </c>
      <c r="J7" s="7" t="str">
        <f t="shared" si="2"/>
        <v>Bueno</v>
      </c>
    </row>
    <row r="8" spans="1:10" x14ac:dyDescent="0.2">
      <c r="A8" s="6">
        <v>5</v>
      </c>
      <c r="B8" s="7" t="s">
        <v>59</v>
      </c>
      <c r="C8" s="7" t="s">
        <v>60</v>
      </c>
      <c r="D8" s="6">
        <v>5</v>
      </c>
      <c r="E8" s="6">
        <v>7</v>
      </c>
      <c r="F8" s="6">
        <v>7</v>
      </c>
      <c r="G8" s="6">
        <v>8</v>
      </c>
      <c r="H8" s="8">
        <f t="shared" si="0"/>
        <v>6.75</v>
      </c>
      <c r="I8" s="7" t="str">
        <f t="shared" si="1"/>
        <v>Desaprobado</v>
      </c>
      <c r="J8" s="7" t="str">
        <f t="shared" si="2"/>
        <v>Malo</v>
      </c>
    </row>
    <row r="9" spans="1:10" x14ac:dyDescent="0.2">
      <c r="A9" s="6">
        <v>6</v>
      </c>
      <c r="B9" s="7" t="s">
        <v>61</v>
      </c>
      <c r="C9" s="7" t="s">
        <v>62</v>
      </c>
      <c r="D9" s="6">
        <v>12</v>
      </c>
      <c r="E9" s="6">
        <v>18</v>
      </c>
      <c r="F9" s="6">
        <v>19</v>
      </c>
      <c r="G9" s="6">
        <v>15</v>
      </c>
      <c r="H9" s="8">
        <f t="shared" si="0"/>
        <v>16</v>
      </c>
      <c r="I9" s="7" t="str">
        <f t="shared" si="1"/>
        <v>Aprobado</v>
      </c>
      <c r="J9" s="7" t="str">
        <f t="shared" si="2"/>
        <v>Excelente</v>
      </c>
    </row>
    <row r="10" spans="1:10" x14ac:dyDescent="0.2">
      <c r="A10" s="6">
        <v>7</v>
      </c>
      <c r="B10" s="7" t="s">
        <v>63</v>
      </c>
      <c r="C10" s="7" t="s">
        <v>64</v>
      </c>
      <c r="D10" s="6">
        <v>14</v>
      </c>
      <c r="E10" s="6">
        <v>14</v>
      </c>
      <c r="F10" s="6">
        <v>14</v>
      </c>
      <c r="G10" s="6">
        <v>15</v>
      </c>
      <c r="H10" s="8">
        <f t="shared" si="0"/>
        <v>14.25</v>
      </c>
      <c r="I10" s="7" t="str">
        <f t="shared" si="1"/>
        <v>Aprobado</v>
      </c>
      <c r="J10" s="7" t="str">
        <f t="shared" si="2"/>
        <v>Bueno</v>
      </c>
    </row>
    <row r="11" spans="1:10" x14ac:dyDescent="0.2">
      <c r="A11" s="6">
        <v>8</v>
      </c>
      <c r="B11" s="7" t="s">
        <v>65</v>
      </c>
      <c r="C11" s="7" t="s">
        <v>66</v>
      </c>
      <c r="D11" s="6">
        <v>14</v>
      </c>
      <c r="E11" s="6">
        <v>18</v>
      </c>
      <c r="F11" s="6">
        <v>17</v>
      </c>
      <c r="G11" s="6">
        <v>16</v>
      </c>
      <c r="H11" s="8">
        <f t="shared" si="0"/>
        <v>16.25</v>
      </c>
      <c r="I11" s="7" t="str">
        <f t="shared" si="1"/>
        <v>Aprobado</v>
      </c>
      <c r="J11" s="7" t="str">
        <f t="shared" si="2"/>
        <v>Excelente</v>
      </c>
    </row>
    <row r="12" spans="1:10" x14ac:dyDescent="0.2">
      <c r="A12" s="6">
        <v>9</v>
      </c>
      <c r="B12" s="7" t="s">
        <v>67</v>
      </c>
      <c r="C12" s="7" t="s">
        <v>68</v>
      </c>
      <c r="D12" s="6">
        <v>18</v>
      </c>
      <c r="E12" s="6">
        <v>14</v>
      </c>
      <c r="F12" s="6">
        <v>15</v>
      </c>
      <c r="G12" s="6">
        <v>15</v>
      </c>
      <c r="H12" s="8">
        <f t="shared" si="0"/>
        <v>15.5</v>
      </c>
      <c r="I12" s="7" t="str">
        <f t="shared" si="1"/>
        <v>Aprobado</v>
      </c>
      <c r="J12" s="7" t="str">
        <f t="shared" si="2"/>
        <v>Bueno</v>
      </c>
    </row>
    <row r="13" spans="1:10" ht="13.5" thickBot="1" x14ac:dyDescent="0.25">
      <c r="A13" s="9">
        <v>10</v>
      </c>
      <c r="B13" s="10" t="s">
        <v>69</v>
      </c>
      <c r="C13" s="10" t="s">
        <v>70</v>
      </c>
      <c r="D13" s="9">
        <v>17</v>
      </c>
      <c r="E13" s="9">
        <v>20</v>
      </c>
      <c r="F13" s="9">
        <v>19</v>
      </c>
      <c r="G13" s="9">
        <v>19</v>
      </c>
      <c r="H13" s="11">
        <f t="shared" si="0"/>
        <v>18.75</v>
      </c>
      <c r="I13" s="10" t="str">
        <f>IF(H13&lt;11,"Desaprobado","Aprobado")</f>
        <v>Aprobado</v>
      </c>
      <c r="J13" s="10" t="str">
        <f t="shared" si="2"/>
        <v>Excelente</v>
      </c>
    </row>
    <row r="14" spans="1:10" ht="13.5" thickBot="1" x14ac:dyDescent="0.25">
      <c r="I14" s="12"/>
      <c r="J14" s="12"/>
    </row>
    <row r="15" spans="1:10" ht="13.5" thickBot="1" x14ac:dyDescent="0.25">
      <c r="B15" s="47" t="s">
        <v>71</v>
      </c>
      <c r="C15" s="48"/>
      <c r="I15" s="12"/>
      <c r="J15" s="12"/>
    </row>
    <row r="16" spans="1:10" x14ac:dyDescent="0.2">
      <c r="B16" s="13" t="s">
        <v>72</v>
      </c>
      <c r="C16" s="14">
        <f>COUNTIF(I4:I13,"Aprobado")</f>
        <v>9</v>
      </c>
    </row>
    <row r="17" spans="2:3" ht="13.5" thickBot="1" x14ac:dyDescent="0.25">
      <c r="B17" s="13" t="s">
        <v>73</v>
      </c>
      <c r="C17" s="14">
        <f>COUNTIF(I4:I13,"DEsaprobado")</f>
        <v>1</v>
      </c>
    </row>
    <row r="18" spans="2:3" ht="13.5" thickBot="1" x14ac:dyDescent="0.25">
      <c r="B18" s="47" t="s">
        <v>74</v>
      </c>
      <c r="C18" s="48"/>
    </row>
    <row r="19" spans="2:3" x14ac:dyDescent="0.2">
      <c r="B19" s="13" t="s">
        <v>75</v>
      </c>
      <c r="C19" s="14">
        <f>COUNTIF(J4:J13,"Pésimo")</f>
        <v>0</v>
      </c>
    </row>
    <row r="20" spans="2:3" x14ac:dyDescent="0.2">
      <c r="B20" s="13" t="s">
        <v>76</v>
      </c>
      <c r="C20" s="14">
        <f>COUNTIF(J4:J13,"Malo")</f>
        <v>1</v>
      </c>
    </row>
    <row r="21" spans="2:3" x14ac:dyDescent="0.2">
      <c r="B21" s="13" t="s">
        <v>77</v>
      </c>
      <c r="C21" s="14">
        <f>COUNTIF(J4:J13,"Regular")</f>
        <v>0</v>
      </c>
    </row>
    <row r="22" spans="2:3" x14ac:dyDescent="0.2">
      <c r="B22" s="13" t="s">
        <v>78</v>
      </c>
      <c r="C22" s="14">
        <f>COUNTIF(J4:J13,"Bueno")</f>
        <v>6</v>
      </c>
    </row>
    <row r="23" spans="2:3" ht="13.5" thickBot="1" x14ac:dyDescent="0.25">
      <c r="B23" s="15" t="s">
        <v>79</v>
      </c>
      <c r="C23" s="16">
        <f>COUNTIF(J4:J13,"Excelente")</f>
        <v>3</v>
      </c>
    </row>
  </sheetData>
  <sheetProtection password="C71F" sheet="1" objects="1" scenarios="1"/>
  <mergeCells count="3">
    <mergeCell ref="A1:J2"/>
    <mergeCell ref="B15:C15"/>
    <mergeCell ref="B18:C18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27" sqref="G27"/>
    </sheetView>
  </sheetViews>
  <sheetFormatPr baseColWidth="10" defaultRowHeight="12.75" x14ac:dyDescent="0.2"/>
  <cols>
    <col min="1" max="1" width="6" style="18" bestFit="1" customWidth="1"/>
    <col min="2" max="2" width="16.7109375" style="18" bestFit="1" customWidth="1"/>
    <col min="3" max="9" width="11.42578125" style="18"/>
    <col min="10" max="10" width="12.28515625" style="18" bestFit="1" customWidth="1"/>
    <col min="11" max="16384" width="11.42578125" style="18"/>
  </cols>
  <sheetData>
    <row r="1" spans="1:10" ht="15.75" customHeight="1" x14ac:dyDescent="0.2">
      <c r="A1" s="17" t="s">
        <v>80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3.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">
      <c r="A3" s="19" t="s">
        <v>41</v>
      </c>
      <c r="B3" s="19" t="s">
        <v>42</v>
      </c>
      <c r="C3" s="19" t="s">
        <v>43</v>
      </c>
      <c r="D3" s="19" t="s">
        <v>44</v>
      </c>
      <c r="E3" s="19" t="s">
        <v>45</v>
      </c>
      <c r="F3" s="19" t="s">
        <v>46</v>
      </c>
      <c r="G3" s="19" t="s">
        <v>47</v>
      </c>
      <c r="H3" s="19" t="s">
        <v>48</v>
      </c>
      <c r="I3" s="19" t="s">
        <v>49</v>
      </c>
      <c r="J3" s="19" t="s">
        <v>50</v>
      </c>
    </row>
    <row r="4" spans="1:10" x14ac:dyDescent="0.2">
      <c r="A4" s="18">
        <v>1</v>
      </c>
      <c r="B4" s="18" t="s">
        <v>51</v>
      </c>
      <c r="C4" s="18" t="s">
        <v>52</v>
      </c>
      <c r="D4" s="18">
        <v>12</v>
      </c>
      <c r="E4" s="18">
        <v>15</v>
      </c>
      <c r="F4" s="18">
        <v>13</v>
      </c>
      <c r="G4" s="18">
        <v>16</v>
      </c>
      <c r="I4" s="18" t="s">
        <v>81</v>
      </c>
      <c r="J4" s="18" t="s">
        <v>78</v>
      </c>
    </row>
    <row r="5" spans="1:10" x14ac:dyDescent="0.2">
      <c r="A5" s="18">
        <v>2</v>
      </c>
      <c r="B5" s="18" t="s">
        <v>53</v>
      </c>
      <c r="C5" s="18" t="s">
        <v>54</v>
      </c>
      <c r="D5" s="18">
        <v>13</v>
      </c>
      <c r="E5" s="18">
        <v>17</v>
      </c>
      <c r="F5" s="18">
        <v>15</v>
      </c>
      <c r="G5" s="18">
        <v>17</v>
      </c>
      <c r="I5" s="18" t="s">
        <v>81</v>
      </c>
      <c r="J5" s="18" t="s">
        <v>78</v>
      </c>
    </row>
    <row r="6" spans="1:10" x14ac:dyDescent="0.2">
      <c r="A6" s="18">
        <v>3</v>
      </c>
      <c r="B6" s="18" t="s">
        <v>55</v>
      </c>
      <c r="C6" s="18" t="s">
        <v>56</v>
      </c>
      <c r="D6" s="18">
        <v>14</v>
      </c>
      <c r="E6" s="18">
        <v>8</v>
      </c>
      <c r="F6" s="18">
        <v>9</v>
      </c>
      <c r="G6" s="18">
        <v>15</v>
      </c>
      <c r="I6" s="18" t="s">
        <v>81</v>
      </c>
      <c r="J6" s="18" t="s">
        <v>78</v>
      </c>
    </row>
    <row r="7" spans="1:10" x14ac:dyDescent="0.2">
      <c r="A7" s="18">
        <v>4</v>
      </c>
      <c r="B7" s="18" t="s">
        <v>57</v>
      </c>
      <c r="C7" s="18" t="s">
        <v>58</v>
      </c>
      <c r="D7" s="18">
        <v>15</v>
      </c>
      <c r="E7" s="18">
        <v>14</v>
      </c>
      <c r="F7" s="18">
        <v>14</v>
      </c>
      <c r="G7" s="18">
        <v>14</v>
      </c>
      <c r="I7" s="18" t="s">
        <v>81</v>
      </c>
      <c r="J7" s="18" t="s">
        <v>78</v>
      </c>
    </row>
    <row r="8" spans="1:10" x14ac:dyDescent="0.2">
      <c r="A8" s="18">
        <v>5</v>
      </c>
      <c r="B8" s="18" t="s">
        <v>59</v>
      </c>
      <c r="C8" s="18" t="s">
        <v>60</v>
      </c>
      <c r="D8" s="18">
        <v>5</v>
      </c>
      <c r="E8" s="18">
        <v>7</v>
      </c>
      <c r="F8" s="18">
        <v>7</v>
      </c>
      <c r="G8" s="18">
        <v>8</v>
      </c>
      <c r="I8" s="18" t="s">
        <v>82</v>
      </c>
      <c r="J8" s="18" t="s">
        <v>76</v>
      </c>
    </row>
    <row r="9" spans="1:10" x14ac:dyDescent="0.2">
      <c r="A9" s="18">
        <v>6</v>
      </c>
      <c r="B9" s="18" t="s">
        <v>61</v>
      </c>
      <c r="C9" s="18" t="s">
        <v>62</v>
      </c>
      <c r="D9" s="18">
        <v>12</v>
      </c>
      <c r="E9" s="18">
        <v>18</v>
      </c>
      <c r="F9" s="18">
        <v>19</v>
      </c>
      <c r="G9" s="18">
        <v>15</v>
      </c>
      <c r="I9" s="18" t="s">
        <v>81</v>
      </c>
      <c r="J9" s="18" t="s">
        <v>79</v>
      </c>
    </row>
    <row r="10" spans="1:10" x14ac:dyDescent="0.2">
      <c r="A10" s="18">
        <v>7</v>
      </c>
      <c r="B10" s="18" t="s">
        <v>63</v>
      </c>
      <c r="C10" s="18" t="s">
        <v>64</v>
      </c>
      <c r="D10" s="18">
        <v>14</v>
      </c>
      <c r="E10" s="18">
        <v>14</v>
      </c>
      <c r="F10" s="18">
        <v>14</v>
      </c>
      <c r="G10" s="18">
        <v>15</v>
      </c>
      <c r="I10" s="18" t="s">
        <v>81</v>
      </c>
      <c r="J10" s="18" t="s">
        <v>78</v>
      </c>
    </row>
    <row r="11" spans="1:10" x14ac:dyDescent="0.2">
      <c r="A11" s="18">
        <v>8</v>
      </c>
      <c r="B11" s="18" t="s">
        <v>65</v>
      </c>
      <c r="C11" s="18" t="s">
        <v>66</v>
      </c>
      <c r="D11" s="18">
        <v>14</v>
      </c>
      <c r="E11" s="18">
        <v>18</v>
      </c>
      <c r="F11" s="18">
        <v>17</v>
      </c>
      <c r="G11" s="18">
        <v>16</v>
      </c>
      <c r="I11" s="18" t="s">
        <v>81</v>
      </c>
      <c r="J11" s="18" t="s">
        <v>79</v>
      </c>
    </row>
    <row r="12" spans="1:10" x14ac:dyDescent="0.2">
      <c r="A12" s="18">
        <v>9</v>
      </c>
      <c r="B12" s="18" t="s">
        <v>67</v>
      </c>
      <c r="C12" s="18" t="s">
        <v>68</v>
      </c>
      <c r="D12" s="18">
        <v>18</v>
      </c>
      <c r="E12" s="18">
        <v>14</v>
      </c>
      <c r="F12" s="18">
        <v>15</v>
      </c>
      <c r="G12" s="18">
        <v>15</v>
      </c>
      <c r="I12" s="18" t="s">
        <v>81</v>
      </c>
      <c r="J12" s="18" t="s">
        <v>78</v>
      </c>
    </row>
    <row r="13" spans="1:10" x14ac:dyDescent="0.2">
      <c r="A13" s="18">
        <v>10</v>
      </c>
      <c r="B13" s="18" t="s">
        <v>69</v>
      </c>
      <c r="C13" s="18" t="s">
        <v>70</v>
      </c>
      <c r="D13" s="18">
        <v>17</v>
      </c>
      <c r="E13" s="18">
        <v>20</v>
      </c>
      <c r="F13" s="18">
        <v>19</v>
      </c>
      <c r="G13" s="18">
        <v>19</v>
      </c>
      <c r="I13" s="18" t="s">
        <v>81</v>
      </c>
      <c r="J13" s="18" t="s">
        <v>79</v>
      </c>
    </row>
    <row r="15" spans="1:10" x14ac:dyDescent="0.2">
      <c r="B15" s="20" t="s">
        <v>71</v>
      </c>
      <c r="C15" s="20"/>
    </row>
    <row r="16" spans="1:10" x14ac:dyDescent="0.2">
      <c r="B16" s="18" t="s">
        <v>72</v>
      </c>
    </row>
    <row r="17" spans="2:3" x14ac:dyDescent="0.2">
      <c r="B17" s="18" t="s">
        <v>73</v>
      </c>
    </row>
    <row r="18" spans="2:3" x14ac:dyDescent="0.2">
      <c r="B18" s="20" t="s">
        <v>74</v>
      </c>
      <c r="C18" s="20"/>
    </row>
    <row r="19" spans="2:3" x14ac:dyDescent="0.2">
      <c r="B19" s="18" t="s">
        <v>75</v>
      </c>
    </row>
    <row r="20" spans="2:3" x14ac:dyDescent="0.2">
      <c r="B20" s="18" t="s">
        <v>76</v>
      </c>
    </row>
    <row r="21" spans="2:3" x14ac:dyDescent="0.2">
      <c r="B21" s="18" t="s">
        <v>77</v>
      </c>
    </row>
    <row r="22" spans="2:3" x14ac:dyDescent="0.2">
      <c r="B22" s="18" t="s">
        <v>78</v>
      </c>
    </row>
    <row r="23" spans="2:3" x14ac:dyDescent="0.2">
      <c r="B23" s="18" t="s">
        <v>79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7"/>
  <sheetViews>
    <sheetView workbookViewId="0">
      <selection activeCell="C23" sqref="C23"/>
    </sheetView>
  </sheetViews>
  <sheetFormatPr baseColWidth="10" defaultRowHeight="15" x14ac:dyDescent="0.25"/>
  <cols>
    <col min="1" max="1" width="4.7109375" style="60" customWidth="1"/>
    <col min="2" max="2" width="11.42578125" style="60"/>
    <col min="3" max="3" width="31.7109375" style="61" bestFit="1" customWidth="1"/>
    <col min="4" max="21" width="3.7109375" style="60" customWidth="1"/>
    <col min="22" max="23" width="11.42578125" style="60"/>
    <col min="24" max="24" width="13" style="60" bestFit="1" customWidth="1"/>
    <col min="25" max="16384" width="11.42578125" style="60"/>
  </cols>
  <sheetData>
    <row r="1" spans="2:25" ht="26.25" x14ac:dyDescent="0.4">
      <c r="D1" s="62" t="s">
        <v>39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25" ht="15.75" thickBot="1" x14ac:dyDescent="0.3"/>
    <row r="3" spans="2:25" ht="15.75" thickBot="1" x14ac:dyDescent="0.3">
      <c r="B3" s="71" t="s">
        <v>0</v>
      </c>
      <c r="C3" s="71" t="s">
        <v>1</v>
      </c>
      <c r="D3" s="72">
        <v>37230</v>
      </c>
      <c r="E3" s="72">
        <v>37230</v>
      </c>
      <c r="F3" s="72">
        <v>37237</v>
      </c>
      <c r="G3" s="72">
        <v>37238</v>
      </c>
      <c r="H3" s="72">
        <v>37244</v>
      </c>
      <c r="I3" s="72">
        <v>37245</v>
      </c>
      <c r="J3" s="72">
        <v>37251</v>
      </c>
      <c r="K3" s="72">
        <v>37252</v>
      </c>
      <c r="L3" s="72">
        <v>37258</v>
      </c>
      <c r="M3" s="72">
        <v>37259</v>
      </c>
      <c r="N3" s="72">
        <v>37265</v>
      </c>
      <c r="O3" s="72">
        <v>37266</v>
      </c>
      <c r="P3" s="72">
        <v>37272</v>
      </c>
      <c r="Q3" s="72">
        <v>37273</v>
      </c>
      <c r="R3" s="72">
        <v>37279</v>
      </c>
      <c r="S3" s="72">
        <v>37280</v>
      </c>
      <c r="T3" s="72">
        <v>37286</v>
      </c>
      <c r="U3" s="72">
        <v>37287</v>
      </c>
      <c r="V3" s="73" t="s">
        <v>2</v>
      </c>
      <c r="W3" s="73" t="s">
        <v>3</v>
      </c>
      <c r="X3" s="73" t="s">
        <v>4</v>
      </c>
      <c r="Y3" s="73" t="s">
        <v>5</v>
      </c>
    </row>
    <row r="4" spans="2:25" ht="15.75" thickBot="1" x14ac:dyDescent="0.3">
      <c r="B4" s="71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4" t="s">
        <v>6</v>
      </c>
      <c r="W4" s="74" t="s">
        <v>7</v>
      </c>
      <c r="X4" s="74" t="s">
        <v>8</v>
      </c>
      <c r="Y4" s="74" t="s">
        <v>9</v>
      </c>
    </row>
    <row r="5" spans="2:25" x14ac:dyDescent="0.25">
      <c r="B5" s="75" t="s">
        <v>10</v>
      </c>
      <c r="C5" s="77" t="s">
        <v>11</v>
      </c>
      <c r="D5" s="63" t="s">
        <v>22</v>
      </c>
      <c r="E5" s="64" t="s">
        <v>12</v>
      </c>
      <c r="F5" s="64" t="s">
        <v>12</v>
      </c>
      <c r="G5" s="64" t="s">
        <v>22</v>
      </c>
      <c r="H5" s="64" t="s">
        <v>12</v>
      </c>
      <c r="I5" s="64" t="s">
        <v>12</v>
      </c>
      <c r="J5" s="64" t="s">
        <v>12</v>
      </c>
      <c r="K5" s="64" t="s">
        <v>12</v>
      </c>
      <c r="L5" s="64" t="s">
        <v>22</v>
      </c>
      <c r="M5" s="64" t="s">
        <v>12</v>
      </c>
      <c r="N5" s="64" t="s">
        <v>12</v>
      </c>
      <c r="O5" s="64" t="s">
        <v>12</v>
      </c>
      <c r="P5" s="64" t="s">
        <v>12</v>
      </c>
      <c r="Q5" s="64" t="s">
        <v>12</v>
      </c>
      <c r="R5" s="64" t="s">
        <v>12</v>
      </c>
      <c r="S5" s="64" t="s">
        <v>12</v>
      </c>
      <c r="T5" s="64" t="s">
        <v>12</v>
      </c>
      <c r="U5" s="64" t="s">
        <v>12</v>
      </c>
      <c r="V5" s="64">
        <f t="shared" ref="V5:V17" si="0">COUNTIF(D5:U5,"A")</f>
        <v>15</v>
      </c>
      <c r="W5" s="64">
        <f t="shared" ref="W5:W17" si="1">COUNTIF(D5:U5,"F")</f>
        <v>3</v>
      </c>
      <c r="X5" s="65">
        <f t="shared" ref="X5:X17" si="2">V5/COUNTA(D5:U5)</f>
        <v>0.83333333333333337</v>
      </c>
      <c r="Y5" s="66">
        <f t="shared" ref="Y5:Y17" si="3">W5/COUNTA(D5:U5)</f>
        <v>0.16666666666666666</v>
      </c>
    </row>
    <row r="6" spans="2:25" x14ac:dyDescent="0.25">
      <c r="B6" s="75" t="s">
        <v>13</v>
      </c>
      <c r="C6" s="78" t="s">
        <v>14</v>
      </c>
      <c r="D6" s="63" t="s">
        <v>12</v>
      </c>
      <c r="E6" s="64" t="s">
        <v>12</v>
      </c>
      <c r="F6" s="64" t="s">
        <v>12</v>
      </c>
      <c r="G6" s="64" t="s">
        <v>12</v>
      </c>
      <c r="H6" s="64" t="s">
        <v>12</v>
      </c>
      <c r="I6" s="64" t="s">
        <v>12</v>
      </c>
      <c r="J6" s="64" t="s">
        <v>12</v>
      </c>
      <c r="K6" s="64" t="s">
        <v>12</v>
      </c>
      <c r="L6" s="64" t="s">
        <v>12</v>
      </c>
      <c r="M6" s="64" t="s">
        <v>12</v>
      </c>
      <c r="N6" s="64" t="s">
        <v>12</v>
      </c>
      <c r="O6" s="64" t="s">
        <v>15</v>
      </c>
      <c r="P6" s="64" t="s">
        <v>12</v>
      </c>
      <c r="Q6" s="64" t="s">
        <v>12</v>
      </c>
      <c r="R6" s="64" t="s">
        <v>12</v>
      </c>
      <c r="S6" s="64" t="s">
        <v>12</v>
      </c>
      <c r="T6" s="64" t="s">
        <v>12</v>
      </c>
      <c r="U6" s="64" t="s">
        <v>12</v>
      </c>
      <c r="V6" s="64">
        <f t="shared" si="0"/>
        <v>17</v>
      </c>
      <c r="W6" s="64">
        <f t="shared" si="1"/>
        <v>1</v>
      </c>
      <c r="X6" s="65">
        <f t="shared" si="2"/>
        <v>0.94444444444444442</v>
      </c>
      <c r="Y6" s="66">
        <f t="shared" si="3"/>
        <v>5.5555555555555552E-2</v>
      </c>
    </row>
    <row r="7" spans="2:25" x14ac:dyDescent="0.25">
      <c r="B7" s="75" t="s">
        <v>16</v>
      </c>
      <c r="C7" s="78" t="s">
        <v>17</v>
      </c>
      <c r="D7" s="63" t="s">
        <v>12</v>
      </c>
      <c r="E7" s="64" t="s">
        <v>12</v>
      </c>
      <c r="F7" s="64" t="s">
        <v>12</v>
      </c>
      <c r="G7" s="64" t="s">
        <v>12</v>
      </c>
      <c r="H7" s="64" t="s">
        <v>12</v>
      </c>
      <c r="I7" s="64" t="s">
        <v>12</v>
      </c>
      <c r="J7" s="64" t="s">
        <v>12</v>
      </c>
      <c r="K7" s="64" t="s">
        <v>12</v>
      </c>
      <c r="L7" s="64" t="s">
        <v>12</v>
      </c>
      <c r="M7" s="64" t="s">
        <v>12</v>
      </c>
      <c r="N7" s="64" t="s">
        <v>12</v>
      </c>
      <c r="O7" s="64" t="s">
        <v>12</v>
      </c>
      <c r="P7" s="64" t="s">
        <v>12</v>
      </c>
      <c r="Q7" s="64" t="s">
        <v>12</v>
      </c>
      <c r="R7" s="64" t="s">
        <v>12</v>
      </c>
      <c r="S7" s="64" t="s">
        <v>12</v>
      </c>
      <c r="T7" s="64" t="s">
        <v>12</v>
      </c>
      <c r="U7" s="64" t="s">
        <v>12</v>
      </c>
      <c r="V7" s="64">
        <f t="shared" si="0"/>
        <v>18</v>
      </c>
      <c r="W7" s="64">
        <f t="shared" si="1"/>
        <v>0</v>
      </c>
      <c r="X7" s="65">
        <f t="shared" si="2"/>
        <v>1</v>
      </c>
      <c r="Y7" s="66">
        <f t="shared" si="3"/>
        <v>0</v>
      </c>
    </row>
    <row r="8" spans="2:25" x14ac:dyDescent="0.25">
      <c r="B8" s="75" t="s">
        <v>18</v>
      </c>
      <c r="C8" s="78" t="s">
        <v>19</v>
      </c>
      <c r="D8" s="63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 t="s">
        <v>12</v>
      </c>
      <c r="M8" s="64" t="s">
        <v>12</v>
      </c>
      <c r="N8" s="64" t="s">
        <v>12</v>
      </c>
      <c r="O8" s="64" t="s">
        <v>12</v>
      </c>
      <c r="P8" s="64" t="s">
        <v>12</v>
      </c>
      <c r="Q8" s="64" t="s">
        <v>12</v>
      </c>
      <c r="R8" s="64" t="s">
        <v>12</v>
      </c>
      <c r="S8" s="64" t="s">
        <v>12</v>
      </c>
      <c r="T8" s="64" t="s">
        <v>12</v>
      </c>
      <c r="U8" s="64" t="s">
        <v>12</v>
      </c>
      <c r="V8" s="64">
        <f t="shared" si="0"/>
        <v>18</v>
      </c>
      <c r="W8" s="64">
        <f t="shared" si="1"/>
        <v>0</v>
      </c>
      <c r="X8" s="65">
        <f t="shared" si="2"/>
        <v>1</v>
      </c>
      <c r="Y8" s="66">
        <f t="shared" si="3"/>
        <v>0</v>
      </c>
    </row>
    <row r="9" spans="2:25" x14ac:dyDescent="0.25">
      <c r="B9" s="75" t="s">
        <v>20</v>
      </c>
      <c r="C9" s="78" t="s">
        <v>21</v>
      </c>
      <c r="D9" s="63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4" t="s">
        <v>12</v>
      </c>
      <c r="N9" s="64" t="s">
        <v>12</v>
      </c>
      <c r="O9" s="64" t="s">
        <v>22</v>
      </c>
      <c r="P9" s="64" t="s">
        <v>12</v>
      </c>
      <c r="Q9" s="64" t="s">
        <v>12</v>
      </c>
      <c r="R9" s="64" t="s">
        <v>12</v>
      </c>
      <c r="S9" s="64" t="s">
        <v>12</v>
      </c>
      <c r="T9" s="64" t="s">
        <v>12</v>
      </c>
      <c r="U9" s="64" t="s">
        <v>12</v>
      </c>
      <c r="V9" s="64">
        <f t="shared" si="0"/>
        <v>17</v>
      </c>
      <c r="W9" s="64">
        <f t="shared" si="1"/>
        <v>1</v>
      </c>
      <c r="X9" s="65">
        <f t="shared" si="2"/>
        <v>0.94444444444444442</v>
      </c>
      <c r="Y9" s="66">
        <f t="shared" si="3"/>
        <v>5.5555555555555552E-2</v>
      </c>
    </row>
    <row r="10" spans="2:25" x14ac:dyDescent="0.25">
      <c r="B10" s="75" t="s">
        <v>23</v>
      </c>
      <c r="C10" s="78" t="s">
        <v>24</v>
      </c>
      <c r="D10" s="63" t="s">
        <v>12</v>
      </c>
      <c r="E10" s="64" t="s">
        <v>12</v>
      </c>
      <c r="F10" s="64" t="s">
        <v>22</v>
      </c>
      <c r="G10" s="64" t="s">
        <v>12</v>
      </c>
      <c r="H10" s="64" t="s">
        <v>22</v>
      </c>
      <c r="I10" s="64" t="s">
        <v>12</v>
      </c>
      <c r="J10" s="64" t="s">
        <v>22</v>
      </c>
      <c r="K10" s="64" t="s">
        <v>12</v>
      </c>
      <c r="L10" s="64" t="s">
        <v>12</v>
      </c>
      <c r="M10" s="64" t="s">
        <v>12</v>
      </c>
      <c r="N10" s="64" t="s">
        <v>22</v>
      </c>
      <c r="O10" s="64" t="s">
        <v>12</v>
      </c>
      <c r="P10" s="64" t="s">
        <v>12</v>
      </c>
      <c r="Q10" s="64" t="s">
        <v>22</v>
      </c>
      <c r="R10" s="64" t="s">
        <v>12</v>
      </c>
      <c r="S10" s="64" t="s">
        <v>12</v>
      </c>
      <c r="T10" s="64" t="s">
        <v>12</v>
      </c>
      <c r="U10" s="64" t="s">
        <v>12</v>
      </c>
      <c r="V10" s="64">
        <f t="shared" si="0"/>
        <v>13</v>
      </c>
      <c r="W10" s="64">
        <f t="shared" si="1"/>
        <v>5</v>
      </c>
      <c r="X10" s="65">
        <f t="shared" si="2"/>
        <v>0.72222222222222221</v>
      </c>
      <c r="Y10" s="66">
        <f t="shared" si="3"/>
        <v>0.27777777777777779</v>
      </c>
    </row>
    <row r="11" spans="2:25" x14ac:dyDescent="0.25">
      <c r="B11" s="75" t="s">
        <v>25</v>
      </c>
      <c r="C11" s="78" t="s">
        <v>26</v>
      </c>
      <c r="D11" s="63" t="s">
        <v>12</v>
      </c>
      <c r="E11" s="64" t="s">
        <v>22</v>
      </c>
      <c r="F11" s="64" t="s">
        <v>12</v>
      </c>
      <c r="G11" s="64" t="s">
        <v>12</v>
      </c>
      <c r="H11" s="64" t="s">
        <v>22</v>
      </c>
      <c r="I11" s="64" t="s">
        <v>12</v>
      </c>
      <c r="J11" s="64" t="s">
        <v>12</v>
      </c>
      <c r="K11" s="64" t="s">
        <v>22</v>
      </c>
      <c r="L11" s="64" t="s">
        <v>12</v>
      </c>
      <c r="M11" s="64" t="s">
        <v>12</v>
      </c>
      <c r="N11" s="64" t="s">
        <v>22</v>
      </c>
      <c r="O11" s="64" t="s">
        <v>12</v>
      </c>
      <c r="P11" s="64" t="s">
        <v>12</v>
      </c>
      <c r="Q11" s="64" t="s">
        <v>12</v>
      </c>
      <c r="R11" s="64" t="s">
        <v>22</v>
      </c>
      <c r="S11" s="64" t="s">
        <v>12</v>
      </c>
      <c r="T11" s="64" t="s">
        <v>12</v>
      </c>
      <c r="U11" s="64" t="s">
        <v>12</v>
      </c>
      <c r="V11" s="64">
        <f t="shared" si="0"/>
        <v>13</v>
      </c>
      <c r="W11" s="64">
        <f t="shared" si="1"/>
        <v>5</v>
      </c>
      <c r="X11" s="65">
        <f t="shared" si="2"/>
        <v>0.72222222222222221</v>
      </c>
      <c r="Y11" s="66">
        <f t="shared" si="3"/>
        <v>0.27777777777777779</v>
      </c>
    </row>
    <row r="12" spans="2:25" x14ac:dyDescent="0.25">
      <c r="B12" s="75" t="s">
        <v>27</v>
      </c>
      <c r="C12" s="78" t="s">
        <v>28</v>
      </c>
      <c r="D12" s="63" t="s">
        <v>12</v>
      </c>
      <c r="E12" s="64" t="s">
        <v>12</v>
      </c>
      <c r="F12" s="64" t="s">
        <v>12</v>
      </c>
      <c r="G12" s="64" t="s">
        <v>12</v>
      </c>
      <c r="H12" s="64" t="s">
        <v>12</v>
      </c>
      <c r="I12" s="64" t="s">
        <v>22</v>
      </c>
      <c r="J12" s="64" t="s">
        <v>12</v>
      </c>
      <c r="K12" s="64" t="s">
        <v>22</v>
      </c>
      <c r="L12" s="64" t="s">
        <v>12</v>
      </c>
      <c r="M12" s="64" t="s">
        <v>12</v>
      </c>
      <c r="N12" s="64" t="s">
        <v>12</v>
      </c>
      <c r="O12" s="64" t="s">
        <v>12</v>
      </c>
      <c r="P12" s="64" t="s">
        <v>12</v>
      </c>
      <c r="Q12" s="64" t="s">
        <v>12</v>
      </c>
      <c r="R12" s="64" t="s">
        <v>12</v>
      </c>
      <c r="S12" s="64" t="s">
        <v>12</v>
      </c>
      <c r="T12" s="64" t="s">
        <v>12</v>
      </c>
      <c r="U12" s="64" t="s">
        <v>12</v>
      </c>
      <c r="V12" s="64">
        <f t="shared" si="0"/>
        <v>16</v>
      </c>
      <c r="W12" s="64">
        <f t="shared" si="1"/>
        <v>2</v>
      </c>
      <c r="X12" s="65">
        <f t="shared" si="2"/>
        <v>0.88888888888888884</v>
      </c>
      <c r="Y12" s="66">
        <f t="shared" si="3"/>
        <v>0.1111111111111111</v>
      </c>
    </row>
    <row r="13" spans="2:25" x14ac:dyDescent="0.25">
      <c r="B13" s="75" t="s">
        <v>29</v>
      </c>
      <c r="C13" s="78" t="s">
        <v>30</v>
      </c>
      <c r="D13" s="63" t="s">
        <v>22</v>
      </c>
      <c r="E13" s="64" t="s">
        <v>22</v>
      </c>
      <c r="F13" s="64" t="s">
        <v>22</v>
      </c>
      <c r="G13" s="64" t="s">
        <v>22</v>
      </c>
      <c r="H13" s="64" t="s">
        <v>12</v>
      </c>
      <c r="I13" s="64" t="s">
        <v>12</v>
      </c>
      <c r="J13" s="64" t="s">
        <v>12</v>
      </c>
      <c r="K13" s="64" t="s">
        <v>12</v>
      </c>
      <c r="L13" s="64" t="s">
        <v>12</v>
      </c>
      <c r="M13" s="64" t="s">
        <v>12</v>
      </c>
      <c r="N13" s="64" t="s">
        <v>22</v>
      </c>
      <c r="O13" s="64" t="s">
        <v>12</v>
      </c>
      <c r="P13" s="64" t="s">
        <v>12</v>
      </c>
      <c r="Q13" s="64" t="s">
        <v>22</v>
      </c>
      <c r="R13" s="64" t="s">
        <v>12</v>
      </c>
      <c r="S13" s="64" t="s">
        <v>12</v>
      </c>
      <c r="T13" s="64" t="s">
        <v>12</v>
      </c>
      <c r="U13" s="64" t="s">
        <v>12</v>
      </c>
      <c r="V13" s="64">
        <f t="shared" si="0"/>
        <v>12</v>
      </c>
      <c r="W13" s="64">
        <f t="shared" si="1"/>
        <v>6</v>
      </c>
      <c r="X13" s="65">
        <f t="shared" si="2"/>
        <v>0.66666666666666663</v>
      </c>
      <c r="Y13" s="66">
        <f t="shared" si="3"/>
        <v>0.33333333333333331</v>
      </c>
    </row>
    <row r="14" spans="2:25" x14ac:dyDescent="0.25">
      <c r="B14" s="75" t="s">
        <v>31</v>
      </c>
      <c r="C14" s="78" t="s">
        <v>32</v>
      </c>
      <c r="D14" s="63" t="s">
        <v>12</v>
      </c>
      <c r="E14" s="64" t="s">
        <v>12</v>
      </c>
      <c r="F14" s="64" t="s">
        <v>12</v>
      </c>
      <c r="G14" s="64" t="s">
        <v>12</v>
      </c>
      <c r="H14" s="64" t="s">
        <v>12</v>
      </c>
      <c r="I14" s="64" t="s">
        <v>12</v>
      </c>
      <c r="J14" s="64" t="s">
        <v>12</v>
      </c>
      <c r="K14" s="64" t="s">
        <v>12</v>
      </c>
      <c r="L14" s="64" t="s">
        <v>12</v>
      </c>
      <c r="M14" s="64" t="s">
        <v>12</v>
      </c>
      <c r="N14" s="64" t="s">
        <v>12</v>
      </c>
      <c r="O14" s="64" t="s">
        <v>12</v>
      </c>
      <c r="P14" s="64" t="s">
        <v>22</v>
      </c>
      <c r="Q14" s="64" t="s">
        <v>12</v>
      </c>
      <c r="R14" s="64" t="s">
        <v>12</v>
      </c>
      <c r="S14" s="64" t="s">
        <v>12</v>
      </c>
      <c r="T14" s="64" t="s">
        <v>12</v>
      </c>
      <c r="U14" s="64" t="s">
        <v>22</v>
      </c>
      <c r="V14" s="64">
        <f t="shared" si="0"/>
        <v>16</v>
      </c>
      <c r="W14" s="64">
        <f t="shared" si="1"/>
        <v>2</v>
      </c>
      <c r="X14" s="65">
        <f t="shared" si="2"/>
        <v>0.88888888888888884</v>
      </c>
      <c r="Y14" s="66">
        <f t="shared" si="3"/>
        <v>0.1111111111111111</v>
      </c>
    </row>
    <row r="15" spans="2:25" x14ac:dyDescent="0.25">
      <c r="B15" s="75" t="s">
        <v>33</v>
      </c>
      <c r="C15" s="78" t="s">
        <v>34</v>
      </c>
      <c r="D15" s="63" t="s">
        <v>12</v>
      </c>
      <c r="E15" s="64" t="s">
        <v>22</v>
      </c>
      <c r="F15" s="64" t="s">
        <v>12</v>
      </c>
      <c r="G15" s="64" t="s">
        <v>12</v>
      </c>
      <c r="H15" s="64" t="s">
        <v>12</v>
      </c>
      <c r="I15" s="64" t="s">
        <v>12</v>
      </c>
      <c r="J15" s="64" t="s">
        <v>12</v>
      </c>
      <c r="K15" s="64" t="s">
        <v>12</v>
      </c>
      <c r="L15" s="64" t="s">
        <v>12</v>
      </c>
      <c r="M15" s="64" t="s">
        <v>12</v>
      </c>
      <c r="N15" s="64" t="s">
        <v>12</v>
      </c>
      <c r="O15" s="64" t="s">
        <v>12</v>
      </c>
      <c r="P15" s="64" t="s">
        <v>12</v>
      </c>
      <c r="Q15" s="64" t="s">
        <v>22</v>
      </c>
      <c r="R15" s="64" t="s">
        <v>22</v>
      </c>
      <c r="S15" s="64" t="s">
        <v>12</v>
      </c>
      <c r="T15" s="64" t="s">
        <v>12</v>
      </c>
      <c r="U15" s="64" t="s">
        <v>22</v>
      </c>
      <c r="V15" s="64">
        <f t="shared" si="0"/>
        <v>14</v>
      </c>
      <c r="W15" s="64">
        <f t="shared" si="1"/>
        <v>4</v>
      </c>
      <c r="X15" s="65">
        <f t="shared" si="2"/>
        <v>0.77777777777777779</v>
      </c>
      <c r="Y15" s="66">
        <f t="shared" si="3"/>
        <v>0.22222222222222221</v>
      </c>
    </row>
    <row r="16" spans="2:25" x14ac:dyDescent="0.25">
      <c r="B16" s="75" t="s">
        <v>35</v>
      </c>
      <c r="C16" s="78" t="s">
        <v>36</v>
      </c>
      <c r="D16" s="63" t="s">
        <v>12</v>
      </c>
      <c r="E16" s="64" t="s">
        <v>12</v>
      </c>
      <c r="F16" s="64" t="s">
        <v>12</v>
      </c>
      <c r="G16" s="64" t="s">
        <v>12</v>
      </c>
      <c r="H16" s="64" t="s">
        <v>12</v>
      </c>
      <c r="I16" s="64" t="s">
        <v>12</v>
      </c>
      <c r="J16" s="64" t="s">
        <v>22</v>
      </c>
      <c r="K16" s="64" t="s">
        <v>12</v>
      </c>
      <c r="L16" s="64" t="s">
        <v>12</v>
      </c>
      <c r="M16" s="64" t="s">
        <v>12</v>
      </c>
      <c r="N16" s="64" t="s">
        <v>12</v>
      </c>
      <c r="O16" s="64" t="s">
        <v>12</v>
      </c>
      <c r="P16" s="64" t="s">
        <v>12</v>
      </c>
      <c r="Q16" s="64" t="s">
        <v>12</v>
      </c>
      <c r="R16" s="64" t="s">
        <v>12</v>
      </c>
      <c r="S16" s="64" t="s">
        <v>12</v>
      </c>
      <c r="T16" s="64" t="s">
        <v>12</v>
      </c>
      <c r="U16" s="64" t="s">
        <v>22</v>
      </c>
      <c r="V16" s="64">
        <f t="shared" si="0"/>
        <v>16</v>
      </c>
      <c r="W16" s="64">
        <f t="shared" si="1"/>
        <v>2</v>
      </c>
      <c r="X16" s="65">
        <f t="shared" si="2"/>
        <v>0.88888888888888884</v>
      </c>
      <c r="Y16" s="66">
        <f t="shared" si="3"/>
        <v>0.1111111111111111</v>
      </c>
    </row>
    <row r="17" spans="2:25" ht="15.75" thickBot="1" x14ac:dyDescent="0.3">
      <c r="B17" s="76" t="s">
        <v>37</v>
      </c>
      <c r="C17" s="79" t="s">
        <v>38</v>
      </c>
      <c r="D17" s="67" t="s">
        <v>12</v>
      </c>
      <c r="E17" s="68" t="s">
        <v>12</v>
      </c>
      <c r="F17" s="68" t="s">
        <v>12</v>
      </c>
      <c r="G17" s="68" t="s">
        <v>12</v>
      </c>
      <c r="H17" s="68" t="s">
        <v>12</v>
      </c>
      <c r="I17" s="68" t="s">
        <v>12</v>
      </c>
      <c r="J17" s="68" t="s">
        <v>22</v>
      </c>
      <c r="K17" s="68" t="s">
        <v>12</v>
      </c>
      <c r="L17" s="68" t="s">
        <v>12</v>
      </c>
      <c r="M17" s="68" t="s">
        <v>12</v>
      </c>
      <c r="N17" s="68" t="s">
        <v>22</v>
      </c>
      <c r="O17" s="68" t="s">
        <v>12</v>
      </c>
      <c r="P17" s="68" t="s">
        <v>22</v>
      </c>
      <c r="Q17" s="68" t="s">
        <v>12</v>
      </c>
      <c r="R17" s="68" t="s">
        <v>22</v>
      </c>
      <c r="S17" s="68" t="s">
        <v>12</v>
      </c>
      <c r="T17" s="68" t="s">
        <v>22</v>
      </c>
      <c r="U17" s="68" t="s">
        <v>22</v>
      </c>
      <c r="V17" s="68">
        <f t="shared" si="0"/>
        <v>12</v>
      </c>
      <c r="W17" s="68">
        <f t="shared" si="1"/>
        <v>6</v>
      </c>
      <c r="X17" s="69">
        <f t="shared" si="2"/>
        <v>0.66666666666666663</v>
      </c>
      <c r="Y17" s="70">
        <f t="shared" si="3"/>
        <v>0.33333333333333331</v>
      </c>
    </row>
  </sheetData>
  <sheetProtection password="C71F" sheet="1" objects="1" scenarios="1"/>
  <mergeCells count="21">
    <mergeCell ref="Q3:Q4"/>
    <mergeCell ref="R3:R4"/>
    <mergeCell ref="T3:T4"/>
    <mergeCell ref="S3:S4"/>
    <mergeCell ref="U3:U4"/>
    <mergeCell ref="B3:B4"/>
    <mergeCell ref="C3:C4"/>
    <mergeCell ref="D1:Q1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N3:N4"/>
    <mergeCell ref="P3:P4"/>
  </mergeCells>
  <pageMargins left="0.7" right="0.7" top="0.75" bottom="0.75" header="0.3" footer="0.3"/>
  <pageSetup paperSize="9" orientation="portrait" horizontalDpi="720" verticalDpi="72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7"/>
  <sheetViews>
    <sheetView tabSelected="1" workbookViewId="0">
      <selection activeCell="B18" sqref="B18"/>
    </sheetView>
  </sheetViews>
  <sheetFormatPr baseColWidth="10" defaultRowHeight="15" x14ac:dyDescent="0.25"/>
  <cols>
    <col min="1" max="2" width="11.42578125" style="51"/>
    <col min="3" max="3" width="31.7109375" style="51" bestFit="1" customWidth="1"/>
    <col min="4" max="21" width="3.7109375" style="51" customWidth="1"/>
    <col min="22" max="23" width="11.42578125" style="51"/>
    <col min="24" max="24" width="13" style="51" bestFit="1" customWidth="1"/>
    <col min="25" max="16384" width="11.42578125" style="51"/>
  </cols>
  <sheetData>
    <row r="1" spans="2:25" ht="26.25" x14ac:dyDescent="0.4">
      <c r="D1" s="52" t="s">
        <v>39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2:25" ht="15.75" customHeight="1" x14ac:dyDescent="0.25">
      <c r="B3" s="53" t="s">
        <v>0</v>
      </c>
      <c r="C3" s="54" t="s">
        <v>1</v>
      </c>
      <c r="D3" s="59">
        <v>37230</v>
      </c>
      <c r="E3" s="59">
        <v>37230</v>
      </c>
      <c r="F3" s="59">
        <v>37237</v>
      </c>
      <c r="G3" s="59">
        <v>37238</v>
      </c>
      <c r="H3" s="59">
        <v>37244</v>
      </c>
      <c r="I3" s="59">
        <v>37245</v>
      </c>
      <c r="J3" s="59">
        <v>37251</v>
      </c>
      <c r="K3" s="59">
        <v>37252</v>
      </c>
      <c r="L3" s="59">
        <v>37258</v>
      </c>
      <c r="M3" s="59">
        <v>37259</v>
      </c>
      <c r="N3" s="59">
        <v>37265</v>
      </c>
      <c r="O3" s="59">
        <v>37266</v>
      </c>
      <c r="P3" s="59">
        <v>37272</v>
      </c>
      <c r="Q3" s="59">
        <v>37273</v>
      </c>
      <c r="R3" s="59">
        <v>37279</v>
      </c>
      <c r="S3" s="59">
        <v>37280</v>
      </c>
      <c r="T3" s="59">
        <v>37286</v>
      </c>
      <c r="U3" s="59">
        <v>37287</v>
      </c>
      <c r="V3" s="56" t="s">
        <v>2</v>
      </c>
      <c r="W3" s="56" t="s">
        <v>3</v>
      </c>
      <c r="X3" s="56" t="s">
        <v>4</v>
      </c>
      <c r="Y3" s="56" t="s">
        <v>5</v>
      </c>
    </row>
    <row r="4" spans="2:25" x14ac:dyDescent="0.25">
      <c r="B4" s="53"/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 t="s">
        <v>6</v>
      </c>
      <c r="W4" s="56" t="s">
        <v>7</v>
      </c>
      <c r="X4" s="56" t="s">
        <v>8</v>
      </c>
      <c r="Y4" s="56" t="s">
        <v>9</v>
      </c>
    </row>
    <row r="5" spans="2:25" x14ac:dyDescent="0.25">
      <c r="B5" s="57" t="s">
        <v>10</v>
      </c>
      <c r="C5" s="56" t="s">
        <v>11</v>
      </c>
      <c r="D5" s="58" t="s">
        <v>22</v>
      </c>
      <c r="E5" s="58" t="s">
        <v>12</v>
      </c>
      <c r="F5" s="58" t="s">
        <v>12</v>
      </c>
      <c r="G5" s="58" t="s">
        <v>22</v>
      </c>
      <c r="H5" s="58" t="s">
        <v>12</v>
      </c>
      <c r="I5" s="58" t="s">
        <v>12</v>
      </c>
      <c r="J5" s="58" t="s">
        <v>12</v>
      </c>
      <c r="K5" s="58" t="s">
        <v>12</v>
      </c>
      <c r="L5" s="58" t="s">
        <v>22</v>
      </c>
      <c r="M5" s="58" t="s">
        <v>12</v>
      </c>
      <c r="N5" s="58" t="s">
        <v>12</v>
      </c>
      <c r="O5" s="58" t="s">
        <v>12</v>
      </c>
      <c r="P5" s="58" t="s">
        <v>12</v>
      </c>
      <c r="Q5" s="58" t="s">
        <v>12</v>
      </c>
      <c r="R5" s="58" t="s">
        <v>12</v>
      </c>
      <c r="S5" s="58" t="s">
        <v>12</v>
      </c>
      <c r="T5" s="58" t="s">
        <v>12</v>
      </c>
      <c r="U5" s="58" t="s">
        <v>12</v>
      </c>
      <c r="V5" s="58"/>
      <c r="W5" s="58"/>
      <c r="X5" s="58"/>
      <c r="Y5" s="58"/>
    </row>
    <row r="6" spans="2:25" x14ac:dyDescent="0.25">
      <c r="B6" s="57" t="s">
        <v>13</v>
      </c>
      <c r="C6" s="56" t="s">
        <v>14</v>
      </c>
      <c r="D6" s="58" t="s">
        <v>12</v>
      </c>
      <c r="E6" s="58" t="s">
        <v>12</v>
      </c>
      <c r="F6" s="58" t="s">
        <v>12</v>
      </c>
      <c r="G6" s="58" t="s">
        <v>12</v>
      </c>
      <c r="H6" s="58" t="s">
        <v>12</v>
      </c>
      <c r="I6" s="58" t="s">
        <v>12</v>
      </c>
      <c r="J6" s="58" t="s">
        <v>12</v>
      </c>
      <c r="K6" s="58" t="s">
        <v>12</v>
      </c>
      <c r="L6" s="58" t="s">
        <v>12</v>
      </c>
      <c r="M6" s="58" t="s">
        <v>12</v>
      </c>
      <c r="N6" s="58" t="s">
        <v>12</v>
      </c>
      <c r="O6" s="58" t="s">
        <v>15</v>
      </c>
      <c r="P6" s="58" t="s">
        <v>12</v>
      </c>
      <c r="Q6" s="58" t="s">
        <v>12</v>
      </c>
      <c r="R6" s="58" t="s">
        <v>12</v>
      </c>
      <c r="S6" s="58" t="s">
        <v>12</v>
      </c>
      <c r="T6" s="58" t="s">
        <v>12</v>
      </c>
      <c r="U6" s="58" t="s">
        <v>12</v>
      </c>
      <c r="V6" s="58"/>
      <c r="W6" s="58"/>
      <c r="X6" s="58"/>
      <c r="Y6" s="58"/>
    </row>
    <row r="7" spans="2:25" x14ac:dyDescent="0.25">
      <c r="B7" s="57" t="s">
        <v>16</v>
      </c>
      <c r="C7" s="56" t="s">
        <v>17</v>
      </c>
      <c r="D7" s="58" t="s">
        <v>12</v>
      </c>
      <c r="E7" s="58" t="s">
        <v>12</v>
      </c>
      <c r="F7" s="58" t="s">
        <v>12</v>
      </c>
      <c r="G7" s="58" t="s">
        <v>12</v>
      </c>
      <c r="H7" s="58" t="s">
        <v>12</v>
      </c>
      <c r="I7" s="58" t="s">
        <v>12</v>
      </c>
      <c r="J7" s="58" t="s">
        <v>12</v>
      </c>
      <c r="K7" s="58" t="s">
        <v>12</v>
      </c>
      <c r="L7" s="58" t="s">
        <v>12</v>
      </c>
      <c r="M7" s="58" t="s">
        <v>12</v>
      </c>
      <c r="N7" s="58" t="s">
        <v>12</v>
      </c>
      <c r="O7" s="58" t="s">
        <v>12</v>
      </c>
      <c r="P7" s="58" t="s">
        <v>12</v>
      </c>
      <c r="Q7" s="58" t="s">
        <v>12</v>
      </c>
      <c r="R7" s="58" t="s">
        <v>12</v>
      </c>
      <c r="S7" s="58" t="s">
        <v>12</v>
      </c>
      <c r="T7" s="58" t="s">
        <v>12</v>
      </c>
      <c r="U7" s="58" t="s">
        <v>12</v>
      </c>
      <c r="V7" s="58"/>
      <c r="W7" s="58"/>
      <c r="X7" s="58"/>
      <c r="Y7" s="58"/>
    </row>
    <row r="8" spans="2:25" x14ac:dyDescent="0.25">
      <c r="B8" s="57" t="s">
        <v>18</v>
      </c>
      <c r="C8" s="56" t="s">
        <v>19</v>
      </c>
      <c r="D8" s="58" t="s">
        <v>12</v>
      </c>
      <c r="E8" s="58" t="s">
        <v>12</v>
      </c>
      <c r="F8" s="58" t="s">
        <v>12</v>
      </c>
      <c r="G8" s="58" t="s">
        <v>12</v>
      </c>
      <c r="H8" s="58" t="s">
        <v>12</v>
      </c>
      <c r="I8" s="58" t="s">
        <v>12</v>
      </c>
      <c r="J8" s="58" t="s">
        <v>12</v>
      </c>
      <c r="K8" s="58" t="s">
        <v>12</v>
      </c>
      <c r="L8" s="58" t="s">
        <v>12</v>
      </c>
      <c r="M8" s="58" t="s">
        <v>12</v>
      </c>
      <c r="N8" s="58" t="s">
        <v>12</v>
      </c>
      <c r="O8" s="58" t="s">
        <v>12</v>
      </c>
      <c r="P8" s="58" t="s">
        <v>12</v>
      </c>
      <c r="Q8" s="58" t="s">
        <v>12</v>
      </c>
      <c r="R8" s="58" t="s">
        <v>12</v>
      </c>
      <c r="S8" s="58" t="s">
        <v>12</v>
      </c>
      <c r="T8" s="58" t="s">
        <v>12</v>
      </c>
      <c r="U8" s="58" t="s">
        <v>12</v>
      </c>
      <c r="V8" s="58"/>
      <c r="W8" s="58"/>
      <c r="X8" s="58"/>
      <c r="Y8" s="58"/>
    </row>
    <row r="9" spans="2:25" x14ac:dyDescent="0.25">
      <c r="B9" s="57" t="s">
        <v>20</v>
      </c>
      <c r="C9" s="56" t="s">
        <v>21</v>
      </c>
      <c r="D9" s="58" t="s">
        <v>12</v>
      </c>
      <c r="E9" s="58" t="s">
        <v>12</v>
      </c>
      <c r="F9" s="58" t="s">
        <v>12</v>
      </c>
      <c r="G9" s="58" t="s">
        <v>12</v>
      </c>
      <c r="H9" s="58" t="s">
        <v>12</v>
      </c>
      <c r="I9" s="58" t="s">
        <v>12</v>
      </c>
      <c r="J9" s="58" t="s">
        <v>12</v>
      </c>
      <c r="K9" s="58" t="s">
        <v>12</v>
      </c>
      <c r="L9" s="58" t="s">
        <v>12</v>
      </c>
      <c r="M9" s="58" t="s">
        <v>12</v>
      </c>
      <c r="N9" s="58" t="s">
        <v>12</v>
      </c>
      <c r="O9" s="58" t="s">
        <v>22</v>
      </c>
      <c r="P9" s="58" t="s">
        <v>12</v>
      </c>
      <c r="Q9" s="58" t="s">
        <v>12</v>
      </c>
      <c r="R9" s="58" t="s">
        <v>12</v>
      </c>
      <c r="S9" s="58" t="s">
        <v>12</v>
      </c>
      <c r="T9" s="58" t="s">
        <v>12</v>
      </c>
      <c r="U9" s="58" t="s">
        <v>12</v>
      </c>
      <c r="V9" s="58"/>
      <c r="W9" s="58"/>
      <c r="X9" s="58"/>
      <c r="Y9" s="58"/>
    </row>
    <row r="10" spans="2:25" x14ac:dyDescent="0.25">
      <c r="B10" s="57" t="s">
        <v>23</v>
      </c>
      <c r="C10" s="56" t="s">
        <v>24</v>
      </c>
      <c r="D10" s="58" t="s">
        <v>12</v>
      </c>
      <c r="E10" s="58" t="s">
        <v>12</v>
      </c>
      <c r="F10" s="58" t="s">
        <v>22</v>
      </c>
      <c r="G10" s="58" t="s">
        <v>12</v>
      </c>
      <c r="H10" s="58" t="s">
        <v>22</v>
      </c>
      <c r="I10" s="58" t="s">
        <v>12</v>
      </c>
      <c r="J10" s="58" t="s">
        <v>22</v>
      </c>
      <c r="K10" s="58" t="s">
        <v>12</v>
      </c>
      <c r="L10" s="58" t="s">
        <v>12</v>
      </c>
      <c r="M10" s="58" t="s">
        <v>12</v>
      </c>
      <c r="N10" s="58" t="s">
        <v>22</v>
      </c>
      <c r="O10" s="58" t="s">
        <v>12</v>
      </c>
      <c r="P10" s="58" t="s">
        <v>12</v>
      </c>
      <c r="Q10" s="58" t="s">
        <v>22</v>
      </c>
      <c r="R10" s="58" t="s">
        <v>12</v>
      </c>
      <c r="S10" s="58" t="s">
        <v>12</v>
      </c>
      <c r="T10" s="58" t="s">
        <v>12</v>
      </c>
      <c r="U10" s="58" t="s">
        <v>12</v>
      </c>
      <c r="V10" s="58"/>
      <c r="W10" s="58"/>
      <c r="X10" s="58"/>
      <c r="Y10" s="58"/>
    </row>
    <row r="11" spans="2:25" x14ac:dyDescent="0.25">
      <c r="B11" s="57" t="s">
        <v>25</v>
      </c>
      <c r="C11" s="56" t="s">
        <v>26</v>
      </c>
      <c r="D11" s="58" t="s">
        <v>12</v>
      </c>
      <c r="E11" s="58" t="s">
        <v>22</v>
      </c>
      <c r="F11" s="58" t="s">
        <v>12</v>
      </c>
      <c r="G11" s="58" t="s">
        <v>12</v>
      </c>
      <c r="H11" s="58" t="s">
        <v>22</v>
      </c>
      <c r="I11" s="58" t="s">
        <v>12</v>
      </c>
      <c r="J11" s="58" t="s">
        <v>12</v>
      </c>
      <c r="K11" s="58" t="s">
        <v>22</v>
      </c>
      <c r="L11" s="58" t="s">
        <v>12</v>
      </c>
      <c r="M11" s="58" t="s">
        <v>12</v>
      </c>
      <c r="N11" s="58" t="s">
        <v>22</v>
      </c>
      <c r="O11" s="58" t="s">
        <v>12</v>
      </c>
      <c r="P11" s="58" t="s">
        <v>12</v>
      </c>
      <c r="Q11" s="58" t="s">
        <v>12</v>
      </c>
      <c r="R11" s="58" t="s">
        <v>22</v>
      </c>
      <c r="S11" s="58" t="s">
        <v>12</v>
      </c>
      <c r="T11" s="58" t="s">
        <v>12</v>
      </c>
      <c r="U11" s="58" t="s">
        <v>12</v>
      </c>
      <c r="V11" s="58"/>
      <c r="W11" s="58"/>
      <c r="X11" s="58"/>
      <c r="Y11" s="58"/>
    </row>
    <row r="12" spans="2:25" x14ac:dyDescent="0.25">
      <c r="B12" s="57" t="s">
        <v>27</v>
      </c>
      <c r="C12" s="56" t="s">
        <v>28</v>
      </c>
      <c r="D12" s="58" t="s">
        <v>12</v>
      </c>
      <c r="E12" s="58" t="s">
        <v>12</v>
      </c>
      <c r="F12" s="58" t="s">
        <v>12</v>
      </c>
      <c r="G12" s="58" t="s">
        <v>12</v>
      </c>
      <c r="H12" s="58" t="s">
        <v>12</v>
      </c>
      <c r="I12" s="58" t="s">
        <v>22</v>
      </c>
      <c r="J12" s="58" t="s">
        <v>12</v>
      </c>
      <c r="K12" s="58" t="s">
        <v>22</v>
      </c>
      <c r="L12" s="58" t="s">
        <v>12</v>
      </c>
      <c r="M12" s="58" t="s">
        <v>12</v>
      </c>
      <c r="N12" s="58" t="s">
        <v>12</v>
      </c>
      <c r="O12" s="58" t="s">
        <v>12</v>
      </c>
      <c r="P12" s="58" t="s">
        <v>12</v>
      </c>
      <c r="Q12" s="58" t="s">
        <v>12</v>
      </c>
      <c r="R12" s="58" t="s">
        <v>12</v>
      </c>
      <c r="S12" s="58" t="s">
        <v>12</v>
      </c>
      <c r="T12" s="58" t="s">
        <v>12</v>
      </c>
      <c r="U12" s="58" t="s">
        <v>12</v>
      </c>
      <c r="V12" s="58"/>
      <c r="W12" s="58"/>
      <c r="X12" s="58"/>
      <c r="Y12" s="58"/>
    </row>
    <row r="13" spans="2:25" x14ac:dyDescent="0.25">
      <c r="B13" s="57" t="s">
        <v>29</v>
      </c>
      <c r="C13" s="56" t="s">
        <v>30</v>
      </c>
      <c r="D13" s="58" t="s">
        <v>22</v>
      </c>
      <c r="E13" s="58" t="s">
        <v>22</v>
      </c>
      <c r="F13" s="58" t="s">
        <v>22</v>
      </c>
      <c r="G13" s="58" t="s">
        <v>22</v>
      </c>
      <c r="H13" s="58" t="s">
        <v>12</v>
      </c>
      <c r="I13" s="58" t="s">
        <v>12</v>
      </c>
      <c r="J13" s="58" t="s">
        <v>12</v>
      </c>
      <c r="K13" s="58" t="s">
        <v>12</v>
      </c>
      <c r="L13" s="58" t="s">
        <v>12</v>
      </c>
      <c r="M13" s="58" t="s">
        <v>12</v>
      </c>
      <c r="N13" s="58" t="s">
        <v>22</v>
      </c>
      <c r="O13" s="58" t="s">
        <v>12</v>
      </c>
      <c r="P13" s="58" t="s">
        <v>12</v>
      </c>
      <c r="Q13" s="58" t="s">
        <v>22</v>
      </c>
      <c r="R13" s="58" t="s">
        <v>12</v>
      </c>
      <c r="S13" s="58" t="s">
        <v>12</v>
      </c>
      <c r="T13" s="58" t="s">
        <v>12</v>
      </c>
      <c r="U13" s="58" t="s">
        <v>12</v>
      </c>
      <c r="V13" s="58"/>
      <c r="W13" s="58"/>
      <c r="X13" s="58"/>
      <c r="Y13" s="58"/>
    </row>
    <row r="14" spans="2:25" x14ac:dyDescent="0.25">
      <c r="B14" s="57" t="s">
        <v>31</v>
      </c>
      <c r="C14" s="56" t="s">
        <v>32</v>
      </c>
      <c r="D14" s="58" t="s">
        <v>12</v>
      </c>
      <c r="E14" s="58" t="s">
        <v>12</v>
      </c>
      <c r="F14" s="58" t="s">
        <v>12</v>
      </c>
      <c r="G14" s="58" t="s">
        <v>12</v>
      </c>
      <c r="H14" s="58" t="s">
        <v>12</v>
      </c>
      <c r="I14" s="58" t="s">
        <v>12</v>
      </c>
      <c r="J14" s="58" t="s">
        <v>12</v>
      </c>
      <c r="K14" s="58" t="s">
        <v>12</v>
      </c>
      <c r="L14" s="58" t="s">
        <v>12</v>
      </c>
      <c r="M14" s="58" t="s">
        <v>12</v>
      </c>
      <c r="N14" s="58" t="s">
        <v>12</v>
      </c>
      <c r="O14" s="58" t="s">
        <v>12</v>
      </c>
      <c r="P14" s="58" t="s">
        <v>22</v>
      </c>
      <c r="Q14" s="58" t="s">
        <v>12</v>
      </c>
      <c r="R14" s="58" t="s">
        <v>12</v>
      </c>
      <c r="S14" s="58" t="s">
        <v>12</v>
      </c>
      <c r="T14" s="58" t="s">
        <v>12</v>
      </c>
      <c r="U14" s="58" t="s">
        <v>22</v>
      </c>
      <c r="V14" s="58"/>
      <c r="W14" s="58"/>
      <c r="X14" s="58"/>
      <c r="Y14" s="58"/>
    </row>
    <row r="15" spans="2:25" x14ac:dyDescent="0.25">
      <c r="B15" s="57" t="s">
        <v>33</v>
      </c>
      <c r="C15" s="56" t="s">
        <v>34</v>
      </c>
      <c r="D15" s="58" t="s">
        <v>12</v>
      </c>
      <c r="E15" s="58" t="s">
        <v>22</v>
      </c>
      <c r="F15" s="58" t="s">
        <v>12</v>
      </c>
      <c r="G15" s="58" t="s">
        <v>12</v>
      </c>
      <c r="H15" s="58" t="s">
        <v>12</v>
      </c>
      <c r="I15" s="58" t="s">
        <v>12</v>
      </c>
      <c r="J15" s="58" t="s">
        <v>12</v>
      </c>
      <c r="K15" s="58" t="s">
        <v>12</v>
      </c>
      <c r="L15" s="58" t="s">
        <v>12</v>
      </c>
      <c r="M15" s="58" t="s">
        <v>12</v>
      </c>
      <c r="N15" s="58" t="s">
        <v>12</v>
      </c>
      <c r="O15" s="58" t="s">
        <v>12</v>
      </c>
      <c r="P15" s="58" t="s">
        <v>12</v>
      </c>
      <c r="Q15" s="58" t="s">
        <v>22</v>
      </c>
      <c r="R15" s="58" t="s">
        <v>22</v>
      </c>
      <c r="S15" s="58" t="s">
        <v>12</v>
      </c>
      <c r="T15" s="58" t="s">
        <v>12</v>
      </c>
      <c r="U15" s="58" t="s">
        <v>22</v>
      </c>
      <c r="V15" s="58"/>
      <c r="W15" s="58"/>
      <c r="X15" s="58"/>
      <c r="Y15" s="58"/>
    </row>
    <row r="16" spans="2:25" x14ac:dyDescent="0.25">
      <c r="B16" s="57" t="s">
        <v>35</v>
      </c>
      <c r="C16" s="56" t="s">
        <v>36</v>
      </c>
      <c r="D16" s="58" t="s">
        <v>12</v>
      </c>
      <c r="E16" s="58" t="s">
        <v>12</v>
      </c>
      <c r="F16" s="58" t="s">
        <v>12</v>
      </c>
      <c r="G16" s="58" t="s">
        <v>12</v>
      </c>
      <c r="H16" s="58" t="s">
        <v>12</v>
      </c>
      <c r="I16" s="58" t="s">
        <v>12</v>
      </c>
      <c r="J16" s="58" t="s">
        <v>22</v>
      </c>
      <c r="K16" s="58" t="s">
        <v>12</v>
      </c>
      <c r="L16" s="58" t="s">
        <v>12</v>
      </c>
      <c r="M16" s="58" t="s">
        <v>12</v>
      </c>
      <c r="N16" s="58" t="s">
        <v>12</v>
      </c>
      <c r="O16" s="58" t="s">
        <v>12</v>
      </c>
      <c r="P16" s="58" t="s">
        <v>12</v>
      </c>
      <c r="Q16" s="58" t="s">
        <v>12</v>
      </c>
      <c r="R16" s="58" t="s">
        <v>12</v>
      </c>
      <c r="S16" s="58" t="s">
        <v>12</v>
      </c>
      <c r="T16" s="58" t="s">
        <v>12</v>
      </c>
      <c r="U16" s="58" t="s">
        <v>22</v>
      </c>
      <c r="V16" s="58"/>
      <c r="W16" s="58"/>
      <c r="X16" s="58"/>
      <c r="Y16" s="58"/>
    </row>
    <row r="17" spans="2:25" x14ac:dyDescent="0.25">
      <c r="B17" s="57" t="s">
        <v>37</v>
      </c>
      <c r="C17" s="56" t="s">
        <v>38</v>
      </c>
      <c r="D17" s="58" t="s">
        <v>12</v>
      </c>
      <c r="E17" s="58" t="s">
        <v>12</v>
      </c>
      <c r="F17" s="58" t="s">
        <v>12</v>
      </c>
      <c r="G17" s="58" t="s">
        <v>12</v>
      </c>
      <c r="H17" s="58" t="s">
        <v>12</v>
      </c>
      <c r="I17" s="58" t="s">
        <v>12</v>
      </c>
      <c r="J17" s="58" t="s">
        <v>22</v>
      </c>
      <c r="K17" s="58" t="s">
        <v>12</v>
      </c>
      <c r="L17" s="58" t="s">
        <v>12</v>
      </c>
      <c r="M17" s="58" t="s">
        <v>12</v>
      </c>
      <c r="N17" s="58" t="s">
        <v>22</v>
      </c>
      <c r="O17" s="58" t="s">
        <v>12</v>
      </c>
      <c r="P17" s="58" t="s">
        <v>22</v>
      </c>
      <c r="Q17" s="58" t="s">
        <v>12</v>
      </c>
      <c r="R17" s="58" t="s">
        <v>22</v>
      </c>
      <c r="S17" s="58" t="s">
        <v>12</v>
      </c>
      <c r="T17" s="58" t="s">
        <v>22</v>
      </c>
      <c r="U17" s="58" t="s">
        <v>22</v>
      </c>
      <c r="V17" s="58"/>
      <c r="W17" s="58"/>
      <c r="X17" s="58"/>
      <c r="Y17" s="58"/>
    </row>
  </sheetData>
  <pageMargins left="0.7" right="0.7" top="0.75" bottom="0.75" header="0.3" footer="0.3"/>
  <pageSetup paperSize="9" orientation="portrait" horizontalDpi="720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E01-M</vt:lpstr>
      <vt:lpstr>E01-D</vt:lpstr>
      <vt:lpstr>E02-M</vt:lpstr>
      <vt:lpstr>E02-D</vt:lpstr>
      <vt:lpstr>E03-M</vt:lpstr>
      <vt:lpstr>E03-D</vt:lpstr>
    </vt:vector>
  </TitlesOfParts>
  <Company>Asociación Educativa Peruano Canadiense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Leonora</cp:lastModifiedBy>
  <dcterms:created xsi:type="dcterms:W3CDTF">2003-02-04T00:38:58Z</dcterms:created>
  <dcterms:modified xsi:type="dcterms:W3CDTF">2012-08-31T05:51:40Z</dcterms:modified>
</cp:coreProperties>
</file>