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130" windowHeight="11775" activeTab="2"/>
  </bookViews>
  <sheets>
    <sheet name="Schedule Mishna" sheetId="1" r:id="rId1"/>
    <sheet name="Bookmark" sheetId="2" r:id="rId2"/>
    <sheet name="Shas" sheetId="3" r:id="rId3"/>
  </sheets>
  <definedNames/>
  <calcPr fullCalcOnLoad="1"/>
</workbook>
</file>

<file path=xl/sharedStrings.xml><?xml version="1.0" encoding="utf-8"?>
<sst xmlns="http://schemas.openxmlformats.org/spreadsheetml/2006/main" count="187" uniqueCount="123">
  <si>
    <t>Mesechta</t>
  </si>
  <si>
    <t>Mishnas in Mesechta</t>
  </si>
  <si>
    <t>Mishna's in Perek
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</si>
  <si>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</si>
  <si>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</si>
  <si>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</si>
  <si>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</si>
  <si>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</si>
  <si>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</si>
  <si>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</si>
  <si>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</si>
  <si>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</si>
  <si>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</si>
  <si>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</si>
  <si>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</si>
  <si>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</si>
  <si>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</si>
  <si>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</si>
  <si>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</si>
  <si>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</si>
  <si>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</si>
  <si>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</si>
  <si>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</si>
  <si>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</si>
  <si>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</si>
  <si>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</si>
  <si>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</si>
  <si>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</si>
  <si>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</si>
  <si>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</si>
  <si>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</si>
  <si>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</si>
  <si>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Nezekim</t>
  </si>
  <si>
    <t>Bava Kama</t>
  </si>
  <si>
    <t>Bava Metzea</t>
  </si>
  <si>
    <t>Bava Basra</t>
  </si>
  <si>
    <t>Sanhedrin</t>
  </si>
  <si>
    <t>Makkos</t>
  </si>
  <si>
    <t>Shevuos</t>
  </si>
  <si>
    <t>Edios</t>
  </si>
  <si>
    <t>Avoda Zara</t>
  </si>
  <si>
    <t>Avos</t>
  </si>
  <si>
    <t>Horias</t>
  </si>
  <si>
    <t>Kadshim</t>
  </si>
  <si>
    <t>Zevachim</t>
  </si>
  <si>
    <t>Menachos</t>
  </si>
  <si>
    <t>Chullin</t>
  </si>
  <si>
    <t>Bechoros</t>
  </si>
  <si>
    <t>Arachim</t>
  </si>
  <si>
    <t>Temurah</t>
  </si>
  <si>
    <t>Kerisos</t>
  </si>
  <si>
    <t>Meilah</t>
  </si>
  <si>
    <t>Tamid</t>
  </si>
  <si>
    <t>Middos</t>
  </si>
  <si>
    <t>Kinnim</t>
  </si>
  <si>
    <t>Taharos</t>
  </si>
  <si>
    <t>Kailim</t>
  </si>
  <si>
    <t>Ohalos</t>
  </si>
  <si>
    <t>Parah</t>
  </si>
  <si>
    <t>Mikvaos</t>
  </si>
  <si>
    <t>Niddah</t>
  </si>
  <si>
    <t>Machshirin</t>
  </si>
  <si>
    <t>Zavim</t>
  </si>
  <si>
    <t>Tvul Yom</t>
  </si>
  <si>
    <t>Yadayim</t>
  </si>
  <si>
    <t>Uktzin</t>
  </si>
  <si>
    <t>Zroyim</t>
  </si>
  <si>
    <t>Brachos</t>
  </si>
  <si>
    <t>Payah</t>
  </si>
  <si>
    <t>Da'mi</t>
  </si>
  <si>
    <t>K'liyim</t>
  </si>
  <si>
    <t>Shevis</t>
  </si>
  <si>
    <t>Trumos</t>
  </si>
  <si>
    <t>Maasros</t>
  </si>
  <si>
    <t>Masser2</t>
  </si>
  <si>
    <t>Challa</t>
  </si>
  <si>
    <t>Orla</t>
  </si>
  <si>
    <t>Becorim</t>
  </si>
  <si>
    <t>Moed</t>
  </si>
  <si>
    <t>Shabbos</t>
  </si>
  <si>
    <t>Eruvin</t>
  </si>
  <si>
    <t>Pesachim</t>
  </si>
  <si>
    <t>Shekalim</t>
  </si>
  <si>
    <t>Yoma</t>
  </si>
  <si>
    <t>Succah</t>
  </si>
  <si>
    <t>Baytzah</t>
  </si>
  <si>
    <t>RoshHashan</t>
  </si>
  <si>
    <t>Taanis</t>
  </si>
  <si>
    <t>Maggila</t>
  </si>
  <si>
    <t>Moed Katan</t>
  </si>
  <si>
    <t>Chagigah</t>
  </si>
  <si>
    <t>Nashim</t>
  </si>
  <si>
    <t>Yevamos</t>
  </si>
  <si>
    <t>Kesuvos</t>
  </si>
  <si>
    <t>Nedarim</t>
  </si>
  <si>
    <t>Nazir</t>
  </si>
  <si>
    <t>Sotah</t>
  </si>
  <si>
    <t>Gitten</t>
  </si>
  <si>
    <t>Kiddushin</t>
  </si>
  <si>
    <t>Niga'im</t>
  </si>
  <si>
    <t>Date</t>
  </si>
  <si>
    <t>Start Date</t>
  </si>
  <si>
    <t>Mishna Offset</t>
  </si>
  <si>
    <t>Edit A67 to the starting date of your schedule</t>
  </si>
  <si>
    <t>Edit A70 to set the Mishna Offset, 0 for Brachos, see column D of other offsets</t>
  </si>
  <si>
    <t>Name</t>
  </si>
  <si>
    <t>BookMark Review</t>
  </si>
  <si>
    <t>0 for Today, 7 for 7 Day Review, 30 for …</t>
  </si>
  <si>
    <t>Ctrl-Alt-F9 to recalculate</t>
  </si>
  <si>
    <t>From</t>
  </si>
  <si>
    <t>To</t>
  </si>
  <si>
    <t>Mishnas a Day</t>
  </si>
  <si>
    <t>Yisroel</t>
  </si>
  <si>
    <t>Mishna #</t>
  </si>
  <si>
    <t>Shlomo</t>
  </si>
  <si>
    <t>In Schedule tab and bookmark tab, set B2 to the starting date of the current calendar</t>
  </si>
  <si>
    <t>Binyomin</t>
  </si>
  <si>
    <t>Yisroel 2</t>
  </si>
  <si>
    <t>List of Preset Schedules</t>
  </si>
  <si>
    <t>Yisroel 3</t>
  </si>
  <si>
    <t>Yisroel 4</t>
  </si>
  <si>
    <t>Yisroel 5</t>
  </si>
  <si>
    <t>Current Preset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</si>
</sst>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ddd\ mm/dd/yyyy"/>
    <numFmt numFmtId="167" formatCode="0.0"/>
    <numFmt numFmtId="168" formatCode="m/d"/>
    <numFmt numFmtId="169" formatCode="mm/dd/yyyy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Lucida Console"/>
      <family val="3"/>
    </font>
    <font>
      <sz val="7"/>
      <name val="Arial Narrow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" fontId="2" fillId="0" borderId="2" xfId="0" applyNumberFormat="1" applyFont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64" fontId="1" fillId="0" borderId="0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3" fillId="2" borderId="0" xfId="0" applyNumberFormat="1" applyFont="1" applyFill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center" wrapText="1"/>
    </xf>
    <xf numFmtId="169" fontId="0" fillId="0" borderId="0" xfId="0" applyNumberFormat="1" applyAlignment="1">
      <alignment horizontal="center" wrapText="1"/>
    </xf>
    <xf numFmtId="14" fontId="1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366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20" customWidth="1"/>
    <col min="2" max="2" width="13.57421875" style="0" customWidth="1"/>
    <col min="3" max="4" width="12.28125" style="0" customWidth="1"/>
    <col min="5" max="5" width="12.8515625" style="0" customWidth="1"/>
    <col min="6" max="6" width="1.28515625" style="0" hidden="1" customWidth="1"/>
  </cols>
  <sheetData>
    <row r="1" spans="1:5" ht="12.75">
      <c r="A1" s="17" t="s">
        <v>113</v>
      </c>
      <c r="B1" s="9" t="s">
        <v>100</v>
      </c>
      <c r="C1" s="10" t="s">
        <v>109</v>
      </c>
      <c r="D1" s="10" t="s">
        <v>110</v>
      </c>
      <c r="E1" s="8" t="s">
        <v>100</v>
      </c>
    </row>
    <row r="2" spans="1:5" ht="12.75">
      <c r="A2" s="18">
        <f>((B2-StartDate())*MishnasADay())+1</f>
        <v>1</v>
      </c>
      <c r="B2" s="15">
        <v>40078</v>
      </c>
      <c r="C2" s="16" t="str">
        <f>mishnax(A2-1)</f>
        <v>Brachos 1:1</v>
      </c>
      <c r="D2" s="33" t="str">
        <f aca="true" t="shared" si="0" ref="D2:D8">mishnax((A2-1)+(MishnasADay()-1))</f>
        <v>Brachos 2:7</v>
      </c>
      <c r="E2" s="14" t="str">
        <f>Datetoheb(B2)</f>
        <v>Tishrei 4 5770</v>
      </c>
    </row>
    <row r="3" spans="1:5" ht="12.75">
      <c r="A3" s="19">
        <f>A2+MishnasADay()</f>
        <v>13</v>
      </c>
      <c r="B3" s="12">
        <f aca="true" t="shared" si="1" ref="B3:B31">B2+1</f>
        <v>40079</v>
      </c>
      <c r="C3" s="13" t="str">
        <f aca="true" t="shared" si="2" ref="C3:C8">mishnax(A3-1)</f>
        <v>Brachos 2:8</v>
      </c>
      <c r="D3" s="13" t="str">
        <f t="shared" si="0"/>
        <v>Brachos 4:5</v>
      </c>
      <c r="E3" s="11" t="str">
        <f aca="true" t="shared" si="3" ref="E3:E39">Datetoheb(B3)</f>
        <v>Tishrei 5 5770</v>
      </c>
    </row>
    <row r="4" spans="1:5" ht="12.75">
      <c r="A4" s="18">
        <f>A3+MishnasADay()</f>
        <v>25</v>
      </c>
      <c r="B4" s="15">
        <f t="shared" si="1"/>
        <v>40080</v>
      </c>
      <c r="C4" s="16" t="str">
        <f t="shared" si="2"/>
        <v>Brachos 4:6</v>
      </c>
      <c r="D4" s="33" t="str">
        <f t="shared" si="0"/>
        <v>Brachos 6:5</v>
      </c>
      <c r="E4" s="14" t="str">
        <f>Datetoheb(B4)</f>
        <v>Tishrei 6 5770</v>
      </c>
    </row>
    <row r="5" spans="1:5" ht="12.75">
      <c r="A5" s="19">
        <f>A4+MishnasADay()</f>
        <v>37</v>
      </c>
      <c r="B5" s="12">
        <f t="shared" si="1"/>
        <v>40081</v>
      </c>
      <c r="C5" s="13" t="str">
        <f t="shared" si="2"/>
        <v>Brachos 6:6</v>
      </c>
      <c r="D5" s="13" t="str">
        <f t="shared" si="0"/>
        <v>Brachos 8:4</v>
      </c>
      <c r="E5" s="11" t="str">
        <f>Datetoheb(B5)</f>
        <v>Tishrei 7 5770</v>
      </c>
    </row>
    <row r="6" spans="1:5" ht="12.75">
      <c r="A6" s="18">
        <f aca="true" t="shared" si="4" ref="A6:A69">A5+MishnasADay()</f>
        <v>49</v>
      </c>
      <c r="B6" s="15">
        <f t="shared" si="1"/>
        <v>40082</v>
      </c>
      <c r="C6" s="16" t="str">
        <f t="shared" si="2"/>
        <v>Brachos 8:5</v>
      </c>
      <c r="D6" s="33" t="str">
        <f t="shared" si="0"/>
        <v>Payah 1:3</v>
      </c>
      <c r="E6" s="14" t="str">
        <f>Datetoheb(B6)</f>
        <v>Tishrei 8 5770</v>
      </c>
    </row>
    <row r="7" spans="1:5" ht="12.75">
      <c r="A7" s="19">
        <f t="shared" si="4"/>
        <v>61</v>
      </c>
      <c r="B7" s="12">
        <f t="shared" si="1"/>
        <v>40083</v>
      </c>
      <c r="C7" s="13" t="str">
        <f t="shared" si="2"/>
        <v>Payah 1:4</v>
      </c>
      <c r="D7" s="13" t="str">
        <f t="shared" si="0"/>
        <v>Payah 3:1</v>
      </c>
      <c r="E7" s="11" t="str">
        <f t="shared" si="3"/>
        <v>Tishrei 9 5770</v>
      </c>
    </row>
    <row r="8" spans="1:5" ht="12.75">
      <c r="A8" s="18">
        <f t="shared" si="4"/>
        <v>73</v>
      </c>
      <c r="B8" s="15">
        <f t="shared" si="1"/>
        <v>40084</v>
      </c>
      <c r="C8" s="16" t="str">
        <f t="shared" si="2"/>
        <v>Payah 3:2</v>
      </c>
      <c r="D8" s="33" t="str">
        <f t="shared" si="0"/>
        <v>Payah 4:5</v>
      </c>
      <c r="E8" s="14" t="str">
        <f t="shared" si="3"/>
        <v>Tishrei 10 5770</v>
      </c>
    </row>
    <row r="9" spans="1:5" ht="12.75">
      <c r="A9" s="19">
        <f t="shared" si="4"/>
        <v>85</v>
      </c>
      <c r="B9" s="12">
        <f t="shared" si="1"/>
        <v>40085</v>
      </c>
      <c r="C9" s="13" t="str">
        <f aca="true" t="shared" si="5" ref="C9:C72">mishnax(A9-1)</f>
        <v>Payah 4:6</v>
      </c>
      <c r="D9" s="13" t="str">
        <f aca="true" t="shared" si="6" ref="D9:D72">mishnax((A9-1)+(MishnasADay()-1))</f>
        <v>Payah 5:6</v>
      </c>
      <c r="E9" s="11" t="str">
        <f t="shared" si="3"/>
        <v>Tishrei 11 5770</v>
      </c>
    </row>
    <row r="10" spans="1:5" ht="12.75">
      <c r="A10" s="18">
        <f t="shared" si="4"/>
        <v>97</v>
      </c>
      <c r="B10" s="15">
        <f t="shared" si="1"/>
        <v>40086</v>
      </c>
      <c r="C10" s="16" t="str">
        <f t="shared" si="5"/>
        <v>Payah 5:7</v>
      </c>
      <c r="D10" s="33" t="str">
        <f t="shared" si="6"/>
        <v>Payah 6:10</v>
      </c>
      <c r="E10" s="14" t="str">
        <f t="shared" si="3"/>
        <v>Tishrei 12 5770</v>
      </c>
    </row>
    <row r="11" spans="1:5" ht="12.75">
      <c r="A11" s="19">
        <f t="shared" si="4"/>
        <v>109</v>
      </c>
      <c r="B11" s="12">
        <f t="shared" si="1"/>
        <v>40087</v>
      </c>
      <c r="C11" s="13" t="str">
        <f t="shared" si="5"/>
        <v>Payah 6:11</v>
      </c>
      <c r="D11" s="13" t="str">
        <f t="shared" si="6"/>
        <v>Payah 8:3</v>
      </c>
      <c r="E11" s="11" t="str">
        <f t="shared" si="3"/>
        <v>Tishrei 13 5770</v>
      </c>
    </row>
    <row r="12" spans="1:5" ht="12.75">
      <c r="A12" s="18">
        <f t="shared" si="4"/>
        <v>121</v>
      </c>
      <c r="B12" s="15">
        <f t="shared" si="1"/>
        <v>40088</v>
      </c>
      <c r="C12" s="16" t="str">
        <f t="shared" si="5"/>
        <v>Payah 8:4</v>
      </c>
      <c r="D12" s="33" t="str">
        <f t="shared" si="6"/>
        <v>Da'mi 2:2</v>
      </c>
      <c r="E12" s="14" t="str">
        <f t="shared" si="3"/>
        <v>Tishrei 14 5770</v>
      </c>
    </row>
    <row r="13" spans="1:5" ht="12.75">
      <c r="A13" s="19">
        <f t="shared" si="4"/>
        <v>133</v>
      </c>
      <c r="B13" s="12">
        <f t="shared" si="1"/>
        <v>40089</v>
      </c>
      <c r="C13" s="13" t="str">
        <f t="shared" si="5"/>
        <v>Da'mi 2:3</v>
      </c>
      <c r="D13" s="13" t="str">
        <f t="shared" si="6"/>
        <v>Da'mi 4:3</v>
      </c>
      <c r="E13" s="11" t="str">
        <f t="shared" si="3"/>
        <v>Tishrei 15 5770</v>
      </c>
    </row>
    <row r="14" spans="1:5" ht="12.75">
      <c r="A14" s="18">
        <f t="shared" si="4"/>
        <v>145</v>
      </c>
      <c r="B14" s="15">
        <f t="shared" si="1"/>
        <v>40090</v>
      </c>
      <c r="C14" s="16" t="str">
        <f t="shared" si="5"/>
        <v>Da'mi 4:4</v>
      </c>
      <c r="D14" s="33" t="str">
        <f t="shared" si="6"/>
        <v>Da'mi 5:8</v>
      </c>
      <c r="E14" s="14" t="str">
        <f t="shared" si="3"/>
        <v>Tishrei 16 5770</v>
      </c>
    </row>
    <row r="15" spans="1:5" ht="12.75">
      <c r="A15" s="19">
        <f t="shared" si="4"/>
        <v>157</v>
      </c>
      <c r="B15" s="12">
        <f t="shared" si="1"/>
        <v>40091</v>
      </c>
      <c r="C15" s="13" t="str">
        <f t="shared" si="5"/>
        <v>Da'mi 5:9</v>
      </c>
      <c r="D15" s="13" t="str">
        <f t="shared" si="6"/>
        <v>Da'mi 6:9</v>
      </c>
      <c r="E15" s="11" t="str">
        <f t="shared" si="3"/>
        <v>Tishrei 17 5770</v>
      </c>
    </row>
    <row r="16" spans="1:5" ht="12.75">
      <c r="A16" s="18">
        <f t="shared" si="4"/>
        <v>169</v>
      </c>
      <c r="B16" s="15">
        <f t="shared" si="1"/>
        <v>40092</v>
      </c>
      <c r="C16" s="16" t="str">
        <f t="shared" si="5"/>
        <v>Da'mi 6:10</v>
      </c>
      <c r="D16" s="33" t="str">
        <f t="shared" si="6"/>
        <v>K'liyim 1:1</v>
      </c>
      <c r="E16" s="14" t="str">
        <f t="shared" si="3"/>
        <v>Tishrei 18 5770</v>
      </c>
    </row>
    <row r="17" spans="1:5" ht="12.75">
      <c r="A17" s="19">
        <f t="shared" si="4"/>
        <v>181</v>
      </c>
      <c r="B17" s="12">
        <f t="shared" si="1"/>
        <v>40093</v>
      </c>
      <c r="C17" s="13" t="str">
        <f t="shared" si="5"/>
        <v>K'liyim 1:2</v>
      </c>
      <c r="D17" s="13" t="str">
        <f t="shared" si="6"/>
        <v>K'liyim 2:4</v>
      </c>
      <c r="E17" s="11" t="str">
        <f t="shared" si="3"/>
        <v>Tishrei 19 5770</v>
      </c>
    </row>
    <row r="18" spans="1:5" ht="12.75">
      <c r="A18" s="18">
        <f t="shared" si="4"/>
        <v>193</v>
      </c>
      <c r="B18" s="15">
        <f t="shared" si="1"/>
        <v>40094</v>
      </c>
      <c r="C18" s="16" t="str">
        <f t="shared" si="5"/>
        <v>K'liyim 2:5</v>
      </c>
      <c r="D18" s="33" t="str">
        <f t="shared" si="6"/>
        <v>K'liyim 3:5</v>
      </c>
      <c r="E18" s="14" t="str">
        <f t="shared" si="3"/>
        <v>Tishrei 20 5770</v>
      </c>
    </row>
    <row r="19" spans="1:5" ht="12.75">
      <c r="A19" s="19">
        <f t="shared" si="4"/>
        <v>205</v>
      </c>
      <c r="B19" s="12">
        <f t="shared" si="1"/>
        <v>40095</v>
      </c>
      <c r="C19" s="13" t="str">
        <f t="shared" si="5"/>
        <v>K'liyim 3:6</v>
      </c>
      <c r="D19" s="13" t="str">
        <f t="shared" si="6"/>
        <v>K'liyim 5:1</v>
      </c>
      <c r="E19" s="11" t="str">
        <f t="shared" si="3"/>
        <v>Tishrei 21 5770</v>
      </c>
    </row>
    <row r="20" spans="1:5" ht="12.75">
      <c r="A20" s="18">
        <f t="shared" si="4"/>
        <v>217</v>
      </c>
      <c r="B20" s="15">
        <f t="shared" si="1"/>
        <v>40096</v>
      </c>
      <c r="C20" s="16" t="str">
        <f t="shared" si="5"/>
        <v>K'liyim 5:2</v>
      </c>
      <c r="D20" s="33" t="str">
        <f t="shared" si="6"/>
        <v>K'liyim 6:5</v>
      </c>
      <c r="E20" s="14" t="str">
        <f t="shared" si="3"/>
        <v>Tishrei 22 5770</v>
      </c>
    </row>
    <row r="21" spans="1:5" ht="12.75">
      <c r="A21" s="19">
        <f t="shared" si="4"/>
        <v>229</v>
      </c>
      <c r="B21" s="12">
        <f t="shared" si="1"/>
        <v>40097</v>
      </c>
      <c r="C21" s="13" t="str">
        <f t="shared" si="5"/>
        <v>K'liyim 6:6</v>
      </c>
      <c r="D21" s="13" t="str">
        <f t="shared" si="6"/>
        <v>K'liyim 7:8</v>
      </c>
      <c r="E21" s="11" t="str">
        <f t="shared" si="3"/>
        <v>Tishrei 23 5770</v>
      </c>
    </row>
    <row r="22" spans="1:5" ht="12.75">
      <c r="A22" s="18">
        <f t="shared" si="4"/>
        <v>241</v>
      </c>
      <c r="B22" s="15">
        <f t="shared" si="1"/>
        <v>40098</v>
      </c>
      <c r="C22" s="16" t="str">
        <f t="shared" si="5"/>
        <v>K'liyim 8:1</v>
      </c>
      <c r="D22" s="33" t="str">
        <f t="shared" si="6"/>
        <v>K'liyim 9:6</v>
      </c>
      <c r="E22" s="14" t="str">
        <f t="shared" si="3"/>
        <v>Tishrei 24 5770</v>
      </c>
    </row>
    <row r="23" spans="1:5" ht="12.75">
      <c r="A23" s="19">
        <f t="shared" si="4"/>
        <v>253</v>
      </c>
      <c r="B23" s="12">
        <f t="shared" si="1"/>
        <v>40099</v>
      </c>
      <c r="C23" s="13" t="str">
        <f t="shared" si="5"/>
        <v>K'liyim 9:7</v>
      </c>
      <c r="D23" s="13" t="str">
        <f t="shared" si="6"/>
        <v>Shevis 1:8</v>
      </c>
      <c r="E23" s="11" t="str">
        <f t="shared" si="3"/>
        <v>Tishrei 25 5770</v>
      </c>
    </row>
    <row r="24" spans="1:5" ht="12.75">
      <c r="A24" s="18">
        <f t="shared" si="4"/>
        <v>265</v>
      </c>
      <c r="B24" s="15">
        <f t="shared" si="1"/>
        <v>40100</v>
      </c>
      <c r="C24" s="16" t="str">
        <f t="shared" si="5"/>
        <v>Shevis 2:1</v>
      </c>
      <c r="D24" s="33" t="str">
        <f t="shared" si="6"/>
        <v>Shevis 3:2</v>
      </c>
      <c r="E24" s="14" t="str">
        <f t="shared" si="3"/>
        <v>Tishrei 26 5770</v>
      </c>
    </row>
    <row r="25" spans="1:5" ht="12.75">
      <c r="A25" s="19">
        <f t="shared" si="4"/>
        <v>277</v>
      </c>
      <c r="B25" s="12">
        <f t="shared" si="1"/>
        <v>40101</v>
      </c>
      <c r="C25" s="13" t="str">
        <f t="shared" si="5"/>
        <v>Shevis 3:3</v>
      </c>
      <c r="D25" s="13" t="str">
        <f t="shared" si="6"/>
        <v>Shevis 4:4</v>
      </c>
      <c r="E25" s="11" t="str">
        <f t="shared" si="3"/>
        <v>Tishrei 27 5770</v>
      </c>
    </row>
    <row r="26" spans="1:5" ht="12.75">
      <c r="A26" s="18">
        <f t="shared" si="4"/>
        <v>289</v>
      </c>
      <c r="B26" s="15">
        <f t="shared" si="1"/>
        <v>40102</v>
      </c>
      <c r="C26" s="16" t="str">
        <f t="shared" si="5"/>
        <v>Shevis 4:5</v>
      </c>
      <c r="D26" s="33" t="str">
        <f t="shared" si="6"/>
        <v>Shevis 5:6</v>
      </c>
      <c r="E26" s="14" t="str">
        <f t="shared" si="3"/>
        <v>Tishrei 28 5770</v>
      </c>
    </row>
    <row r="27" spans="1:5" ht="12.75">
      <c r="A27" s="19">
        <f t="shared" si="4"/>
        <v>301</v>
      </c>
      <c r="B27" s="12">
        <f t="shared" si="1"/>
        <v>40103</v>
      </c>
      <c r="C27" s="13" t="str">
        <f t="shared" si="5"/>
        <v>Shevis 5:7</v>
      </c>
      <c r="D27" s="13" t="str">
        <f t="shared" si="6"/>
        <v>Shevis 7:3</v>
      </c>
      <c r="E27" s="11" t="str">
        <f t="shared" si="3"/>
        <v>Tishrei 29 5770</v>
      </c>
    </row>
    <row r="28" spans="1:5" ht="12.75">
      <c r="A28" s="18">
        <f t="shared" si="4"/>
        <v>313</v>
      </c>
      <c r="B28" s="15">
        <f t="shared" si="1"/>
        <v>40104</v>
      </c>
      <c r="C28" s="16" t="str">
        <f t="shared" si="5"/>
        <v>Shevis 7:4</v>
      </c>
      <c r="D28" s="33" t="str">
        <f t="shared" si="6"/>
        <v>Shevis 8:8</v>
      </c>
      <c r="E28" s="14" t="str">
        <f t="shared" si="3"/>
        <v>Tishrei 30 5770</v>
      </c>
    </row>
    <row r="29" spans="1:5" ht="12.75">
      <c r="A29" s="19">
        <f t="shared" si="4"/>
        <v>325</v>
      </c>
      <c r="B29" s="12">
        <f t="shared" si="1"/>
        <v>40105</v>
      </c>
      <c r="C29" s="13" t="str">
        <f t="shared" si="5"/>
        <v>Shevis 8:9</v>
      </c>
      <c r="D29" s="13" t="str">
        <f t="shared" si="6"/>
        <v>Shevis 9:9</v>
      </c>
      <c r="E29" s="11" t="str">
        <f t="shared" si="3"/>
        <v>Cheshvan 1 5770</v>
      </c>
    </row>
    <row r="30" spans="1:5" ht="12.75">
      <c r="A30" s="18">
        <f t="shared" si="4"/>
        <v>337</v>
      </c>
      <c r="B30" s="15">
        <f t="shared" si="1"/>
        <v>40106</v>
      </c>
      <c r="C30" s="16" t="str">
        <f t="shared" si="5"/>
        <v>Shevis 10:1</v>
      </c>
      <c r="D30" s="33" t="str">
        <f t="shared" si="6"/>
        <v>Trumos 1:3</v>
      </c>
      <c r="E30" s="14" t="str">
        <f t="shared" si="3"/>
        <v>Cheshvan 2 5770</v>
      </c>
    </row>
    <row r="31" spans="1:5" ht="12.75">
      <c r="A31" s="19">
        <f t="shared" si="4"/>
        <v>349</v>
      </c>
      <c r="B31" s="12">
        <f t="shared" si="1"/>
        <v>40107</v>
      </c>
      <c r="C31" s="13" t="str">
        <f t="shared" si="5"/>
        <v>Trumos 1:4</v>
      </c>
      <c r="D31" s="13" t="str">
        <f t="shared" si="6"/>
        <v>Trumos 2:5</v>
      </c>
      <c r="E31" s="11" t="str">
        <f t="shared" si="3"/>
        <v>Cheshvan 3 5770</v>
      </c>
    </row>
    <row r="32" spans="1:5" ht="12.75">
      <c r="A32" s="18">
        <f t="shared" si="4"/>
        <v>361</v>
      </c>
      <c r="B32" s="15">
        <f aca="true" t="shared" si="7" ref="B32:B39">B31+1</f>
        <v>40108</v>
      </c>
      <c r="C32" s="16" t="str">
        <f t="shared" si="5"/>
        <v>Trumos 2:6</v>
      </c>
      <c r="D32" s="33" t="str">
        <f t="shared" si="6"/>
        <v>Trumos 4:2</v>
      </c>
      <c r="E32" s="14" t="str">
        <f t="shared" si="3"/>
        <v>Cheshvan 4 5770</v>
      </c>
    </row>
    <row r="33" spans="1:5" ht="12.75">
      <c r="A33" s="19">
        <f t="shared" si="4"/>
        <v>373</v>
      </c>
      <c r="B33" s="12">
        <f t="shared" si="7"/>
        <v>40109</v>
      </c>
      <c r="C33" s="13" t="str">
        <f t="shared" si="5"/>
        <v>Trumos 4:3</v>
      </c>
      <c r="D33" s="13" t="str">
        <f t="shared" si="6"/>
        <v>Trumos 5:1</v>
      </c>
      <c r="E33" s="11" t="str">
        <f t="shared" si="3"/>
        <v>Cheshvan 5 5770</v>
      </c>
    </row>
    <row r="34" spans="1:5" ht="12.75">
      <c r="A34" s="18">
        <f t="shared" si="4"/>
        <v>385</v>
      </c>
      <c r="B34" s="15">
        <f t="shared" si="7"/>
        <v>40110</v>
      </c>
      <c r="C34" s="16" t="str">
        <f t="shared" si="5"/>
        <v>Trumos 5:2</v>
      </c>
      <c r="D34" s="33" t="str">
        <f t="shared" si="6"/>
        <v>Trumos 6:4</v>
      </c>
      <c r="E34" s="14" t="str">
        <f t="shared" si="3"/>
        <v>Cheshvan 6 5770</v>
      </c>
    </row>
    <row r="35" spans="1:5" ht="12.75">
      <c r="A35" s="19">
        <f t="shared" si="4"/>
        <v>397</v>
      </c>
      <c r="B35" s="12">
        <f t="shared" si="7"/>
        <v>40111</v>
      </c>
      <c r="C35" s="13" t="str">
        <f t="shared" si="5"/>
        <v>Trumos 6:5</v>
      </c>
      <c r="D35" s="13" t="str">
        <f t="shared" si="6"/>
        <v>Trumos 8:3</v>
      </c>
      <c r="E35" s="11" t="str">
        <f t="shared" si="3"/>
        <v>Cheshvan 7 5770</v>
      </c>
    </row>
    <row r="36" spans="1:5" ht="12.75">
      <c r="A36" s="18">
        <f t="shared" si="4"/>
        <v>409</v>
      </c>
      <c r="B36" s="15">
        <f t="shared" si="7"/>
        <v>40112</v>
      </c>
      <c r="C36" s="16" t="str">
        <f t="shared" si="5"/>
        <v>Trumos 8:4</v>
      </c>
      <c r="D36" s="33" t="str">
        <f t="shared" si="6"/>
        <v>Trumos 9:3</v>
      </c>
      <c r="E36" s="14" t="str">
        <f t="shared" si="3"/>
        <v>Cheshvan 8 5770</v>
      </c>
    </row>
    <row r="37" spans="1:5" ht="12.75">
      <c r="A37" s="19">
        <f t="shared" si="4"/>
        <v>421</v>
      </c>
      <c r="B37" s="12">
        <f t="shared" si="7"/>
        <v>40113</v>
      </c>
      <c r="C37" s="13" t="str">
        <f t="shared" si="5"/>
        <v>Trumos 9:4</v>
      </c>
      <c r="D37" s="13" t="str">
        <f t="shared" si="6"/>
        <v>Trumos 10:8</v>
      </c>
      <c r="E37" s="11" t="str">
        <f t="shared" si="3"/>
        <v>Cheshvan 9 5770</v>
      </c>
    </row>
    <row r="38" spans="1:5" ht="12.75">
      <c r="A38" s="18">
        <f t="shared" si="4"/>
        <v>433</v>
      </c>
      <c r="B38" s="15">
        <f t="shared" si="7"/>
        <v>40114</v>
      </c>
      <c r="C38" s="16" t="str">
        <f t="shared" si="5"/>
        <v>Trumos 10:9</v>
      </c>
      <c r="D38" s="33" t="str">
        <f t="shared" si="6"/>
        <v>Trumos 11:8</v>
      </c>
      <c r="E38" s="14" t="str">
        <f t="shared" si="3"/>
        <v>Cheshvan 10 5770</v>
      </c>
    </row>
    <row r="39" spans="1:5" ht="12.75">
      <c r="A39" s="19">
        <f t="shared" si="4"/>
        <v>445</v>
      </c>
      <c r="B39" s="12">
        <f t="shared" si="7"/>
        <v>40115</v>
      </c>
      <c r="C39" s="13" t="str">
        <f t="shared" si="5"/>
        <v>Trumos 11:9</v>
      </c>
      <c r="D39" s="13" t="str">
        <f t="shared" si="6"/>
        <v>Maasros 2:2</v>
      </c>
      <c r="E39" s="11" t="str">
        <f t="shared" si="3"/>
        <v>Cheshvan 11 5770</v>
      </c>
    </row>
    <row r="40" spans="1:5" ht="12.75">
      <c r="A40" s="18">
        <f t="shared" si="4"/>
        <v>457</v>
      </c>
      <c r="B40" s="15">
        <f aca="true" t="shared" si="8" ref="B40:B55">B39+1</f>
        <v>40116</v>
      </c>
      <c r="C40" s="16" t="str">
        <f t="shared" si="5"/>
        <v>Maasros 2:3</v>
      </c>
      <c r="D40" s="33" t="str">
        <f t="shared" si="6"/>
        <v>Maasros 3:6</v>
      </c>
      <c r="E40" s="14" t="str">
        <f aca="true" t="shared" si="9" ref="E40:E55">Datetoheb(B40)</f>
        <v>Cheshvan 12 5770</v>
      </c>
    </row>
    <row r="41" spans="1:5" ht="12.75">
      <c r="A41" s="19">
        <f t="shared" si="4"/>
        <v>469</v>
      </c>
      <c r="B41" s="12">
        <f t="shared" si="8"/>
        <v>40117</v>
      </c>
      <c r="C41" s="13" t="str">
        <f t="shared" si="5"/>
        <v>Maasros 3:7</v>
      </c>
      <c r="D41" s="13" t="str">
        <f t="shared" si="6"/>
        <v>Maasros 5:2</v>
      </c>
      <c r="E41" s="11" t="str">
        <f t="shared" si="9"/>
        <v>Cheshvan 13 5770</v>
      </c>
    </row>
    <row r="42" spans="1:5" ht="12.75">
      <c r="A42" s="18">
        <f t="shared" si="4"/>
        <v>481</v>
      </c>
      <c r="B42" s="15">
        <f t="shared" si="8"/>
        <v>40118</v>
      </c>
      <c r="C42" s="16" t="str">
        <f t="shared" si="5"/>
        <v>Maasros 5:3</v>
      </c>
      <c r="D42" s="33" t="str">
        <f t="shared" si="6"/>
        <v>Masser2 1:6</v>
      </c>
      <c r="E42" s="14" t="str">
        <f t="shared" si="9"/>
        <v>Cheshvan 14 5770</v>
      </c>
    </row>
    <row r="43" spans="1:5" ht="12.75">
      <c r="A43" s="19">
        <f t="shared" si="4"/>
        <v>493</v>
      </c>
      <c r="B43" s="12">
        <f t="shared" si="8"/>
        <v>40119</v>
      </c>
      <c r="C43" s="13" t="str">
        <f t="shared" si="5"/>
        <v>Masser2 1:7</v>
      </c>
      <c r="D43" s="13" t="str">
        <f t="shared" si="6"/>
        <v>Masser2 3:1</v>
      </c>
      <c r="E43" s="11" t="str">
        <f t="shared" si="9"/>
        <v>Cheshvan 15 5770</v>
      </c>
    </row>
    <row r="44" spans="1:5" ht="12.75">
      <c r="A44" s="18">
        <f t="shared" si="4"/>
        <v>505</v>
      </c>
      <c r="B44" s="15">
        <f t="shared" si="8"/>
        <v>40120</v>
      </c>
      <c r="C44" s="16" t="str">
        <f t="shared" si="5"/>
        <v>Masser2 3:2</v>
      </c>
      <c r="D44" s="33" t="str">
        <f t="shared" si="6"/>
        <v>Masser2 3:13</v>
      </c>
      <c r="E44" s="14" t="str">
        <f t="shared" si="9"/>
        <v>Cheshvan 16 5770</v>
      </c>
    </row>
    <row r="45" spans="1:5" ht="12.75">
      <c r="A45" s="19">
        <f t="shared" si="4"/>
        <v>517</v>
      </c>
      <c r="B45" s="12">
        <f t="shared" si="8"/>
        <v>40121</v>
      </c>
      <c r="C45" s="13" t="str">
        <f t="shared" si="5"/>
        <v>Masser2 4:1</v>
      </c>
      <c r="D45" s="13" t="str">
        <f t="shared" si="6"/>
        <v>Masser2 4:12</v>
      </c>
      <c r="E45" s="11" t="str">
        <f t="shared" si="9"/>
        <v>Cheshvan 17 5770</v>
      </c>
    </row>
    <row r="46" spans="1:5" ht="12.75">
      <c r="A46" s="18">
        <f t="shared" si="4"/>
        <v>529</v>
      </c>
      <c r="B46" s="15">
        <f t="shared" si="8"/>
        <v>40122</v>
      </c>
      <c r="C46" s="16" t="str">
        <f t="shared" si="5"/>
        <v>Masser2 5:1</v>
      </c>
      <c r="D46" s="33" t="str">
        <f t="shared" si="6"/>
        <v>Masser2 5:12</v>
      </c>
      <c r="E46" s="14" t="str">
        <f t="shared" si="9"/>
        <v>Cheshvan 18 5770</v>
      </c>
    </row>
    <row r="47" spans="1:5" ht="12.75">
      <c r="A47" s="19">
        <f t="shared" si="4"/>
        <v>541</v>
      </c>
      <c r="B47" s="12">
        <f t="shared" si="8"/>
        <v>40123</v>
      </c>
      <c r="C47" s="13" t="str">
        <f t="shared" si="5"/>
        <v>Masser2 5:13</v>
      </c>
      <c r="D47" s="13" t="str">
        <f t="shared" si="6"/>
        <v>Challa 1:9</v>
      </c>
      <c r="E47" s="11" t="str">
        <f t="shared" si="9"/>
        <v>Cheshvan 19 5770</v>
      </c>
    </row>
    <row r="48" spans="1:5" ht="12.75">
      <c r="A48" s="18">
        <f t="shared" si="4"/>
        <v>553</v>
      </c>
      <c r="B48" s="15">
        <f t="shared" si="8"/>
        <v>40124</v>
      </c>
      <c r="C48" s="16" t="str">
        <f t="shared" si="5"/>
        <v>Challa 2:1</v>
      </c>
      <c r="D48" s="33" t="str">
        <f t="shared" si="6"/>
        <v>Challa 3:4</v>
      </c>
      <c r="E48" s="14" t="str">
        <f t="shared" si="9"/>
        <v>Cheshvan 20 5770</v>
      </c>
    </row>
    <row r="49" spans="1:5" ht="12.75">
      <c r="A49" s="19">
        <f t="shared" si="4"/>
        <v>565</v>
      </c>
      <c r="B49" s="12">
        <f t="shared" si="8"/>
        <v>40125</v>
      </c>
      <c r="C49" s="13" t="str">
        <f t="shared" si="5"/>
        <v>Challa 3:5</v>
      </c>
      <c r="D49" s="13" t="str">
        <f t="shared" si="6"/>
        <v>Challa 4:6</v>
      </c>
      <c r="E49" s="11" t="str">
        <f t="shared" si="9"/>
        <v>Cheshvan 21 5770</v>
      </c>
    </row>
    <row r="50" spans="1:5" ht="12.75">
      <c r="A50" s="18">
        <f t="shared" si="4"/>
        <v>577</v>
      </c>
      <c r="B50" s="15">
        <f t="shared" si="8"/>
        <v>40126</v>
      </c>
      <c r="C50" s="16" t="str">
        <f t="shared" si="5"/>
        <v>Challa 4:7</v>
      </c>
      <c r="D50" s="33" t="str">
        <f t="shared" si="6"/>
        <v>Orla 1:7</v>
      </c>
      <c r="E50" s="14" t="str">
        <f t="shared" si="9"/>
        <v>Cheshvan 22 5770</v>
      </c>
    </row>
    <row r="51" spans="1:5" ht="12.75">
      <c r="A51" s="19">
        <f t="shared" si="4"/>
        <v>589</v>
      </c>
      <c r="B51" s="12">
        <f t="shared" si="8"/>
        <v>40127</v>
      </c>
      <c r="C51" s="13" t="str">
        <f t="shared" si="5"/>
        <v>Orla 1:8</v>
      </c>
      <c r="D51" s="13" t="str">
        <f t="shared" si="6"/>
        <v>Orla 2:10</v>
      </c>
      <c r="E51" s="11" t="str">
        <f t="shared" si="9"/>
        <v>Cheshvan 23 5770</v>
      </c>
    </row>
    <row r="52" spans="1:5" ht="12.75">
      <c r="A52" s="18">
        <f t="shared" si="4"/>
        <v>601</v>
      </c>
      <c r="B52" s="15">
        <f t="shared" si="8"/>
        <v>40128</v>
      </c>
      <c r="C52" s="16" t="str">
        <f t="shared" si="5"/>
        <v>Orla 2:11</v>
      </c>
      <c r="D52" s="33" t="str">
        <f t="shared" si="6"/>
        <v>Orla 3:5</v>
      </c>
      <c r="E52" s="14" t="str">
        <f t="shared" si="9"/>
        <v>Cheshvan 24 5770</v>
      </c>
    </row>
    <row r="53" spans="1:5" ht="12.75">
      <c r="A53" s="19">
        <f t="shared" si="4"/>
        <v>613</v>
      </c>
      <c r="B53" s="12">
        <f t="shared" si="8"/>
        <v>40129</v>
      </c>
      <c r="C53" s="13" t="str">
        <f t="shared" si="5"/>
        <v>Orla 3:6</v>
      </c>
      <c r="D53" s="13" t="str">
        <f t="shared" si="6"/>
        <v>Becorim 1:8</v>
      </c>
      <c r="E53" s="11" t="str">
        <f t="shared" si="9"/>
        <v>Cheshvan 25 5770</v>
      </c>
    </row>
    <row r="54" spans="1:5" ht="12.75">
      <c r="A54" s="18">
        <f t="shared" si="4"/>
        <v>625</v>
      </c>
      <c r="B54" s="15">
        <f t="shared" si="8"/>
        <v>40130</v>
      </c>
      <c r="C54" s="16" t="str">
        <f t="shared" si="5"/>
        <v>Becorim 1:9</v>
      </c>
      <c r="D54" s="33" t="str">
        <f t="shared" si="6"/>
        <v>Becorim 2:9</v>
      </c>
      <c r="E54" s="14" t="str">
        <f t="shared" si="9"/>
        <v>Cheshvan 26 5770</v>
      </c>
    </row>
    <row r="55" spans="1:5" ht="12.75">
      <c r="A55" s="19">
        <f t="shared" si="4"/>
        <v>637</v>
      </c>
      <c r="B55" s="12">
        <f t="shared" si="8"/>
        <v>40131</v>
      </c>
      <c r="C55" s="13" t="str">
        <f t="shared" si="5"/>
        <v>Becorim 2:10</v>
      </c>
      <c r="D55" s="13" t="str">
        <f t="shared" si="6"/>
        <v>Becorim 3:10</v>
      </c>
      <c r="E55" s="11" t="str">
        <f t="shared" si="9"/>
        <v>Cheshvan 27 5770</v>
      </c>
    </row>
    <row r="56" spans="1:5" ht="12.75">
      <c r="A56" s="18">
        <f t="shared" si="4"/>
        <v>649</v>
      </c>
      <c r="B56" s="15">
        <f aca="true" t="shared" si="10" ref="B56:B63">B55+1</f>
        <v>40132</v>
      </c>
      <c r="C56" s="16" t="str">
        <f t="shared" si="5"/>
        <v>Becorim 3:11</v>
      </c>
      <c r="D56" s="33" t="str">
        <f t="shared" si="6"/>
        <v>Shabbos 1:5</v>
      </c>
      <c r="E56" s="14" t="str">
        <f aca="true" t="shared" si="11" ref="E56:E63">Datetoheb(B56)</f>
        <v>Cheshvan 28 5770</v>
      </c>
    </row>
    <row r="57" spans="1:5" ht="12.75">
      <c r="A57" s="19">
        <f t="shared" si="4"/>
        <v>661</v>
      </c>
      <c r="B57" s="12">
        <f t="shared" si="10"/>
        <v>40133</v>
      </c>
      <c r="C57" s="13" t="str">
        <f t="shared" si="5"/>
        <v>Shabbos 1:6</v>
      </c>
      <c r="D57" s="13" t="str">
        <f t="shared" si="6"/>
        <v>Shabbos 2:6</v>
      </c>
      <c r="E57" s="11" t="str">
        <f t="shared" si="11"/>
        <v>Cheshvan 29 5770</v>
      </c>
    </row>
    <row r="58" spans="1:5" ht="12.75">
      <c r="A58" s="18">
        <f t="shared" si="4"/>
        <v>673</v>
      </c>
      <c r="B58" s="15">
        <f t="shared" si="10"/>
        <v>40134</v>
      </c>
      <c r="C58" s="16" t="str">
        <f t="shared" si="5"/>
        <v>Shabbos 2:7</v>
      </c>
      <c r="D58" s="33" t="str">
        <f t="shared" si="6"/>
        <v>Shabbos 5:3</v>
      </c>
      <c r="E58" s="14" t="str">
        <f t="shared" si="11"/>
        <v>Cheshvan 30 5770</v>
      </c>
    </row>
    <row r="59" spans="1:5" ht="12.75">
      <c r="A59" s="19">
        <f t="shared" si="4"/>
        <v>685</v>
      </c>
      <c r="B59" s="12">
        <f t="shared" si="10"/>
        <v>40135</v>
      </c>
      <c r="C59" s="13" t="str">
        <f t="shared" si="5"/>
        <v>Shabbos 5:4</v>
      </c>
      <c r="D59" s="13" t="str">
        <f t="shared" si="6"/>
        <v>Shabbos 7:1</v>
      </c>
      <c r="E59" s="11" t="str">
        <f t="shared" si="11"/>
        <v>Kislev 1 5770</v>
      </c>
    </row>
    <row r="60" spans="1:5" ht="12.75">
      <c r="A60" s="18">
        <f t="shared" si="4"/>
        <v>697</v>
      </c>
      <c r="B60" s="15">
        <f t="shared" si="10"/>
        <v>40136</v>
      </c>
      <c r="C60" s="16" t="str">
        <f t="shared" si="5"/>
        <v>Shabbos 7:2</v>
      </c>
      <c r="D60" s="33" t="str">
        <f t="shared" si="6"/>
        <v>Shabbos 9:2</v>
      </c>
      <c r="E60" s="14" t="str">
        <f t="shared" si="11"/>
        <v>Kislev 2 5770</v>
      </c>
    </row>
    <row r="61" spans="1:5" ht="12.75">
      <c r="A61" s="19">
        <f t="shared" si="4"/>
        <v>709</v>
      </c>
      <c r="B61" s="12">
        <f t="shared" si="10"/>
        <v>40137</v>
      </c>
      <c r="C61" s="13" t="str">
        <f t="shared" si="5"/>
        <v>Shabbos 9:3</v>
      </c>
      <c r="D61" s="13" t="str">
        <f t="shared" si="6"/>
        <v>Shabbos 11:1</v>
      </c>
      <c r="E61" s="11" t="str">
        <f t="shared" si="11"/>
        <v>Kislev 3 5770</v>
      </c>
    </row>
    <row r="62" spans="1:5" ht="12.75">
      <c r="A62" s="18">
        <f t="shared" si="4"/>
        <v>721</v>
      </c>
      <c r="B62" s="15">
        <f t="shared" si="10"/>
        <v>40138</v>
      </c>
      <c r="C62" s="16" t="str">
        <f t="shared" si="5"/>
        <v>Shabbos 11:2</v>
      </c>
      <c r="D62" s="33" t="str">
        <f t="shared" si="6"/>
        <v>Shabbos 13:1</v>
      </c>
      <c r="E62" s="14" t="str">
        <f t="shared" si="11"/>
        <v>Kislev 4 5770</v>
      </c>
    </row>
    <row r="63" spans="1:5" ht="12.75">
      <c r="A63" s="19">
        <f t="shared" si="4"/>
        <v>733</v>
      </c>
      <c r="B63" s="12">
        <f t="shared" si="10"/>
        <v>40139</v>
      </c>
      <c r="C63" s="13" t="str">
        <f t="shared" si="5"/>
        <v>Shabbos 13:2</v>
      </c>
      <c r="D63" s="13" t="str">
        <f t="shared" si="6"/>
        <v>Shabbos 15:2</v>
      </c>
      <c r="E63" s="11" t="str">
        <f t="shared" si="11"/>
        <v>Kislev 5 5770</v>
      </c>
    </row>
    <row r="64" spans="1:5" ht="12.75">
      <c r="A64" s="18">
        <f t="shared" si="4"/>
        <v>745</v>
      </c>
      <c r="B64" s="15">
        <f aca="true" t="shared" si="12" ref="B64:B127">B63+1</f>
        <v>40140</v>
      </c>
      <c r="C64" s="16" t="str">
        <f t="shared" si="5"/>
        <v>Shabbos 15:3</v>
      </c>
      <c r="D64" s="33" t="str">
        <f t="shared" si="6"/>
        <v>Shabbos 17:3</v>
      </c>
      <c r="E64" s="14" t="str">
        <f aca="true" t="shared" si="13" ref="E64:E127">Datetoheb(B64)</f>
        <v>Kislev 6 5770</v>
      </c>
    </row>
    <row r="65" spans="1:5" ht="12.75">
      <c r="A65" s="19">
        <f t="shared" si="4"/>
        <v>757</v>
      </c>
      <c r="B65" s="12">
        <f t="shared" si="12"/>
        <v>40141</v>
      </c>
      <c r="C65" s="13" t="str">
        <f t="shared" si="5"/>
        <v>Shabbos 17:4</v>
      </c>
      <c r="D65" s="13" t="str">
        <f t="shared" si="6"/>
        <v>Shabbos 19:4</v>
      </c>
      <c r="E65" s="11" t="str">
        <f t="shared" si="13"/>
        <v>Kislev 7 5770</v>
      </c>
    </row>
    <row r="66" spans="1:5" ht="12.75">
      <c r="A66" s="18">
        <f t="shared" si="4"/>
        <v>769</v>
      </c>
      <c r="B66" s="15">
        <f t="shared" si="12"/>
        <v>40142</v>
      </c>
      <c r="C66" s="16" t="str">
        <f t="shared" si="5"/>
        <v>Shabbos 19:5</v>
      </c>
      <c r="D66" s="33" t="str">
        <f t="shared" si="6"/>
        <v>Shabbos 22:2</v>
      </c>
      <c r="E66" s="14" t="str">
        <f t="shared" si="13"/>
        <v>Kislev 8 5770</v>
      </c>
    </row>
    <row r="67" spans="1:5" ht="12.75">
      <c r="A67" s="19">
        <f t="shared" si="4"/>
        <v>781</v>
      </c>
      <c r="B67" s="12">
        <f t="shared" si="12"/>
        <v>40143</v>
      </c>
      <c r="C67" s="13" t="str">
        <f t="shared" si="5"/>
        <v>Shabbos 22:3</v>
      </c>
      <c r="D67" s="13" t="str">
        <f t="shared" si="6"/>
        <v>Shabbos 24:3</v>
      </c>
      <c r="E67" s="11" t="str">
        <f t="shared" si="13"/>
        <v>Kislev 9 5770</v>
      </c>
    </row>
    <row r="68" spans="1:5" ht="12.75">
      <c r="A68" s="18">
        <f t="shared" si="4"/>
        <v>793</v>
      </c>
      <c r="B68" s="15">
        <f t="shared" si="12"/>
        <v>40144</v>
      </c>
      <c r="C68" s="16" t="str">
        <f t="shared" si="5"/>
        <v>Shabbos 24:4</v>
      </c>
      <c r="D68" s="33" t="str">
        <f t="shared" si="6"/>
        <v>Eruvin 1:10</v>
      </c>
      <c r="E68" s="14" t="str">
        <f t="shared" si="13"/>
        <v>Kislev 10 5770</v>
      </c>
    </row>
    <row r="69" spans="1:5" ht="12.75">
      <c r="A69" s="19">
        <f t="shared" si="4"/>
        <v>805</v>
      </c>
      <c r="B69" s="12">
        <f t="shared" si="12"/>
        <v>40145</v>
      </c>
      <c r="C69" s="13" t="str">
        <f t="shared" si="5"/>
        <v>Eruvin 2:1</v>
      </c>
      <c r="D69" s="13" t="str">
        <f t="shared" si="6"/>
        <v>Eruvin 3:6</v>
      </c>
      <c r="E69" s="11" t="str">
        <f t="shared" si="13"/>
        <v>Kislev 11 5770</v>
      </c>
    </row>
    <row r="70" spans="1:5" ht="12.75">
      <c r="A70" s="18">
        <f aca="true" t="shared" si="14" ref="A70:A133">A69+MishnasADay()</f>
        <v>817</v>
      </c>
      <c r="B70" s="15">
        <f t="shared" si="12"/>
        <v>40146</v>
      </c>
      <c r="C70" s="16" t="str">
        <f t="shared" si="5"/>
        <v>Eruvin 3:7</v>
      </c>
      <c r="D70" s="33" t="str">
        <f t="shared" si="6"/>
        <v>Eruvin 4:9</v>
      </c>
      <c r="E70" s="14" t="str">
        <f t="shared" si="13"/>
        <v>Kislev 12 5770</v>
      </c>
    </row>
    <row r="71" spans="1:5" ht="12.75">
      <c r="A71" s="19">
        <f t="shared" si="14"/>
        <v>829</v>
      </c>
      <c r="B71" s="12">
        <f t="shared" si="12"/>
        <v>40147</v>
      </c>
      <c r="C71" s="13" t="str">
        <f t="shared" si="5"/>
        <v>Eruvin 4:10</v>
      </c>
      <c r="D71" s="13" t="str">
        <f t="shared" si="6"/>
        <v>Eruvin 6:1</v>
      </c>
      <c r="E71" s="11" t="str">
        <f t="shared" si="13"/>
        <v>Kislev 13 5770</v>
      </c>
    </row>
    <row r="72" spans="1:5" ht="12.75">
      <c r="A72" s="18">
        <f t="shared" si="14"/>
        <v>841</v>
      </c>
      <c r="B72" s="15">
        <f t="shared" si="12"/>
        <v>40148</v>
      </c>
      <c r="C72" s="16" t="str">
        <f t="shared" si="5"/>
        <v>Eruvin 6:2</v>
      </c>
      <c r="D72" s="33" t="str">
        <f t="shared" si="6"/>
        <v>Eruvin 7:3</v>
      </c>
      <c r="E72" s="14" t="str">
        <f t="shared" si="13"/>
        <v>Kislev 14 5770</v>
      </c>
    </row>
    <row r="73" spans="1:5" ht="12.75">
      <c r="A73" s="19">
        <f t="shared" si="14"/>
        <v>853</v>
      </c>
      <c r="B73" s="12">
        <f t="shared" si="12"/>
        <v>40149</v>
      </c>
      <c r="C73" s="13" t="str">
        <f aca="true" t="shared" si="15" ref="C73:C136">mishnax(A73-1)</f>
        <v>Eruvin 7:4</v>
      </c>
      <c r="D73" s="13" t="str">
        <f aca="true" t="shared" si="16" ref="D73:D136">mishnax((A73-1)+(MishnasADay()-1))</f>
        <v>Eruvin 8:4</v>
      </c>
      <c r="E73" s="11" t="str">
        <f t="shared" si="13"/>
        <v>Kislev 15 5770</v>
      </c>
    </row>
    <row r="74" spans="1:5" ht="12.75">
      <c r="A74" s="18">
        <f t="shared" si="14"/>
        <v>865</v>
      </c>
      <c r="B74" s="15">
        <f t="shared" si="12"/>
        <v>40150</v>
      </c>
      <c r="C74" s="16" t="str">
        <f t="shared" si="15"/>
        <v>Eruvin 8:5</v>
      </c>
      <c r="D74" s="33" t="str">
        <f t="shared" si="16"/>
        <v>Eruvin 10:1</v>
      </c>
      <c r="E74" s="14" t="str">
        <f t="shared" si="13"/>
        <v>Kislev 16 5770</v>
      </c>
    </row>
    <row r="75" spans="1:5" ht="12.75">
      <c r="A75" s="19">
        <f t="shared" si="14"/>
        <v>877</v>
      </c>
      <c r="B75" s="12">
        <f t="shared" si="12"/>
        <v>40151</v>
      </c>
      <c r="C75" s="13" t="str">
        <f t="shared" si="15"/>
        <v>Eruvin 10:2</v>
      </c>
      <c r="D75" s="13" t="str">
        <f t="shared" si="16"/>
        <v>Eruvin 10:13</v>
      </c>
      <c r="E75" s="11" t="str">
        <f t="shared" si="13"/>
        <v>Kislev 17 5770</v>
      </c>
    </row>
    <row r="76" spans="1:5" ht="12.75">
      <c r="A76" s="18">
        <f t="shared" si="14"/>
        <v>889</v>
      </c>
      <c r="B76" s="15">
        <f t="shared" si="12"/>
        <v>40152</v>
      </c>
      <c r="C76" s="16" t="str">
        <f t="shared" si="15"/>
        <v>Eruvin 10:14</v>
      </c>
      <c r="D76" s="33" t="str">
        <f t="shared" si="16"/>
        <v>Pesachim 2:3</v>
      </c>
      <c r="E76" s="14" t="str">
        <f t="shared" si="13"/>
        <v>Kislev 18 5770</v>
      </c>
    </row>
    <row r="77" spans="1:5" ht="12.75">
      <c r="A77" s="19">
        <f t="shared" si="14"/>
        <v>901</v>
      </c>
      <c r="B77" s="12">
        <f t="shared" si="12"/>
        <v>40153</v>
      </c>
      <c r="C77" s="13" t="str">
        <f t="shared" si="15"/>
        <v>Pesachim 2:4</v>
      </c>
      <c r="D77" s="13" t="str">
        <f t="shared" si="16"/>
        <v>Pesachim 3:7</v>
      </c>
      <c r="E77" s="11" t="str">
        <f t="shared" si="13"/>
        <v>Kislev 19 5770</v>
      </c>
    </row>
    <row r="78" spans="1:5" ht="12.75">
      <c r="A78" s="18">
        <f t="shared" si="14"/>
        <v>913</v>
      </c>
      <c r="B78" s="15">
        <f t="shared" si="12"/>
        <v>40154</v>
      </c>
      <c r="C78" s="16" t="str">
        <f t="shared" si="15"/>
        <v>Pesachim 3:8</v>
      </c>
      <c r="D78" s="33" t="str">
        <f t="shared" si="16"/>
        <v>Pesachim 5:2</v>
      </c>
      <c r="E78" s="14" t="str">
        <f t="shared" si="13"/>
        <v>Kislev 20 5770</v>
      </c>
    </row>
    <row r="79" spans="1:5" ht="12.75">
      <c r="A79" s="19">
        <f t="shared" si="14"/>
        <v>925</v>
      </c>
      <c r="B79" s="12">
        <f t="shared" si="12"/>
        <v>40155</v>
      </c>
      <c r="C79" s="13" t="str">
        <f t="shared" si="15"/>
        <v>Pesachim 5:3</v>
      </c>
      <c r="D79" s="13" t="str">
        <f t="shared" si="16"/>
        <v>Pesachim 6:4</v>
      </c>
      <c r="E79" s="11" t="str">
        <f t="shared" si="13"/>
        <v>Kislev 21 5770</v>
      </c>
    </row>
    <row r="80" spans="1:5" ht="12.75">
      <c r="A80" s="18">
        <f t="shared" si="14"/>
        <v>937</v>
      </c>
      <c r="B80" s="15">
        <f t="shared" si="12"/>
        <v>40156</v>
      </c>
      <c r="C80" s="16" t="str">
        <f t="shared" si="15"/>
        <v>Pesachim 6:5</v>
      </c>
      <c r="D80" s="33" t="str">
        <f t="shared" si="16"/>
        <v>Pesachim 7:10</v>
      </c>
      <c r="E80" s="14" t="str">
        <f t="shared" si="13"/>
        <v>Kislev 22 5770</v>
      </c>
    </row>
    <row r="81" spans="1:5" ht="12.75">
      <c r="A81" s="19">
        <f t="shared" si="14"/>
        <v>949</v>
      </c>
      <c r="B81" s="12">
        <f t="shared" si="12"/>
        <v>40157</v>
      </c>
      <c r="C81" s="13" t="str">
        <f t="shared" si="15"/>
        <v>Pesachim 7:11</v>
      </c>
      <c r="D81" s="13" t="str">
        <f t="shared" si="16"/>
        <v>Pesachim 9:1</v>
      </c>
      <c r="E81" s="11" t="str">
        <f t="shared" si="13"/>
        <v>Kislev 23 5770</v>
      </c>
    </row>
    <row r="82" spans="1:5" ht="12.75">
      <c r="A82" s="18">
        <f t="shared" si="14"/>
        <v>961</v>
      </c>
      <c r="B82" s="15">
        <f t="shared" si="12"/>
        <v>40158</v>
      </c>
      <c r="C82" s="16" t="str">
        <f t="shared" si="15"/>
        <v>Pesachim 9:2</v>
      </c>
      <c r="D82" s="33" t="str">
        <f t="shared" si="16"/>
        <v>Pesachim 10:2</v>
      </c>
      <c r="E82" s="14" t="str">
        <f t="shared" si="13"/>
        <v>Kislev 24 5770</v>
      </c>
    </row>
    <row r="83" spans="1:5" ht="12.75">
      <c r="A83" s="19">
        <f t="shared" si="14"/>
        <v>973</v>
      </c>
      <c r="B83" s="12">
        <f t="shared" si="12"/>
        <v>40159</v>
      </c>
      <c r="C83" s="13" t="str">
        <f t="shared" si="15"/>
        <v>Pesachim 10:3</v>
      </c>
      <c r="D83" s="13" t="str">
        <f t="shared" si="16"/>
        <v>Shekalim 1:5</v>
      </c>
      <c r="E83" s="11" t="str">
        <f t="shared" si="13"/>
        <v>Kislev 25 5770</v>
      </c>
    </row>
    <row r="84" spans="1:5" ht="12.75">
      <c r="A84" s="18">
        <f t="shared" si="14"/>
        <v>985</v>
      </c>
      <c r="B84" s="15">
        <f t="shared" si="12"/>
        <v>40160</v>
      </c>
      <c r="C84" s="16" t="str">
        <f t="shared" si="15"/>
        <v>Shekalim 1:6</v>
      </c>
      <c r="D84" s="33" t="str">
        <f t="shared" si="16"/>
        <v>Shekalim 4:1</v>
      </c>
      <c r="E84" s="14" t="str">
        <f t="shared" si="13"/>
        <v>Kislev 26 5770</v>
      </c>
    </row>
    <row r="85" spans="1:5" ht="12.75">
      <c r="A85" s="19">
        <f t="shared" si="14"/>
        <v>997</v>
      </c>
      <c r="B85" s="12">
        <f t="shared" si="12"/>
        <v>40161</v>
      </c>
      <c r="C85" s="13" t="str">
        <f t="shared" si="15"/>
        <v>Shekalim 4:2</v>
      </c>
      <c r="D85" s="13" t="str">
        <f t="shared" si="16"/>
        <v>Shekalim 5:4</v>
      </c>
      <c r="E85" s="11" t="str">
        <f t="shared" si="13"/>
        <v>Kislev 27 5770</v>
      </c>
    </row>
    <row r="86" spans="1:5" ht="12.75">
      <c r="A86" s="18">
        <f t="shared" si="14"/>
        <v>1009</v>
      </c>
      <c r="B86" s="15">
        <f t="shared" si="12"/>
        <v>40162</v>
      </c>
      <c r="C86" s="16" t="str">
        <f t="shared" si="15"/>
        <v>Shekalim 5:5</v>
      </c>
      <c r="D86" s="33" t="str">
        <f t="shared" si="16"/>
        <v>Shekalim 7:4</v>
      </c>
      <c r="E86" s="14" t="str">
        <f t="shared" si="13"/>
        <v>Kislev 28 5770</v>
      </c>
    </row>
    <row r="87" spans="1:5" ht="12.75">
      <c r="A87" s="19">
        <f t="shared" si="14"/>
        <v>1021</v>
      </c>
      <c r="B87" s="12">
        <f t="shared" si="12"/>
        <v>40163</v>
      </c>
      <c r="C87" s="13" t="str">
        <f t="shared" si="15"/>
        <v>Shekalim 7:5</v>
      </c>
      <c r="D87" s="13" t="str">
        <f t="shared" si="16"/>
        <v>Yoma 1:1</v>
      </c>
      <c r="E87" s="11" t="str">
        <f t="shared" si="13"/>
        <v>Kislev 29 5770</v>
      </c>
    </row>
    <row r="88" spans="1:5" ht="12.75">
      <c r="A88" s="18">
        <f t="shared" si="14"/>
        <v>1033</v>
      </c>
      <c r="B88" s="15">
        <f t="shared" si="12"/>
        <v>40164</v>
      </c>
      <c r="C88" s="16" t="str">
        <f t="shared" si="15"/>
        <v>Yoma 1:2</v>
      </c>
      <c r="D88" s="33" t="str">
        <f t="shared" si="16"/>
        <v>Yoma 2:5</v>
      </c>
      <c r="E88" s="14" t="str">
        <f t="shared" si="13"/>
        <v>Kislev 30 5770</v>
      </c>
    </row>
    <row r="89" spans="1:5" ht="12.75">
      <c r="A89" s="19">
        <f t="shared" si="14"/>
        <v>1045</v>
      </c>
      <c r="B89" s="12">
        <f t="shared" si="12"/>
        <v>40165</v>
      </c>
      <c r="C89" s="13" t="str">
        <f t="shared" si="15"/>
        <v>Yoma 2:6</v>
      </c>
      <c r="D89" s="13" t="str">
        <f t="shared" si="16"/>
        <v>Yoma 3:10</v>
      </c>
      <c r="E89" s="11" t="str">
        <f t="shared" si="13"/>
        <v>Teves 1 5770</v>
      </c>
    </row>
    <row r="90" spans="1:5" ht="12.75">
      <c r="A90" s="18">
        <f t="shared" si="14"/>
        <v>1057</v>
      </c>
      <c r="B90" s="15">
        <f t="shared" si="12"/>
        <v>40166</v>
      </c>
      <c r="C90" s="16" t="str">
        <f t="shared" si="15"/>
        <v>Yoma 3:11</v>
      </c>
      <c r="D90" s="33" t="str">
        <f t="shared" si="16"/>
        <v>Yoma 5:5</v>
      </c>
      <c r="E90" s="14" t="str">
        <f t="shared" si="13"/>
        <v>Teves 2 5770</v>
      </c>
    </row>
    <row r="91" spans="1:5" ht="12.75">
      <c r="A91" s="19">
        <f t="shared" si="14"/>
        <v>1069</v>
      </c>
      <c r="B91" s="12">
        <f t="shared" si="12"/>
        <v>40167</v>
      </c>
      <c r="C91" s="13" t="str">
        <f t="shared" si="15"/>
        <v>Yoma 5:6</v>
      </c>
      <c r="D91" s="13" t="str">
        <f t="shared" si="16"/>
        <v>Yoma 7:2</v>
      </c>
      <c r="E91" s="11" t="str">
        <f t="shared" si="13"/>
        <v>Teves 3 5770</v>
      </c>
    </row>
    <row r="92" spans="1:5" ht="12.75">
      <c r="A92" s="18">
        <f t="shared" si="14"/>
        <v>1081</v>
      </c>
      <c r="B92" s="15">
        <f t="shared" si="12"/>
        <v>40168</v>
      </c>
      <c r="C92" s="16" t="str">
        <f t="shared" si="15"/>
        <v>Yoma 7:3</v>
      </c>
      <c r="D92" s="33" t="str">
        <f t="shared" si="16"/>
        <v>Yoma 8:9</v>
      </c>
      <c r="E92" s="14" t="str">
        <f t="shared" si="13"/>
        <v>Teves 4 5770</v>
      </c>
    </row>
    <row r="93" spans="1:5" ht="12.75">
      <c r="A93" s="19">
        <f t="shared" si="14"/>
        <v>1093</v>
      </c>
      <c r="B93" s="12">
        <f t="shared" si="12"/>
        <v>40169</v>
      </c>
      <c r="C93" s="13" t="str">
        <f t="shared" si="15"/>
        <v>Succah 1:1</v>
      </c>
      <c r="D93" s="13" t="str">
        <f t="shared" si="16"/>
        <v>Succah 2:1</v>
      </c>
      <c r="E93" s="11" t="str">
        <f t="shared" si="13"/>
        <v>Teves 5 5770</v>
      </c>
    </row>
    <row r="94" spans="1:5" ht="12.75">
      <c r="A94" s="18">
        <f t="shared" si="14"/>
        <v>1105</v>
      </c>
      <c r="B94" s="15">
        <f t="shared" si="12"/>
        <v>40170</v>
      </c>
      <c r="C94" s="16" t="str">
        <f t="shared" si="15"/>
        <v>Succah 2:2</v>
      </c>
      <c r="D94" s="33" t="str">
        <f t="shared" si="16"/>
        <v>Succah 3:4</v>
      </c>
      <c r="E94" s="14" t="str">
        <f t="shared" si="13"/>
        <v>Teves 6 5770</v>
      </c>
    </row>
    <row r="95" spans="1:5" ht="12.75">
      <c r="A95" s="19">
        <f t="shared" si="14"/>
        <v>1117</v>
      </c>
      <c r="B95" s="12">
        <f t="shared" si="12"/>
        <v>40171</v>
      </c>
      <c r="C95" s="13" t="str">
        <f t="shared" si="15"/>
        <v>Succah 3:5</v>
      </c>
      <c r="D95" s="13" t="str">
        <f t="shared" si="16"/>
        <v>Succah 4:1</v>
      </c>
      <c r="E95" s="11" t="str">
        <f t="shared" si="13"/>
        <v>Teves 7 5770</v>
      </c>
    </row>
    <row r="96" spans="1:5" ht="12.75">
      <c r="A96" s="18">
        <f t="shared" si="14"/>
        <v>1129</v>
      </c>
      <c r="B96" s="15">
        <f t="shared" si="12"/>
        <v>40172</v>
      </c>
      <c r="C96" s="16" t="str">
        <f t="shared" si="15"/>
        <v>Succah 4:2</v>
      </c>
      <c r="D96" s="33" t="str">
        <f t="shared" si="16"/>
        <v>Succah 5:3</v>
      </c>
      <c r="E96" s="14" t="str">
        <f t="shared" si="13"/>
        <v>Teves 8 5770</v>
      </c>
    </row>
    <row r="97" spans="1:5" ht="12.75">
      <c r="A97" s="19">
        <f t="shared" si="14"/>
        <v>1141</v>
      </c>
      <c r="B97" s="12">
        <f t="shared" si="12"/>
        <v>40173</v>
      </c>
      <c r="C97" s="13" t="str">
        <f t="shared" si="15"/>
        <v>Succah 5:4</v>
      </c>
      <c r="D97" s="13" t="str">
        <f t="shared" si="16"/>
        <v>Baytzah 1:7</v>
      </c>
      <c r="E97" s="11" t="str">
        <f t="shared" si="13"/>
        <v>Teves 9 5770</v>
      </c>
    </row>
    <row r="98" spans="1:5" ht="12.75">
      <c r="A98" s="18">
        <f t="shared" si="14"/>
        <v>1153</v>
      </c>
      <c r="B98" s="15">
        <f t="shared" si="12"/>
        <v>40174</v>
      </c>
      <c r="C98" s="16" t="str">
        <f t="shared" si="15"/>
        <v>Baytzah 1:8</v>
      </c>
      <c r="D98" s="33" t="str">
        <f t="shared" si="16"/>
        <v>Baytzah 2:9</v>
      </c>
      <c r="E98" s="14" t="str">
        <f t="shared" si="13"/>
        <v>Teves 10 5770</v>
      </c>
    </row>
    <row r="99" spans="1:5" ht="12.75">
      <c r="A99" s="19">
        <f t="shared" si="14"/>
        <v>1165</v>
      </c>
      <c r="B99" s="12">
        <f t="shared" si="12"/>
        <v>40175</v>
      </c>
      <c r="C99" s="13" t="str">
        <f t="shared" si="15"/>
        <v>Baytzah 2:10</v>
      </c>
      <c r="D99" s="13" t="str">
        <f t="shared" si="16"/>
        <v>Baytzah 4:3</v>
      </c>
      <c r="E99" s="11" t="str">
        <f t="shared" si="13"/>
        <v>Teves 11 5770</v>
      </c>
    </row>
    <row r="100" spans="1:5" ht="12.75">
      <c r="A100" s="18">
        <f t="shared" si="14"/>
        <v>1177</v>
      </c>
      <c r="B100" s="15">
        <f t="shared" si="12"/>
        <v>40176</v>
      </c>
      <c r="C100" s="16" t="str">
        <f t="shared" si="15"/>
        <v>Baytzah 4:4</v>
      </c>
      <c r="D100" s="33" t="str">
        <f t="shared" si="16"/>
        <v>RoshHashan 1:1</v>
      </c>
      <c r="E100" s="14" t="str">
        <f t="shared" si="13"/>
        <v>Teves 12 5770</v>
      </c>
    </row>
    <row r="101" spans="1:5" ht="12.75">
      <c r="A101" s="19">
        <f t="shared" si="14"/>
        <v>1189</v>
      </c>
      <c r="B101" s="12">
        <f t="shared" si="12"/>
        <v>40177</v>
      </c>
      <c r="C101" s="13" t="str">
        <f t="shared" si="15"/>
        <v>RoshHashan 1:2</v>
      </c>
      <c r="D101" s="13" t="str">
        <f t="shared" si="16"/>
        <v>RoshHashan 2:4</v>
      </c>
      <c r="E101" s="11" t="str">
        <f t="shared" si="13"/>
        <v>Teves 13 5770</v>
      </c>
    </row>
    <row r="102" spans="1:5" ht="12.75">
      <c r="A102" s="18">
        <f t="shared" si="14"/>
        <v>1201</v>
      </c>
      <c r="B102" s="15">
        <f t="shared" si="12"/>
        <v>40178</v>
      </c>
      <c r="C102" s="16" t="str">
        <f t="shared" si="15"/>
        <v>RoshHashan 2:5</v>
      </c>
      <c r="D102" s="33" t="str">
        <f t="shared" si="16"/>
        <v>RoshHashan 3:7</v>
      </c>
      <c r="E102" s="14" t="str">
        <f t="shared" si="13"/>
        <v>Teves 14 5770</v>
      </c>
    </row>
    <row r="103" spans="1:5" ht="12.75">
      <c r="A103" s="19">
        <f t="shared" si="14"/>
        <v>1213</v>
      </c>
      <c r="B103" s="12">
        <f t="shared" si="12"/>
        <v>40179</v>
      </c>
      <c r="C103" s="13" t="str">
        <f t="shared" si="15"/>
        <v>RoshHashan 3:8</v>
      </c>
      <c r="D103" s="13" t="str">
        <f t="shared" si="16"/>
        <v>Taanis 1:2</v>
      </c>
      <c r="E103" s="11" t="str">
        <f t="shared" si="13"/>
        <v>Teves 15 5770</v>
      </c>
    </row>
    <row r="104" spans="1:5" ht="12.75">
      <c r="A104" s="18">
        <f t="shared" si="14"/>
        <v>1225</v>
      </c>
      <c r="B104" s="15">
        <f t="shared" si="12"/>
        <v>40180</v>
      </c>
      <c r="C104" s="16" t="str">
        <f t="shared" si="15"/>
        <v>Taanis 1:3</v>
      </c>
      <c r="D104" s="33" t="str">
        <f t="shared" si="16"/>
        <v>Taanis 2:7</v>
      </c>
      <c r="E104" s="14" t="str">
        <f t="shared" si="13"/>
        <v>Teves 16 5770</v>
      </c>
    </row>
    <row r="105" spans="1:5" ht="12.75">
      <c r="A105" s="19">
        <f t="shared" si="14"/>
        <v>1237</v>
      </c>
      <c r="B105" s="12">
        <f t="shared" si="12"/>
        <v>40181</v>
      </c>
      <c r="C105" s="13" t="str">
        <f t="shared" si="15"/>
        <v>Taanis 2:8</v>
      </c>
      <c r="D105" s="13" t="str">
        <f t="shared" si="16"/>
        <v>Taanis 3:9</v>
      </c>
      <c r="E105" s="11" t="str">
        <f t="shared" si="13"/>
        <v>Teves 17 5770</v>
      </c>
    </row>
    <row r="106" spans="1:5" ht="12.75">
      <c r="A106" s="18">
        <f t="shared" si="14"/>
        <v>1249</v>
      </c>
      <c r="B106" s="15">
        <f t="shared" si="12"/>
        <v>40182</v>
      </c>
      <c r="C106" s="16" t="str">
        <f t="shared" si="15"/>
        <v>Taanis 4:1</v>
      </c>
      <c r="D106" s="33" t="str">
        <f t="shared" si="16"/>
        <v>Maggila 1:4</v>
      </c>
      <c r="E106" s="14" t="str">
        <f t="shared" si="13"/>
        <v>Teves 18 5770</v>
      </c>
    </row>
    <row r="107" spans="1:5" ht="12.75">
      <c r="A107" s="19">
        <f t="shared" si="14"/>
        <v>1261</v>
      </c>
      <c r="B107" s="12">
        <f t="shared" si="12"/>
        <v>40183</v>
      </c>
      <c r="C107" s="13" t="str">
        <f t="shared" si="15"/>
        <v>Maggila 1:5</v>
      </c>
      <c r="D107" s="13" t="str">
        <f t="shared" si="16"/>
        <v>Maggila 2:5</v>
      </c>
      <c r="E107" s="11" t="str">
        <f t="shared" si="13"/>
        <v>Teves 19 5770</v>
      </c>
    </row>
    <row r="108" spans="1:5" ht="12.75">
      <c r="A108" s="18">
        <f t="shared" si="14"/>
        <v>1273</v>
      </c>
      <c r="B108" s="15">
        <f t="shared" si="12"/>
        <v>40184</v>
      </c>
      <c r="C108" s="16" t="str">
        <f t="shared" si="15"/>
        <v>Maggila 2:6</v>
      </c>
      <c r="D108" s="33" t="str">
        <f t="shared" si="16"/>
        <v>Maggila 4:5</v>
      </c>
      <c r="E108" s="14" t="str">
        <f t="shared" si="13"/>
        <v>Teves 20 5770</v>
      </c>
    </row>
    <row r="109" spans="1:5" ht="12.75">
      <c r="A109" s="19">
        <f t="shared" si="14"/>
        <v>1285</v>
      </c>
      <c r="B109" s="12">
        <f t="shared" si="12"/>
        <v>40185</v>
      </c>
      <c r="C109" s="13" t="str">
        <f t="shared" si="15"/>
        <v>Maggila 4:6</v>
      </c>
      <c r="D109" s="13" t="str">
        <f t="shared" si="16"/>
        <v>Moed Katan 1:7</v>
      </c>
      <c r="E109" s="11" t="str">
        <f t="shared" si="13"/>
        <v>Teves 21 5770</v>
      </c>
    </row>
    <row r="110" spans="1:5" ht="12.75">
      <c r="A110" s="18">
        <f t="shared" si="14"/>
        <v>1297</v>
      </c>
      <c r="B110" s="15">
        <f t="shared" si="12"/>
        <v>40186</v>
      </c>
      <c r="C110" s="16" t="str">
        <f t="shared" si="15"/>
        <v>Moed Katan 1:8</v>
      </c>
      <c r="D110" s="33" t="str">
        <f t="shared" si="16"/>
        <v>Moed Katan 3:4</v>
      </c>
      <c r="E110" s="14" t="str">
        <f t="shared" si="13"/>
        <v>Teves 22 5770</v>
      </c>
    </row>
    <row r="111" spans="1:5" ht="12.75">
      <c r="A111" s="19">
        <f t="shared" si="14"/>
        <v>1309</v>
      </c>
      <c r="B111" s="12">
        <f t="shared" si="12"/>
        <v>40187</v>
      </c>
      <c r="C111" s="13" t="str">
        <f t="shared" si="15"/>
        <v>Moed Katan 3:5</v>
      </c>
      <c r="D111" s="13" t="str">
        <f t="shared" si="16"/>
        <v>Chagigah 1:7</v>
      </c>
      <c r="E111" s="11" t="str">
        <f t="shared" si="13"/>
        <v>Teves 23 5770</v>
      </c>
    </row>
    <row r="112" spans="1:5" ht="12.75">
      <c r="A112" s="18">
        <f t="shared" si="14"/>
        <v>1321</v>
      </c>
      <c r="B112" s="15">
        <f t="shared" si="12"/>
        <v>40188</v>
      </c>
      <c r="C112" s="16" t="str">
        <f t="shared" si="15"/>
        <v>Chagigah 1:8</v>
      </c>
      <c r="D112" s="33" t="str">
        <f t="shared" si="16"/>
        <v>Chagigah 3:4</v>
      </c>
      <c r="E112" s="14" t="str">
        <f t="shared" si="13"/>
        <v>Teves 24 5770</v>
      </c>
    </row>
    <row r="113" spans="1:5" ht="12.75">
      <c r="A113" s="19">
        <f t="shared" si="14"/>
        <v>1333</v>
      </c>
      <c r="B113" s="12">
        <f t="shared" si="12"/>
        <v>40189</v>
      </c>
      <c r="C113" s="13" t="str">
        <f t="shared" si="15"/>
        <v>Chagigah 3:5</v>
      </c>
      <c r="D113" s="13" t="str">
        <f t="shared" si="16"/>
        <v>Yevamos 2:4</v>
      </c>
      <c r="E113" s="11" t="str">
        <f t="shared" si="13"/>
        <v>Teves 25 5770</v>
      </c>
    </row>
    <row r="114" spans="1:5" ht="12.75">
      <c r="A114" s="18">
        <f t="shared" si="14"/>
        <v>1345</v>
      </c>
      <c r="B114" s="15">
        <f t="shared" si="12"/>
        <v>40190</v>
      </c>
      <c r="C114" s="16" t="str">
        <f t="shared" si="15"/>
        <v>Yevamos 2:5</v>
      </c>
      <c r="D114" s="33" t="str">
        <f t="shared" si="16"/>
        <v>Yevamos 3:6</v>
      </c>
      <c r="E114" s="14" t="str">
        <f t="shared" si="13"/>
        <v>Teves 26 5770</v>
      </c>
    </row>
    <row r="115" spans="1:5" ht="12.75">
      <c r="A115" s="19">
        <f t="shared" si="14"/>
        <v>1357</v>
      </c>
      <c r="B115" s="12">
        <f t="shared" si="12"/>
        <v>40191</v>
      </c>
      <c r="C115" s="13" t="str">
        <f t="shared" si="15"/>
        <v>Yevamos 3:7</v>
      </c>
      <c r="D115" s="13" t="str">
        <f t="shared" si="16"/>
        <v>Yevamos 4:8</v>
      </c>
      <c r="E115" s="11" t="str">
        <f t="shared" si="13"/>
        <v>Teves 27 5770</v>
      </c>
    </row>
    <row r="116" spans="1:5" ht="12.75">
      <c r="A116" s="18">
        <f t="shared" si="14"/>
        <v>1369</v>
      </c>
      <c r="B116" s="15">
        <f t="shared" si="12"/>
        <v>40192</v>
      </c>
      <c r="C116" s="16" t="str">
        <f t="shared" si="15"/>
        <v>Yevamos 4:9</v>
      </c>
      <c r="D116" s="33" t="str">
        <f t="shared" si="16"/>
        <v>Yevamos 6:1</v>
      </c>
      <c r="E116" s="14" t="str">
        <f t="shared" si="13"/>
        <v>Teves 28 5770</v>
      </c>
    </row>
    <row r="117" spans="1:5" ht="12.75">
      <c r="A117" s="19">
        <f t="shared" si="14"/>
        <v>1381</v>
      </c>
      <c r="B117" s="12">
        <f t="shared" si="12"/>
        <v>40193</v>
      </c>
      <c r="C117" s="13" t="str">
        <f t="shared" si="15"/>
        <v>Yevamos 6:2</v>
      </c>
      <c r="D117" s="13" t="str">
        <f t="shared" si="16"/>
        <v>Yevamos 8:1</v>
      </c>
      <c r="E117" s="11" t="str">
        <f t="shared" si="13"/>
        <v>Teves 29 5770</v>
      </c>
    </row>
    <row r="118" spans="1:5" ht="12.75">
      <c r="A118" s="18">
        <f t="shared" si="14"/>
        <v>1393</v>
      </c>
      <c r="B118" s="15">
        <f t="shared" si="12"/>
        <v>40194</v>
      </c>
      <c r="C118" s="16" t="str">
        <f t="shared" si="15"/>
        <v>Yevamos 8:2</v>
      </c>
      <c r="D118" s="33" t="str">
        <f t="shared" si="16"/>
        <v>Yevamos 10:1</v>
      </c>
      <c r="E118" s="14" t="str">
        <f t="shared" si="13"/>
        <v>Shevat 1 5770</v>
      </c>
    </row>
    <row r="119" spans="1:5" ht="12.75">
      <c r="A119" s="19">
        <f t="shared" si="14"/>
        <v>1405</v>
      </c>
      <c r="B119" s="12">
        <f t="shared" si="12"/>
        <v>40195</v>
      </c>
      <c r="C119" s="13" t="str">
        <f t="shared" si="15"/>
        <v>Yevamos 10:2</v>
      </c>
      <c r="D119" s="13" t="str">
        <f t="shared" si="16"/>
        <v>Yevamos 11:4</v>
      </c>
      <c r="E119" s="11" t="str">
        <f t="shared" si="13"/>
        <v>Shevat 2 5770</v>
      </c>
    </row>
    <row r="120" spans="1:5" ht="12.75">
      <c r="A120" s="18">
        <f t="shared" si="14"/>
        <v>1417</v>
      </c>
      <c r="B120" s="15">
        <f t="shared" si="12"/>
        <v>40196</v>
      </c>
      <c r="C120" s="16" t="str">
        <f t="shared" si="15"/>
        <v>Yevamos 11:5</v>
      </c>
      <c r="D120" s="33" t="str">
        <f t="shared" si="16"/>
        <v>Yevamos 13:3</v>
      </c>
      <c r="E120" s="14" t="str">
        <f t="shared" si="13"/>
        <v>Shevat 3 5770</v>
      </c>
    </row>
    <row r="121" spans="1:5" ht="12.75">
      <c r="A121" s="19">
        <f t="shared" si="14"/>
        <v>1429</v>
      </c>
      <c r="B121" s="12">
        <f t="shared" si="12"/>
        <v>40197</v>
      </c>
      <c r="C121" s="13" t="str">
        <f t="shared" si="15"/>
        <v>Yevamos 13:4</v>
      </c>
      <c r="D121" s="13" t="str">
        <f t="shared" si="16"/>
        <v>Yevamos 14:2</v>
      </c>
      <c r="E121" s="11" t="str">
        <f t="shared" si="13"/>
        <v>Shevat 4 5770</v>
      </c>
    </row>
    <row r="122" spans="1:5" ht="12.75">
      <c r="A122" s="18">
        <f t="shared" si="14"/>
        <v>1441</v>
      </c>
      <c r="B122" s="15">
        <f t="shared" si="12"/>
        <v>40198</v>
      </c>
      <c r="C122" s="16" t="str">
        <f t="shared" si="15"/>
        <v>Yevamos 14:3</v>
      </c>
      <c r="D122" s="33" t="str">
        <f t="shared" si="16"/>
        <v>Yevamos 15:5</v>
      </c>
      <c r="E122" s="14" t="str">
        <f t="shared" si="13"/>
        <v>Shevat 5 5770</v>
      </c>
    </row>
    <row r="123" spans="1:5" ht="12.75">
      <c r="A123" s="19">
        <f t="shared" si="14"/>
        <v>1453</v>
      </c>
      <c r="B123" s="12">
        <f t="shared" si="12"/>
        <v>40199</v>
      </c>
      <c r="C123" s="13" t="str">
        <f t="shared" si="15"/>
        <v>Yevamos 15:6</v>
      </c>
      <c r="D123" s="13" t="str">
        <f t="shared" si="16"/>
        <v>Yevamos 16:7</v>
      </c>
      <c r="E123" s="11" t="str">
        <f t="shared" si="13"/>
        <v>Shevat 6 5770</v>
      </c>
    </row>
    <row r="124" spans="1:5" ht="12.75">
      <c r="A124" s="18">
        <f t="shared" si="14"/>
        <v>1465</v>
      </c>
      <c r="B124" s="15">
        <f t="shared" si="12"/>
        <v>40200</v>
      </c>
      <c r="C124" s="16" t="str">
        <f t="shared" si="15"/>
        <v>Kesuvos 1:1</v>
      </c>
      <c r="D124" s="33" t="str">
        <f t="shared" si="16"/>
        <v>Kesuvos 2:2</v>
      </c>
      <c r="E124" s="14" t="str">
        <f t="shared" si="13"/>
        <v>Shevat 7 5770</v>
      </c>
    </row>
    <row r="125" spans="1:5" ht="12.75">
      <c r="A125" s="19">
        <f t="shared" si="14"/>
        <v>1477</v>
      </c>
      <c r="B125" s="12">
        <f t="shared" si="12"/>
        <v>40201</v>
      </c>
      <c r="C125" s="13" t="str">
        <f t="shared" si="15"/>
        <v>Kesuvos 2:3</v>
      </c>
      <c r="D125" s="13" t="str">
        <f t="shared" si="16"/>
        <v>Kesuvos 3:4</v>
      </c>
      <c r="E125" s="11" t="str">
        <f t="shared" si="13"/>
        <v>Shevat 8 5770</v>
      </c>
    </row>
    <row r="126" spans="1:5" ht="12.75">
      <c r="A126" s="18">
        <f t="shared" si="14"/>
        <v>1489</v>
      </c>
      <c r="B126" s="15">
        <f t="shared" si="12"/>
        <v>40202</v>
      </c>
      <c r="C126" s="16" t="str">
        <f t="shared" si="15"/>
        <v>Kesuvos 3:5</v>
      </c>
      <c r="D126" s="33" t="str">
        <f t="shared" si="16"/>
        <v>Kesuvos 4:7</v>
      </c>
      <c r="E126" s="14" t="str">
        <f t="shared" si="13"/>
        <v>Shevat 9 5770</v>
      </c>
    </row>
    <row r="127" spans="1:5" ht="12.75">
      <c r="A127" s="19">
        <f t="shared" si="14"/>
        <v>1501</v>
      </c>
      <c r="B127" s="12">
        <f t="shared" si="12"/>
        <v>40203</v>
      </c>
      <c r="C127" s="13" t="str">
        <f t="shared" si="15"/>
        <v>Kesuvos 4:8</v>
      </c>
      <c r="D127" s="13" t="str">
        <f t="shared" si="16"/>
        <v>Kesuvos 5:7</v>
      </c>
      <c r="E127" s="11" t="str">
        <f t="shared" si="13"/>
        <v>Shevat 10 5770</v>
      </c>
    </row>
    <row r="128" spans="1:5" ht="12.75">
      <c r="A128" s="18">
        <f t="shared" si="14"/>
        <v>1513</v>
      </c>
      <c r="B128" s="15">
        <f aca="true" t="shared" si="17" ref="B128:B191">B127+1</f>
        <v>40204</v>
      </c>
      <c r="C128" s="16" t="str">
        <f t="shared" si="15"/>
        <v>Kesuvos 5:8</v>
      </c>
      <c r="D128" s="33" t="str">
        <f t="shared" si="16"/>
        <v>Kesuvos 7:3</v>
      </c>
      <c r="E128" s="14" t="str">
        <f aca="true" t="shared" si="18" ref="E128:E191">Datetoheb(B128)</f>
        <v>Shevat 11 5770</v>
      </c>
    </row>
    <row r="129" spans="1:5" ht="12.75">
      <c r="A129" s="19">
        <f t="shared" si="14"/>
        <v>1525</v>
      </c>
      <c r="B129" s="12">
        <f t="shared" si="17"/>
        <v>40205</v>
      </c>
      <c r="C129" s="13" t="str">
        <f t="shared" si="15"/>
        <v>Kesuvos 7:4</v>
      </c>
      <c r="D129" s="13" t="str">
        <f t="shared" si="16"/>
        <v>Kesuvos 8:5</v>
      </c>
      <c r="E129" s="11" t="str">
        <f t="shared" si="18"/>
        <v>Shevat 12 5770</v>
      </c>
    </row>
    <row r="130" spans="1:5" ht="12.75">
      <c r="A130" s="18">
        <f t="shared" si="14"/>
        <v>1537</v>
      </c>
      <c r="B130" s="15">
        <f t="shared" si="17"/>
        <v>40206</v>
      </c>
      <c r="C130" s="16" t="str">
        <f t="shared" si="15"/>
        <v>Kesuvos 8:6</v>
      </c>
      <c r="D130" s="33" t="str">
        <f t="shared" si="16"/>
        <v>Kesuvos 9:9</v>
      </c>
      <c r="E130" s="14" t="str">
        <f t="shared" si="18"/>
        <v>Shevat 13 5770</v>
      </c>
    </row>
    <row r="131" spans="1:5" ht="12.75">
      <c r="A131" s="19">
        <f t="shared" si="14"/>
        <v>1549</v>
      </c>
      <c r="B131" s="12">
        <f t="shared" si="17"/>
        <v>40207</v>
      </c>
      <c r="C131" s="13" t="str">
        <f t="shared" si="15"/>
        <v>Kesuvos 10:1</v>
      </c>
      <c r="D131" s="13" t="str">
        <f t="shared" si="16"/>
        <v>Kesuvos 11:6</v>
      </c>
      <c r="E131" s="11" t="str">
        <f t="shared" si="18"/>
        <v>Shevat 14 5770</v>
      </c>
    </row>
    <row r="132" spans="1:5" ht="12.75">
      <c r="A132" s="18">
        <f t="shared" si="14"/>
        <v>1561</v>
      </c>
      <c r="B132" s="15">
        <f t="shared" si="17"/>
        <v>40208</v>
      </c>
      <c r="C132" s="16" t="str">
        <f t="shared" si="15"/>
        <v>Kesuvos 12:1</v>
      </c>
      <c r="D132" s="33" t="str">
        <f t="shared" si="16"/>
        <v>Kesuvos 13:8</v>
      </c>
      <c r="E132" s="14" t="str">
        <f t="shared" si="18"/>
        <v>Shevat 15 5770</v>
      </c>
    </row>
    <row r="133" spans="1:5" ht="12.75">
      <c r="A133" s="19">
        <f t="shared" si="14"/>
        <v>1573</v>
      </c>
      <c r="B133" s="12">
        <f t="shared" si="17"/>
        <v>40209</v>
      </c>
      <c r="C133" s="13" t="str">
        <f t="shared" si="15"/>
        <v>Kesuvos 13:9</v>
      </c>
      <c r="D133" s="13" t="str">
        <f t="shared" si="16"/>
        <v>Nedarim 2:5</v>
      </c>
      <c r="E133" s="11" t="str">
        <f t="shared" si="18"/>
        <v>Shevat 16 5770</v>
      </c>
    </row>
    <row r="134" spans="1:5" ht="12.75">
      <c r="A134" s="18">
        <f aca="true" t="shared" si="19" ref="A134:A197">A133+MishnasADay()</f>
        <v>1585</v>
      </c>
      <c r="B134" s="15">
        <f t="shared" si="17"/>
        <v>40210</v>
      </c>
      <c r="C134" s="16" t="str">
        <f t="shared" si="15"/>
        <v>Nedarim 3:1</v>
      </c>
      <c r="D134" s="33" t="str">
        <f t="shared" si="16"/>
        <v>Nedarim 4:1</v>
      </c>
      <c r="E134" s="14" t="str">
        <f t="shared" si="18"/>
        <v>Shevat 17 5770</v>
      </c>
    </row>
    <row r="135" spans="1:5" ht="12.75">
      <c r="A135" s="19">
        <f t="shared" si="19"/>
        <v>1597</v>
      </c>
      <c r="B135" s="12">
        <f t="shared" si="17"/>
        <v>40211</v>
      </c>
      <c r="C135" s="13" t="str">
        <f t="shared" si="15"/>
        <v>Nedarim 4:2</v>
      </c>
      <c r="D135" s="13" t="str">
        <f t="shared" si="16"/>
        <v>Nedarim 5:5</v>
      </c>
      <c r="E135" s="11" t="str">
        <f t="shared" si="18"/>
        <v>Shevat 18 5770</v>
      </c>
    </row>
    <row r="136" spans="1:5" ht="12.75">
      <c r="A136" s="18">
        <f t="shared" si="19"/>
        <v>1609</v>
      </c>
      <c r="B136" s="15">
        <f t="shared" si="17"/>
        <v>40212</v>
      </c>
      <c r="C136" s="16" t="str">
        <f t="shared" si="15"/>
        <v>Nedarim 5:6</v>
      </c>
      <c r="D136" s="33" t="str">
        <f t="shared" si="16"/>
        <v>Nedarim 7:1</v>
      </c>
      <c r="E136" s="14" t="str">
        <f t="shared" si="18"/>
        <v>Shevat 19 5770</v>
      </c>
    </row>
    <row r="137" spans="1:5" ht="12.75">
      <c r="A137" s="19">
        <f t="shared" si="19"/>
        <v>1621</v>
      </c>
      <c r="B137" s="12">
        <f t="shared" si="17"/>
        <v>40213</v>
      </c>
      <c r="C137" s="13" t="str">
        <f aca="true" t="shared" si="20" ref="C137:C200">mishnax(A137-1)</f>
        <v>Nedarim 7:2</v>
      </c>
      <c r="D137" s="13" t="str">
        <f aca="true" t="shared" si="21" ref="D137:D200">mishnax((A137-1)+(MishnasADay()-1))</f>
        <v>Nedarim 8:4</v>
      </c>
      <c r="E137" s="11" t="str">
        <f t="shared" si="18"/>
        <v>Shevat 20 5770</v>
      </c>
    </row>
    <row r="138" spans="1:5" ht="12.75">
      <c r="A138" s="18">
        <f t="shared" si="19"/>
        <v>1633</v>
      </c>
      <c r="B138" s="15">
        <f t="shared" si="17"/>
        <v>40214</v>
      </c>
      <c r="C138" s="16" t="str">
        <f t="shared" si="20"/>
        <v>Nedarim 8:5</v>
      </c>
      <c r="D138" s="33" t="str">
        <f t="shared" si="21"/>
        <v>Nedarim 9:9</v>
      </c>
      <c r="E138" s="14" t="str">
        <f t="shared" si="18"/>
        <v>Shevat 21 5770</v>
      </c>
    </row>
    <row r="139" spans="1:5" ht="12.75">
      <c r="A139" s="19">
        <f t="shared" si="19"/>
        <v>1645</v>
      </c>
      <c r="B139" s="12">
        <f t="shared" si="17"/>
        <v>40215</v>
      </c>
      <c r="C139" s="13" t="str">
        <f t="shared" si="20"/>
        <v>Nedarim 9:10</v>
      </c>
      <c r="D139" s="13" t="str">
        <f t="shared" si="21"/>
        <v>Nedarim 11:3</v>
      </c>
      <c r="E139" s="11" t="str">
        <f t="shared" si="18"/>
        <v>Shevat 22 5770</v>
      </c>
    </row>
    <row r="140" spans="1:5" ht="12.75">
      <c r="A140" s="18">
        <f t="shared" si="19"/>
        <v>1657</v>
      </c>
      <c r="B140" s="15">
        <f t="shared" si="17"/>
        <v>40216</v>
      </c>
      <c r="C140" s="16" t="str">
        <f t="shared" si="20"/>
        <v>Nedarim 11:4</v>
      </c>
      <c r="D140" s="33" t="str">
        <f t="shared" si="21"/>
        <v>Nazir 1:3</v>
      </c>
      <c r="E140" s="14" t="str">
        <f t="shared" si="18"/>
        <v>Shevat 23 5770</v>
      </c>
    </row>
    <row r="141" spans="1:5" ht="12.75">
      <c r="A141" s="19">
        <f t="shared" si="19"/>
        <v>1669</v>
      </c>
      <c r="B141" s="12">
        <f t="shared" si="17"/>
        <v>40217</v>
      </c>
      <c r="C141" s="13" t="str">
        <f t="shared" si="20"/>
        <v>Nazir 1:4</v>
      </c>
      <c r="D141" s="13" t="str">
        <f t="shared" si="21"/>
        <v>Nazir 2:8</v>
      </c>
      <c r="E141" s="11" t="str">
        <f t="shared" si="18"/>
        <v>Shevat 24 5770</v>
      </c>
    </row>
    <row r="142" spans="1:5" ht="12.75">
      <c r="A142" s="18">
        <f t="shared" si="19"/>
        <v>1681</v>
      </c>
      <c r="B142" s="15">
        <f t="shared" si="17"/>
        <v>40218</v>
      </c>
      <c r="C142" s="16" t="str">
        <f t="shared" si="20"/>
        <v>Nazir 2:9</v>
      </c>
      <c r="D142" s="33" t="str">
        <f t="shared" si="21"/>
        <v>Nazir 4:3</v>
      </c>
      <c r="E142" s="14" t="str">
        <f t="shared" si="18"/>
        <v>Shevat 25 5770</v>
      </c>
    </row>
    <row r="143" spans="1:5" ht="12.75">
      <c r="A143" s="19">
        <f t="shared" si="19"/>
        <v>1693</v>
      </c>
      <c r="B143" s="12">
        <f t="shared" si="17"/>
        <v>40219</v>
      </c>
      <c r="C143" s="13" t="str">
        <f t="shared" si="20"/>
        <v>Nazir 4:4</v>
      </c>
      <c r="D143" s="13" t="str">
        <f t="shared" si="21"/>
        <v>Nazir 6:1</v>
      </c>
      <c r="E143" s="11" t="str">
        <f t="shared" si="18"/>
        <v>Shevat 26 5770</v>
      </c>
    </row>
    <row r="144" spans="1:5" ht="12.75">
      <c r="A144" s="18">
        <f t="shared" si="19"/>
        <v>1705</v>
      </c>
      <c r="B144" s="15">
        <f t="shared" si="17"/>
        <v>40220</v>
      </c>
      <c r="C144" s="16" t="str">
        <f t="shared" si="20"/>
        <v>Nazir 6:2</v>
      </c>
      <c r="D144" s="33" t="str">
        <f t="shared" si="21"/>
        <v>Nazir 7:2</v>
      </c>
      <c r="E144" s="14" t="str">
        <f t="shared" si="18"/>
        <v>Shevat 27 5770</v>
      </c>
    </row>
    <row r="145" spans="1:5" ht="12.75">
      <c r="A145" s="19">
        <f t="shared" si="19"/>
        <v>1717</v>
      </c>
      <c r="B145" s="12">
        <f t="shared" si="17"/>
        <v>40221</v>
      </c>
      <c r="C145" s="13" t="str">
        <f t="shared" si="20"/>
        <v>Nazir 7:3</v>
      </c>
      <c r="D145" s="13" t="str">
        <f t="shared" si="21"/>
        <v>Sotah 1:3</v>
      </c>
      <c r="E145" s="11" t="str">
        <f t="shared" si="18"/>
        <v>Shevat 28 5770</v>
      </c>
    </row>
    <row r="146" spans="1:5" ht="12.75">
      <c r="A146" s="18">
        <f t="shared" si="19"/>
        <v>1729</v>
      </c>
      <c r="B146" s="15">
        <f t="shared" si="17"/>
        <v>40222</v>
      </c>
      <c r="C146" s="16" t="str">
        <f t="shared" si="20"/>
        <v>Sotah 1:4</v>
      </c>
      <c r="D146" s="33" t="str">
        <f t="shared" si="21"/>
        <v>Sotah 2:6</v>
      </c>
      <c r="E146" s="14" t="str">
        <f t="shared" si="18"/>
        <v>Shevat 29 5770</v>
      </c>
    </row>
    <row r="147" spans="1:5" ht="12.75">
      <c r="A147" s="19">
        <f t="shared" si="19"/>
        <v>1741</v>
      </c>
      <c r="B147" s="12">
        <f t="shared" si="17"/>
        <v>40223</v>
      </c>
      <c r="C147" s="13" t="str">
        <f t="shared" si="20"/>
        <v>Sotah 3:1</v>
      </c>
      <c r="D147" s="13" t="str">
        <f t="shared" si="21"/>
        <v>Sotah 4:4</v>
      </c>
      <c r="E147" s="11" t="str">
        <f t="shared" si="18"/>
        <v>Shevat 30 5770</v>
      </c>
    </row>
    <row r="148" spans="1:5" ht="12.75">
      <c r="A148" s="18">
        <f t="shared" si="19"/>
        <v>1753</v>
      </c>
      <c r="B148" s="15">
        <f t="shared" si="17"/>
        <v>40224</v>
      </c>
      <c r="C148" s="16" t="str">
        <f t="shared" si="20"/>
        <v>Sotah 4:5</v>
      </c>
      <c r="D148" s="33" t="str">
        <f t="shared" si="21"/>
        <v>Sotah 7:2</v>
      </c>
      <c r="E148" s="14" t="str">
        <f t="shared" si="18"/>
        <v>Adar 1 5770</v>
      </c>
    </row>
    <row r="149" spans="1:5" ht="12.75">
      <c r="A149" s="19">
        <f t="shared" si="19"/>
        <v>1765</v>
      </c>
      <c r="B149" s="12">
        <f t="shared" si="17"/>
        <v>40225</v>
      </c>
      <c r="C149" s="13" t="str">
        <f t="shared" si="20"/>
        <v>Sotah 7:3</v>
      </c>
      <c r="D149" s="13" t="str">
        <f t="shared" si="21"/>
        <v>Sotah 8:6</v>
      </c>
      <c r="E149" s="11" t="str">
        <f t="shared" si="18"/>
        <v>Adar 2 5770</v>
      </c>
    </row>
    <row r="150" spans="1:5" ht="12.75">
      <c r="A150" s="18">
        <f t="shared" si="19"/>
        <v>1777</v>
      </c>
      <c r="B150" s="15">
        <f t="shared" si="17"/>
        <v>40226</v>
      </c>
      <c r="C150" s="16" t="str">
        <f t="shared" si="20"/>
        <v>Sotah 8:7</v>
      </c>
      <c r="D150" s="33" t="str">
        <f t="shared" si="21"/>
        <v>Sotah 9:11</v>
      </c>
      <c r="E150" s="14" t="str">
        <f t="shared" si="18"/>
        <v>Adar 3 5770</v>
      </c>
    </row>
    <row r="151" spans="1:5" ht="12.75">
      <c r="A151" s="19">
        <f t="shared" si="19"/>
        <v>1789</v>
      </c>
      <c r="B151" s="12">
        <f t="shared" si="17"/>
        <v>40227</v>
      </c>
      <c r="C151" s="13" t="str">
        <f t="shared" si="20"/>
        <v>Sotah 9:12</v>
      </c>
      <c r="D151" s="13" t="str">
        <f t="shared" si="21"/>
        <v>Gitten 2:2</v>
      </c>
      <c r="E151" s="11" t="str">
        <f t="shared" si="18"/>
        <v>Adar 4 5770</v>
      </c>
    </row>
    <row r="152" spans="1:5" ht="12.75">
      <c r="A152" s="18">
        <f t="shared" si="19"/>
        <v>1801</v>
      </c>
      <c r="B152" s="15">
        <f t="shared" si="17"/>
        <v>40228</v>
      </c>
      <c r="C152" s="16" t="str">
        <f t="shared" si="20"/>
        <v>Gitten 2:3</v>
      </c>
      <c r="D152" s="33" t="str">
        <f t="shared" si="21"/>
        <v>Gitten 3:7</v>
      </c>
      <c r="E152" s="14" t="str">
        <f t="shared" si="18"/>
        <v>Adar 5 5770</v>
      </c>
    </row>
    <row r="153" spans="1:5" ht="12.75">
      <c r="A153" s="19">
        <f t="shared" si="19"/>
        <v>1813</v>
      </c>
      <c r="B153" s="12">
        <f t="shared" si="17"/>
        <v>40229</v>
      </c>
      <c r="C153" s="13" t="str">
        <f t="shared" si="20"/>
        <v>Gitten 3:8</v>
      </c>
      <c r="D153" s="13" t="str">
        <f t="shared" si="21"/>
        <v>Gitten 5:2</v>
      </c>
      <c r="E153" s="11" t="str">
        <f t="shared" si="18"/>
        <v>Adar 6 5770</v>
      </c>
    </row>
    <row r="154" spans="1:5" ht="12.75">
      <c r="A154" s="18">
        <f t="shared" si="19"/>
        <v>1825</v>
      </c>
      <c r="B154" s="15">
        <f t="shared" si="17"/>
        <v>40230</v>
      </c>
      <c r="C154" s="16" t="str">
        <f t="shared" si="20"/>
        <v>Gitten 5:3</v>
      </c>
      <c r="D154" s="33" t="str">
        <f t="shared" si="21"/>
        <v>Gitten 6:5</v>
      </c>
      <c r="E154" s="14" t="str">
        <f t="shared" si="18"/>
        <v>Adar 7 5770</v>
      </c>
    </row>
    <row r="155" spans="1:5" ht="12.75">
      <c r="A155" s="19">
        <f t="shared" si="19"/>
        <v>1837</v>
      </c>
      <c r="B155" s="12">
        <f t="shared" si="17"/>
        <v>40231</v>
      </c>
      <c r="C155" s="13" t="str">
        <f t="shared" si="20"/>
        <v>Gitten 6:6</v>
      </c>
      <c r="D155" s="13" t="str">
        <f t="shared" si="21"/>
        <v>Gitten 8:1</v>
      </c>
      <c r="E155" s="11" t="str">
        <f t="shared" si="18"/>
        <v>Adar 8 5770</v>
      </c>
    </row>
    <row r="156" spans="1:5" ht="12.75">
      <c r="A156" s="18">
        <f t="shared" si="19"/>
        <v>1849</v>
      </c>
      <c r="B156" s="15">
        <f t="shared" si="17"/>
        <v>40232</v>
      </c>
      <c r="C156" s="16" t="str">
        <f t="shared" si="20"/>
        <v>Gitten 8:2</v>
      </c>
      <c r="D156" s="33" t="str">
        <f t="shared" si="21"/>
        <v>Gitten 9:3</v>
      </c>
      <c r="E156" s="14" t="str">
        <f t="shared" si="18"/>
        <v>Adar 9 5770</v>
      </c>
    </row>
    <row r="157" spans="1:5" ht="12.75">
      <c r="A157" s="19">
        <f t="shared" si="19"/>
        <v>1861</v>
      </c>
      <c r="B157" s="12">
        <f t="shared" si="17"/>
        <v>40233</v>
      </c>
      <c r="C157" s="13" t="str">
        <f t="shared" si="20"/>
        <v>Gitten 9:4</v>
      </c>
      <c r="D157" s="13" t="str">
        <f t="shared" si="21"/>
        <v>Kiddushin 1:5</v>
      </c>
      <c r="E157" s="11" t="str">
        <f t="shared" si="18"/>
        <v>Adar 10 5770</v>
      </c>
    </row>
    <row r="158" spans="1:5" ht="12.75">
      <c r="A158" s="18">
        <f t="shared" si="19"/>
        <v>1873</v>
      </c>
      <c r="B158" s="15">
        <f t="shared" si="17"/>
        <v>40234</v>
      </c>
      <c r="C158" s="16" t="str">
        <f t="shared" si="20"/>
        <v>Kiddushin 1:6</v>
      </c>
      <c r="D158" s="33" t="str">
        <f t="shared" si="21"/>
        <v>Kiddushin 2:7</v>
      </c>
      <c r="E158" s="14" t="str">
        <f t="shared" si="18"/>
        <v>Adar 11 5770</v>
      </c>
    </row>
    <row r="159" spans="1:5" ht="12.75">
      <c r="A159" s="19">
        <f t="shared" si="19"/>
        <v>1885</v>
      </c>
      <c r="B159" s="12">
        <f t="shared" si="17"/>
        <v>40235</v>
      </c>
      <c r="C159" s="13" t="str">
        <f t="shared" si="20"/>
        <v>Kiddushin 2:8</v>
      </c>
      <c r="D159" s="13" t="str">
        <f t="shared" si="21"/>
        <v>Kiddushin 3:9</v>
      </c>
      <c r="E159" s="11" t="str">
        <f t="shared" si="18"/>
        <v>Adar 12 5770</v>
      </c>
    </row>
    <row r="160" spans="1:5" ht="12.75">
      <c r="A160" s="18">
        <f t="shared" si="19"/>
        <v>1897</v>
      </c>
      <c r="B160" s="15">
        <f t="shared" si="17"/>
        <v>40236</v>
      </c>
      <c r="C160" s="16" t="str">
        <f t="shared" si="20"/>
        <v>Kiddushin 3:10</v>
      </c>
      <c r="D160" s="33" t="str">
        <f t="shared" si="21"/>
        <v>Kiddushin 4:8</v>
      </c>
      <c r="E160" s="14" t="str">
        <f t="shared" si="18"/>
        <v>Adar 13 5770</v>
      </c>
    </row>
    <row r="161" spans="1:5" ht="12.75">
      <c r="A161" s="19">
        <f t="shared" si="19"/>
        <v>1909</v>
      </c>
      <c r="B161" s="12">
        <f t="shared" si="17"/>
        <v>40237</v>
      </c>
      <c r="C161" s="13" t="str">
        <f t="shared" si="20"/>
        <v>Kiddushin 4:9</v>
      </c>
      <c r="D161" s="13" t="str">
        <f t="shared" si="21"/>
        <v>Bava Kama 2:2</v>
      </c>
      <c r="E161" s="11" t="str">
        <f t="shared" si="18"/>
        <v>Adar 14 5770</v>
      </c>
    </row>
    <row r="162" spans="1:5" ht="12.75">
      <c r="A162" s="18">
        <f t="shared" si="19"/>
        <v>1921</v>
      </c>
      <c r="B162" s="15">
        <f t="shared" si="17"/>
        <v>40238</v>
      </c>
      <c r="C162" s="16" t="str">
        <f t="shared" si="20"/>
        <v>Bava Kama 2:3</v>
      </c>
      <c r="D162" s="33" t="str">
        <f t="shared" si="21"/>
        <v>Bava Kama 3:8</v>
      </c>
      <c r="E162" s="14" t="str">
        <f t="shared" si="18"/>
        <v>Adar 15 5770</v>
      </c>
    </row>
    <row r="163" spans="1:5" ht="12.75">
      <c r="A163" s="19">
        <f t="shared" si="19"/>
        <v>1933</v>
      </c>
      <c r="B163" s="12">
        <f t="shared" si="17"/>
        <v>40239</v>
      </c>
      <c r="C163" s="13" t="str">
        <f t="shared" si="20"/>
        <v>Bava Kama 3:9</v>
      </c>
      <c r="D163" s="13" t="str">
        <f t="shared" si="21"/>
        <v>Bava Kama 4:9</v>
      </c>
      <c r="E163" s="11" t="str">
        <f t="shared" si="18"/>
        <v>Adar 16 5770</v>
      </c>
    </row>
    <row r="164" spans="1:5" ht="12.75">
      <c r="A164" s="18">
        <f t="shared" si="19"/>
        <v>1945</v>
      </c>
      <c r="B164" s="15">
        <f t="shared" si="17"/>
        <v>40240</v>
      </c>
      <c r="C164" s="16" t="str">
        <f t="shared" si="20"/>
        <v>Bava Kama 5:1</v>
      </c>
      <c r="D164" s="33" t="str">
        <f t="shared" si="21"/>
        <v>Bava Kama 6:5</v>
      </c>
      <c r="E164" s="14" t="str">
        <f t="shared" si="18"/>
        <v>Adar 17 5770</v>
      </c>
    </row>
    <row r="165" spans="1:5" ht="12.75">
      <c r="A165" s="19">
        <f t="shared" si="19"/>
        <v>1957</v>
      </c>
      <c r="B165" s="12">
        <f t="shared" si="17"/>
        <v>40241</v>
      </c>
      <c r="C165" s="13" t="str">
        <f t="shared" si="20"/>
        <v>Bava Kama 6:6</v>
      </c>
      <c r="D165" s="13" t="str">
        <f t="shared" si="21"/>
        <v>Bava Kama 8:4</v>
      </c>
      <c r="E165" s="11" t="str">
        <f t="shared" si="18"/>
        <v>Adar 18 5770</v>
      </c>
    </row>
    <row r="166" spans="1:5" ht="12.75">
      <c r="A166" s="18">
        <f t="shared" si="19"/>
        <v>1969</v>
      </c>
      <c r="B166" s="15">
        <f t="shared" si="17"/>
        <v>40242</v>
      </c>
      <c r="C166" s="16" t="str">
        <f t="shared" si="20"/>
        <v>Bava Kama 8:5</v>
      </c>
      <c r="D166" s="33" t="str">
        <f t="shared" si="21"/>
        <v>Bava Kama 9:9</v>
      </c>
      <c r="E166" s="14" t="str">
        <f t="shared" si="18"/>
        <v>Adar 19 5770</v>
      </c>
    </row>
    <row r="167" spans="1:5" ht="12.75">
      <c r="A167" s="19">
        <f t="shared" si="19"/>
        <v>1981</v>
      </c>
      <c r="B167" s="12">
        <f t="shared" si="17"/>
        <v>40243</v>
      </c>
      <c r="C167" s="13" t="str">
        <f t="shared" si="20"/>
        <v>Bava Kama 9:10</v>
      </c>
      <c r="D167" s="13" t="str">
        <f t="shared" si="21"/>
        <v>Bava Kama 10:9</v>
      </c>
      <c r="E167" s="11" t="str">
        <f t="shared" si="18"/>
        <v>Adar 20 5770</v>
      </c>
    </row>
    <row r="168" spans="1:5" ht="12.75">
      <c r="A168" s="18">
        <f t="shared" si="19"/>
        <v>1993</v>
      </c>
      <c r="B168" s="15">
        <f t="shared" si="17"/>
        <v>40244</v>
      </c>
      <c r="C168" s="16" t="str">
        <f t="shared" si="20"/>
        <v>Bava Kama 10:10</v>
      </c>
      <c r="D168" s="33" t="str">
        <f t="shared" si="21"/>
        <v>Bava Metzea 2:3</v>
      </c>
      <c r="E168" s="14" t="str">
        <f t="shared" si="18"/>
        <v>Adar 21 5770</v>
      </c>
    </row>
    <row r="169" spans="1:5" ht="12.75">
      <c r="A169" s="19">
        <f t="shared" si="19"/>
        <v>2005</v>
      </c>
      <c r="B169" s="12">
        <f t="shared" si="17"/>
        <v>40245</v>
      </c>
      <c r="C169" s="13" t="str">
        <f t="shared" si="20"/>
        <v>Bava Metzea 2:4</v>
      </c>
      <c r="D169" s="13" t="str">
        <f t="shared" si="21"/>
        <v>Bava Metzea 3:4</v>
      </c>
      <c r="E169" s="11" t="str">
        <f t="shared" si="18"/>
        <v>Adar 22 5770</v>
      </c>
    </row>
    <row r="170" spans="1:5" ht="12.75">
      <c r="A170" s="18">
        <f t="shared" si="19"/>
        <v>2017</v>
      </c>
      <c r="B170" s="15">
        <f t="shared" si="17"/>
        <v>40246</v>
      </c>
      <c r="C170" s="16" t="str">
        <f t="shared" si="20"/>
        <v>Bava Metzea 3:5</v>
      </c>
      <c r="D170" s="33" t="str">
        <f t="shared" si="21"/>
        <v>Bava Metzea 4:4</v>
      </c>
      <c r="E170" s="14" t="str">
        <f t="shared" si="18"/>
        <v>Adar 23 5770</v>
      </c>
    </row>
    <row r="171" spans="1:5" ht="12.75">
      <c r="A171" s="19">
        <f t="shared" si="19"/>
        <v>2029</v>
      </c>
      <c r="B171" s="12">
        <f t="shared" si="17"/>
        <v>40247</v>
      </c>
      <c r="C171" s="13" t="str">
        <f t="shared" si="20"/>
        <v>Bava Metzea 4:5</v>
      </c>
      <c r="D171" s="13" t="str">
        <f t="shared" si="21"/>
        <v>Bava Metzea 5:4</v>
      </c>
      <c r="E171" s="11" t="str">
        <f t="shared" si="18"/>
        <v>Adar 24 5770</v>
      </c>
    </row>
    <row r="172" spans="1:5" ht="12.75">
      <c r="A172" s="18">
        <f t="shared" si="19"/>
        <v>2041</v>
      </c>
      <c r="B172" s="15">
        <f t="shared" si="17"/>
        <v>40248</v>
      </c>
      <c r="C172" s="16" t="str">
        <f t="shared" si="20"/>
        <v>Bava Metzea 5:5</v>
      </c>
      <c r="D172" s="33" t="str">
        <f t="shared" si="21"/>
        <v>Bava Metzea 6:5</v>
      </c>
      <c r="E172" s="14" t="str">
        <f t="shared" si="18"/>
        <v>Adar 25 5770</v>
      </c>
    </row>
    <row r="173" spans="1:5" ht="12.75">
      <c r="A173" s="19">
        <f t="shared" si="19"/>
        <v>2053</v>
      </c>
      <c r="B173" s="12">
        <f t="shared" si="17"/>
        <v>40249</v>
      </c>
      <c r="C173" s="13" t="str">
        <f t="shared" si="20"/>
        <v>Bava Metzea 6:6</v>
      </c>
      <c r="D173" s="13" t="str">
        <f t="shared" si="21"/>
        <v>Bava Metzea 7:9</v>
      </c>
      <c r="E173" s="11" t="str">
        <f t="shared" si="18"/>
        <v>Adar 26 5770</v>
      </c>
    </row>
    <row r="174" spans="1:5" ht="12.75">
      <c r="A174" s="18">
        <f t="shared" si="19"/>
        <v>2065</v>
      </c>
      <c r="B174" s="15">
        <f t="shared" si="17"/>
        <v>40250</v>
      </c>
      <c r="C174" s="16" t="str">
        <f t="shared" si="20"/>
        <v>Bava Metzea 7:10</v>
      </c>
      <c r="D174" s="33" t="str">
        <f t="shared" si="21"/>
        <v>Bava Metzea 9:1</v>
      </c>
      <c r="E174" s="14" t="str">
        <f t="shared" si="18"/>
        <v>Adar 27 5770</v>
      </c>
    </row>
    <row r="175" spans="1:5" ht="12.75">
      <c r="A175" s="19">
        <f t="shared" si="19"/>
        <v>2077</v>
      </c>
      <c r="B175" s="12">
        <f t="shared" si="17"/>
        <v>40251</v>
      </c>
      <c r="C175" s="13" t="str">
        <f t="shared" si="20"/>
        <v>Bava Metzea 9:2</v>
      </c>
      <c r="D175" s="13" t="str">
        <f t="shared" si="21"/>
        <v>Bava Metzea 9:13</v>
      </c>
      <c r="E175" s="11" t="str">
        <f t="shared" si="18"/>
        <v>Adar 28 5770</v>
      </c>
    </row>
    <row r="176" spans="1:5" ht="12.75">
      <c r="A176" s="18">
        <f t="shared" si="19"/>
        <v>2089</v>
      </c>
      <c r="B176" s="15">
        <f t="shared" si="17"/>
        <v>40252</v>
      </c>
      <c r="C176" s="16" t="str">
        <f t="shared" si="20"/>
        <v>Bava Metzea 10:1</v>
      </c>
      <c r="D176" s="33" t="str">
        <f t="shared" si="21"/>
        <v>Bava Basra 1:6</v>
      </c>
      <c r="E176" s="14" t="str">
        <f t="shared" si="18"/>
        <v>Adar 29 5770</v>
      </c>
    </row>
    <row r="177" spans="1:5" ht="12.75">
      <c r="A177" s="19">
        <f t="shared" si="19"/>
        <v>2101</v>
      </c>
      <c r="B177" s="12">
        <f t="shared" si="17"/>
        <v>40253</v>
      </c>
      <c r="C177" s="13" t="str">
        <f t="shared" si="20"/>
        <v>Bava Basra 2:1</v>
      </c>
      <c r="D177" s="13" t="str">
        <f t="shared" si="21"/>
        <v>Bava Basra 2:12</v>
      </c>
      <c r="E177" s="11" t="str">
        <f t="shared" si="18"/>
        <v>Nisan 1 5770</v>
      </c>
    </row>
    <row r="178" spans="1:5" ht="12.75">
      <c r="A178" s="18">
        <f t="shared" si="19"/>
        <v>2113</v>
      </c>
      <c r="B178" s="15">
        <f t="shared" si="17"/>
        <v>40254</v>
      </c>
      <c r="C178" s="16" t="str">
        <f t="shared" si="20"/>
        <v>Bava Basra 2:13</v>
      </c>
      <c r="D178" s="33" t="str">
        <f t="shared" si="21"/>
        <v>Bava Basra 4:2</v>
      </c>
      <c r="E178" s="14" t="str">
        <f t="shared" si="18"/>
        <v>Nisan 2 5770</v>
      </c>
    </row>
    <row r="179" spans="1:5" ht="12.75">
      <c r="A179" s="19">
        <f t="shared" si="19"/>
        <v>2125</v>
      </c>
      <c r="B179" s="12">
        <f t="shared" si="17"/>
        <v>40255</v>
      </c>
      <c r="C179" s="13" t="str">
        <f t="shared" si="20"/>
        <v>Bava Basra 4:3</v>
      </c>
      <c r="D179" s="13" t="str">
        <f t="shared" si="21"/>
        <v>Bava Basra 5:5</v>
      </c>
      <c r="E179" s="11" t="str">
        <f t="shared" si="18"/>
        <v>Nisan 3 5770</v>
      </c>
    </row>
    <row r="180" spans="1:5" ht="12.75">
      <c r="A180" s="18">
        <f t="shared" si="19"/>
        <v>2137</v>
      </c>
      <c r="B180" s="15">
        <f t="shared" si="17"/>
        <v>40256</v>
      </c>
      <c r="C180" s="16" t="str">
        <f t="shared" si="20"/>
        <v>Bava Basra 5:6</v>
      </c>
      <c r="D180" s="33" t="str">
        <f t="shared" si="21"/>
        <v>Bava Basra 6:6</v>
      </c>
      <c r="E180" s="14" t="str">
        <f t="shared" si="18"/>
        <v>Nisan 4 5770</v>
      </c>
    </row>
    <row r="181" spans="1:5" ht="12.75">
      <c r="A181" s="19">
        <f t="shared" si="19"/>
        <v>2149</v>
      </c>
      <c r="B181" s="12">
        <f t="shared" si="17"/>
        <v>40257</v>
      </c>
      <c r="C181" s="13" t="str">
        <f t="shared" si="20"/>
        <v>Bava Basra 6:7</v>
      </c>
      <c r="D181" s="13" t="str">
        <f t="shared" si="21"/>
        <v>Bava Basra 8:6</v>
      </c>
      <c r="E181" s="11" t="str">
        <f t="shared" si="18"/>
        <v>Nisan 5 5770</v>
      </c>
    </row>
    <row r="182" spans="1:5" ht="12.75">
      <c r="A182" s="18">
        <f t="shared" si="19"/>
        <v>2161</v>
      </c>
      <c r="B182" s="15">
        <f t="shared" si="17"/>
        <v>40258</v>
      </c>
      <c r="C182" s="16" t="str">
        <f t="shared" si="20"/>
        <v>Bava Basra 8:7</v>
      </c>
      <c r="D182" s="33" t="str">
        <f t="shared" si="21"/>
        <v>Bava Basra 9:10</v>
      </c>
      <c r="E182" s="14" t="str">
        <f t="shared" si="18"/>
        <v>Nisan 6 5770</v>
      </c>
    </row>
    <row r="183" spans="1:5" ht="12.75">
      <c r="A183" s="19">
        <f t="shared" si="19"/>
        <v>2173</v>
      </c>
      <c r="B183" s="12">
        <f t="shared" si="17"/>
        <v>40259</v>
      </c>
      <c r="C183" s="13" t="str">
        <f t="shared" si="20"/>
        <v>Bava Basra 10:1</v>
      </c>
      <c r="D183" s="13" t="str">
        <f t="shared" si="21"/>
        <v>Sanhedrin 1:4</v>
      </c>
      <c r="E183" s="11" t="str">
        <f t="shared" si="18"/>
        <v>Nisan 7 5770</v>
      </c>
    </row>
    <row r="184" spans="1:5" ht="12.75">
      <c r="A184" s="18">
        <f t="shared" si="19"/>
        <v>2185</v>
      </c>
      <c r="B184" s="15">
        <f t="shared" si="17"/>
        <v>40260</v>
      </c>
      <c r="C184" s="16" t="str">
        <f t="shared" si="20"/>
        <v>Sanhedrin 1:5</v>
      </c>
      <c r="D184" s="33" t="str">
        <f t="shared" si="21"/>
        <v>Sanhedrin 3:5</v>
      </c>
      <c r="E184" s="14" t="str">
        <f t="shared" si="18"/>
        <v>Nisan 8 5770</v>
      </c>
    </row>
    <row r="185" spans="1:5" ht="12.75">
      <c r="A185" s="19">
        <f t="shared" si="19"/>
        <v>2197</v>
      </c>
      <c r="B185" s="12">
        <f t="shared" si="17"/>
        <v>40261</v>
      </c>
      <c r="C185" s="13" t="str">
        <f t="shared" si="20"/>
        <v>Sanhedrin 3:6</v>
      </c>
      <c r="D185" s="13" t="str">
        <f t="shared" si="21"/>
        <v>Sanhedrin 5:4</v>
      </c>
      <c r="E185" s="11" t="str">
        <f t="shared" si="18"/>
        <v>Nisan 9 5770</v>
      </c>
    </row>
    <row r="186" spans="1:5" ht="12.75">
      <c r="A186" s="18">
        <f t="shared" si="19"/>
        <v>2209</v>
      </c>
      <c r="B186" s="15">
        <f t="shared" si="17"/>
        <v>40262</v>
      </c>
      <c r="C186" s="16" t="str">
        <f t="shared" si="20"/>
        <v>Sanhedrin 5:5</v>
      </c>
      <c r="D186" s="33" t="str">
        <f t="shared" si="21"/>
        <v>Sanhedrin 7:5</v>
      </c>
      <c r="E186" s="14" t="str">
        <f t="shared" si="18"/>
        <v>Nisan 10 5770</v>
      </c>
    </row>
    <row r="187" spans="1:5" ht="12.75">
      <c r="A187" s="19">
        <f t="shared" si="19"/>
        <v>2221</v>
      </c>
      <c r="B187" s="12">
        <f t="shared" si="17"/>
        <v>40263</v>
      </c>
      <c r="C187" s="13" t="str">
        <f t="shared" si="20"/>
        <v>Sanhedrin 7:6</v>
      </c>
      <c r="D187" s="13" t="str">
        <f t="shared" si="21"/>
        <v>Sanhedrin 8:6</v>
      </c>
      <c r="E187" s="11" t="str">
        <f t="shared" si="18"/>
        <v>Nisan 11 5770</v>
      </c>
    </row>
    <row r="188" spans="1:5" ht="12.75">
      <c r="A188" s="18">
        <f t="shared" si="19"/>
        <v>2233</v>
      </c>
      <c r="B188" s="15">
        <f t="shared" si="17"/>
        <v>40264</v>
      </c>
      <c r="C188" s="16" t="str">
        <f t="shared" si="20"/>
        <v>Sanhedrin 8:7</v>
      </c>
      <c r="D188" s="33" t="str">
        <f t="shared" si="21"/>
        <v>Sanhedrin 10:5</v>
      </c>
      <c r="E188" s="14" t="str">
        <f t="shared" si="18"/>
        <v>Nisan 12 5770</v>
      </c>
    </row>
    <row r="189" spans="1:5" ht="12.75">
      <c r="A189" s="19">
        <f t="shared" si="19"/>
        <v>2245</v>
      </c>
      <c r="B189" s="12">
        <f t="shared" si="17"/>
        <v>40265</v>
      </c>
      <c r="C189" s="13" t="str">
        <f t="shared" si="20"/>
        <v>Sanhedrin 10:6</v>
      </c>
      <c r="D189" s="13" t="str">
        <f t="shared" si="21"/>
        <v>Makkos 1:5</v>
      </c>
      <c r="E189" s="11" t="str">
        <f t="shared" si="18"/>
        <v>Nisan 13 5770</v>
      </c>
    </row>
    <row r="190" spans="1:5" ht="12.75">
      <c r="A190" s="18">
        <f t="shared" si="19"/>
        <v>2257</v>
      </c>
      <c r="B190" s="15">
        <f t="shared" si="17"/>
        <v>40266</v>
      </c>
      <c r="C190" s="16" t="str">
        <f t="shared" si="20"/>
        <v>Makkos 1:6</v>
      </c>
      <c r="D190" s="33" t="str">
        <f t="shared" si="21"/>
        <v>Makkos 2:7</v>
      </c>
      <c r="E190" s="14" t="str">
        <f t="shared" si="18"/>
        <v>Nisan 14 5770</v>
      </c>
    </row>
    <row r="191" spans="1:5" ht="12.75">
      <c r="A191" s="19">
        <f t="shared" si="19"/>
        <v>2269</v>
      </c>
      <c r="B191" s="12">
        <f t="shared" si="17"/>
        <v>40267</v>
      </c>
      <c r="C191" s="13" t="str">
        <f t="shared" si="20"/>
        <v>Makkos 2:8</v>
      </c>
      <c r="D191" s="13" t="str">
        <f t="shared" si="21"/>
        <v>Makkos 3:11</v>
      </c>
      <c r="E191" s="11" t="str">
        <f t="shared" si="18"/>
        <v>Nisan 15 5770</v>
      </c>
    </row>
    <row r="192" spans="1:5" ht="12.75">
      <c r="A192" s="18">
        <f t="shared" si="19"/>
        <v>2281</v>
      </c>
      <c r="B192" s="15">
        <f aca="true" t="shared" si="22" ref="B192:B255">B191+1</f>
        <v>40268</v>
      </c>
      <c r="C192" s="16" t="str">
        <f t="shared" si="20"/>
        <v>Makkos 3:12</v>
      </c>
      <c r="D192" s="33" t="str">
        <f t="shared" si="21"/>
        <v>Shevuos 1:7</v>
      </c>
      <c r="E192" s="14" t="str">
        <f aca="true" t="shared" si="23" ref="E192:E255">Datetoheb(B192)</f>
        <v>Nisan 16 5770</v>
      </c>
    </row>
    <row r="193" spans="1:5" ht="12.75">
      <c r="A193" s="19">
        <f t="shared" si="19"/>
        <v>2293</v>
      </c>
      <c r="B193" s="12">
        <f t="shared" si="22"/>
        <v>40269</v>
      </c>
      <c r="C193" s="13" t="str">
        <f t="shared" si="20"/>
        <v>Shevuos 2:1</v>
      </c>
      <c r="D193" s="13" t="str">
        <f t="shared" si="21"/>
        <v>Shevuos 3:7</v>
      </c>
      <c r="E193" s="11" t="str">
        <f t="shared" si="23"/>
        <v>Nisan 17 5770</v>
      </c>
    </row>
    <row r="194" spans="1:5" ht="12.75">
      <c r="A194" s="18">
        <f t="shared" si="19"/>
        <v>2305</v>
      </c>
      <c r="B194" s="15">
        <f t="shared" si="22"/>
        <v>40270</v>
      </c>
      <c r="C194" s="16" t="str">
        <f t="shared" si="20"/>
        <v>Shevuos 3:8</v>
      </c>
      <c r="D194" s="33" t="str">
        <f t="shared" si="21"/>
        <v>Shevuos 4:8</v>
      </c>
      <c r="E194" s="14" t="str">
        <f t="shared" si="23"/>
        <v>Nisan 18 5770</v>
      </c>
    </row>
    <row r="195" spans="1:5" ht="12.75">
      <c r="A195" s="19">
        <f t="shared" si="19"/>
        <v>2317</v>
      </c>
      <c r="B195" s="12">
        <f t="shared" si="22"/>
        <v>40271</v>
      </c>
      <c r="C195" s="13" t="str">
        <f t="shared" si="20"/>
        <v>Shevuos 4:9</v>
      </c>
      <c r="D195" s="13" t="str">
        <f t="shared" si="21"/>
        <v>Shevuos 6:2</v>
      </c>
      <c r="E195" s="11" t="str">
        <f t="shared" si="23"/>
        <v>Nisan 19 5770</v>
      </c>
    </row>
    <row r="196" spans="1:5" ht="12.75">
      <c r="A196" s="18">
        <f t="shared" si="19"/>
        <v>2329</v>
      </c>
      <c r="B196" s="15">
        <f t="shared" si="22"/>
        <v>40272</v>
      </c>
      <c r="C196" s="16" t="str">
        <f t="shared" si="20"/>
        <v>Shevuos 6:3</v>
      </c>
      <c r="D196" s="33" t="str">
        <f t="shared" si="21"/>
        <v>Shevuos 7:7</v>
      </c>
      <c r="E196" s="14" t="str">
        <f t="shared" si="23"/>
        <v>Nisan 20 5770</v>
      </c>
    </row>
    <row r="197" spans="1:5" ht="12.75">
      <c r="A197" s="19">
        <f t="shared" si="19"/>
        <v>2341</v>
      </c>
      <c r="B197" s="12">
        <f t="shared" si="22"/>
        <v>40273</v>
      </c>
      <c r="C197" s="13" t="str">
        <f t="shared" si="20"/>
        <v>Shevuos 7:8</v>
      </c>
      <c r="D197" s="13" t="str">
        <f t="shared" si="21"/>
        <v>Edios 1:5</v>
      </c>
      <c r="E197" s="11" t="str">
        <f t="shared" si="23"/>
        <v>Nisan 21 5770</v>
      </c>
    </row>
    <row r="198" spans="1:5" ht="12.75">
      <c r="A198" s="18">
        <f aca="true" t="shared" si="24" ref="A198:A261">A197+MishnasADay()</f>
        <v>2353</v>
      </c>
      <c r="B198" s="15">
        <f t="shared" si="22"/>
        <v>40274</v>
      </c>
      <c r="C198" s="16" t="str">
        <f t="shared" si="20"/>
        <v>Edios 1:6</v>
      </c>
      <c r="D198" s="33" t="str">
        <f t="shared" si="21"/>
        <v>Edios 2:3</v>
      </c>
      <c r="E198" s="14" t="str">
        <f t="shared" si="23"/>
        <v>Nisan 22 5770</v>
      </c>
    </row>
    <row r="199" spans="1:5" ht="12.75">
      <c r="A199" s="19">
        <f t="shared" si="24"/>
        <v>2365</v>
      </c>
      <c r="B199" s="12">
        <f t="shared" si="22"/>
        <v>40275</v>
      </c>
      <c r="C199" s="13" t="str">
        <f t="shared" si="20"/>
        <v>Edios 2:4</v>
      </c>
      <c r="D199" s="13" t="str">
        <f t="shared" si="21"/>
        <v>Edios 3:5</v>
      </c>
      <c r="E199" s="11" t="str">
        <f t="shared" si="23"/>
        <v>Nisan 23 5770</v>
      </c>
    </row>
    <row r="200" spans="1:5" ht="12.75">
      <c r="A200" s="18">
        <f t="shared" si="24"/>
        <v>2377</v>
      </c>
      <c r="B200" s="15">
        <f t="shared" si="22"/>
        <v>40276</v>
      </c>
      <c r="C200" s="16" t="str">
        <f t="shared" si="20"/>
        <v>Edios 3:6</v>
      </c>
      <c r="D200" s="33" t="str">
        <f t="shared" si="21"/>
        <v>Edios 4:5</v>
      </c>
      <c r="E200" s="14" t="str">
        <f t="shared" si="23"/>
        <v>Nisan 24 5770</v>
      </c>
    </row>
    <row r="201" spans="1:5" ht="12.75">
      <c r="A201" s="19">
        <f t="shared" si="24"/>
        <v>2389</v>
      </c>
      <c r="B201" s="12">
        <f t="shared" si="22"/>
        <v>40277</v>
      </c>
      <c r="C201" s="13" t="str">
        <f aca="true" t="shared" si="25" ref="C201:C264">mishnax(A201-1)</f>
        <v>Edios 4:6</v>
      </c>
      <c r="D201" s="13" t="str">
        <f aca="true" t="shared" si="26" ref="D201:D264">mishnax((A201-1)+(MishnasADay()-1))</f>
        <v>Edios 5:5</v>
      </c>
      <c r="E201" s="11" t="str">
        <f t="shared" si="23"/>
        <v>Nisan 25 5770</v>
      </c>
    </row>
    <row r="202" spans="1:5" ht="12.75">
      <c r="A202" s="18">
        <f t="shared" si="24"/>
        <v>2401</v>
      </c>
      <c r="B202" s="15">
        <f t="shared" si="22"/>
        <v>40278</v>
      </c>
      <c r="C202" s="16" t="str">
        <f t="shared" si="25"/>
        <v>Edios 5:6</v>
      </c>
      <c r="D202" s="33" t="str">
        <f t="shared" si="26"/>
        <v>Edios 7:7</v>
      </c>
      <c r="E202" s="14" t="str">
        <f t="shared" si="23"/>
        <v>Nisan 26 5770</v>
      </c>
    </row>
    <row r="203" spans="1:5" ht="12.75">
      <c r="A203" s="19">
        <f t="shared" si="24"/>
        <v>2413</v>
      </c>
      <c r="B203" s="12">
        <f t="shared" si="22"/>
        <v>40279</v>
      </c>
      <c r="C203" s="13" t="str">
        <f t="shared" si="25"/>
        <v>Edios 7:8</v>
      </c>
      <c r="D203" s="13" t="str">
        <f t="shared" si="26"/>
        <v>Avoda Zara 1:3</v>
      </c>
      <c r="E203" s="11" t="str">
        <f t="shared" si="23"/>
        <v>Nisan 27 5770</v>
      </c>
    </row>
    <row r="204" spans="1:5" ht="12.75">
      <c r="A204" s="18">
        <f t="shared" si="24"/>
        <v>2425</v>
      </c>
      <c r="B204" s="15">
        <f t="shared" si="22"/>
        <v>40280</v>
      </c>
      <c r="C204" s="16" t="str">
        <f t="shared" si="25"/>
        <v>Avoda Zara 1:4</v>
      </c>
      <c r="D204" s="33" t="str">
        <f t="shared" si="26"/>
        <v>Avoda Zara 2:6</v>
      </c>
      <c r="E204" s="14" t="str">
        <f t="shared" si="23"/>
        <v>Nisan 28 5770</v>
      </c>
    </row>
    <row r="205" spans="1:5" ht="12.75">
      <c r="A205" s="19">
        <f t="shared" si="24"/>
        <v>2437</v>
      </c>
      <c r="B205" s="12">
        <f t="shared" si="22"/>
        <v>40281</v>
      </c>
      <c r="C205" s="13" t="str">
        <f t="shared" si="25"/>
        <v>Avoda Zara 2:7</v>
      </c>
      <c r="D205" s="13" t="str">
        <f t="shared" si="26"/>
        <v>Avoda Zara 4:1</v>
      </c>
      <c r="E205" s="11" t="str">
        <f t="shared" si="23"/>
        <v>Nisan 29 5770</v>
      </c>
    </row>
    <row r="206" spans="1:5" ht="12.75">
      <c r="A206" s="18">
        <f t="shared" si="24"/>
        <v>2449</v>
      </c>
      <c r="B206" s="15">
        <f t="shared" si="22"/>
        <v>40282</v>
      </c>
      <c r="C206" s="16" t="str">
        <f t="shared" si="25"/>
        <v>Avoda Zara 4:2</v>
      </c>
      <c r="D206" s="33" t="str">
        <f t="shared" si="26"/>
        <v>Avoda Zara 5:1</v>
      </c>
      <c r="E206" s="14" t="str">
        <f t="shared" si="23"/>
        <v>Nisan 30 5770</v>
      </c>
    </row>
    <row r="207" spans="1:5" ht="12.75">
      <c r="A207" s="19">
        <f t="shared" si="24"/>
        <v>2461</v>
      </c>
      <c r="B207" s="12">
        <f t="shared" si="22"/>
        <v>40283</v>
      </c>
      <c r="C207" s="13" t="str">
        <f t="shared" si="25"/>
        <v>Avoda Zara 5:2</v>
      </c>
      <c r="D207" s="13" t="str">
        <f t="shared" si="26"/>
        <v>Avos 1:1</v>
      </c>
      <c r="E207" s="11" t="str">
        <f t="shared" si="23"/>
        <v>Iyar 1 5770</v>
      </c>
    </row>
    <row r="208" spans="1:5" ht="12.75">
      <c r="A208" s="18">
        <f t="shared" si="24"/>
        <v>2473</v>
      </c>
      <c r="B208" s="15">
        <f t="shared" si="22"/>
        <v>40284</v>
      </c>
      <c r="C208" s="16" t="str">
        <f t="shared" si="25"/>
        <v>Avos 1:2</v>
      </c>
      <c r="D208" s="33" t="str">
        <f t="shared" si="26"/>
        <v>Avos 1:13</v>
      </c>
      <c r="E208" s="14" t="str">
        <f t="shared" si="23"/>
        <v>Iyar 2 5770</v>
      </c>
    </row>
    <row r="209" spans="1:5" ht="12.75">
      <c r="A209" s="19">
        <f t="shared" si="24"/>
        <v>2485</v>
      </c>
      <c r="B209" s="12">
        <f t="shared" si="22"/>
        <v>40285</v>
      </c>
      <c r="C209" s="13" t="str">
        <f t="shared" si="25"/>
        <v>Avos 1:14</v>
      </c>
      <c r="D209" s="13" t="str">
        <f t="shared" si="26"/>
        <v>Avos 2:7</v>
      </c>
      <c r="E209" s="11" t="str">
        <f t="shared" si="23"/>
        <v>Iyar 3 5770</v>
      </c>
    </row>
    <row r="210" spans="1:5" ht="12.75">
      <c r="A210" s="18">
        <f t="shared" si="24"/>
        <v>2497</v>
      </c>
      <c r="B210" s="15">
        <f t="shared" si="22"/>
        <v>40286</v>
      </c>
      <c r="C210" s="16" t="str">
        <f t="shared" si="25"/>
        <v>Avos 2:8</v>
      </c>
      <c r="D210" s="33" t="str">
        <f t="shared" si="26"/>
        <v>Avos 3:3</v>
      </c>
      <c r="E210" s="14" t="str">
        <f t="shared" si="23"/>
        <v>Iyar 4 5770</v>
      </c>
    </row>
    <row r="211" spans="1:5" ht="12.75">
      <c r="A211" s="19">
        <f t="shared" si="24"/>
        <v>2509</v>
      </c>
      <c r="B211" s="12">
        <f t="shared" si="22"/>
        <v>40287</v>
      </c>
      <c r="C211" s="13" t="str">
        <f t="shared" si="25"/>
        <v>Avos 3:4</v>
      </c>
      <c r="D211" s="13" t="str">
        <f t="shared" si="26"/>
        <v>Avos 3:15</v>
      </c>
      <c r="E211" s="11" t="str">
        <f t="shared" si="23"/>
        <v>Iyar 5 5770</v>
      </c>
    </row>
    <row r="212" spans="1:5" ht="12.75">
      <c r="A212" s="18">
        <f t="shared" si="24"/>
        <v>2521</v>
      </c>
      <c r="B212" s="15">
        <f t="shared" si="22"/>
        <v>40288</v>
      </c>
      <c r="C212" s="16" t="str">
        <f t="shared" si="25"/>
        <v>Avos 3:16</v>
      </c>
      <c r="D212" s="33" t="str">
        <f t="shared" si="26"/>
        <v>Avos 4:9</v>
      </c>
      <c r="E212" s="14" t="str">
        <f t="shared" si="23"/>
        <v>Iyar 6 5770</v>
      </c>
    </row>
    <row r="213" spans="1:5" ht="12.75">
      <c r="A213" s="19">
        <f t="shared" si="24"/>
        <v>2533</v>
      </c>
      <c r="B213" s="12">
        <f t="shared" si="22"/>
        <v>40289</v>
      </c>
      <c r="C213" s="13" t="str">
        <f t="shared" si="25"/>
        <v>Avos 4:10</v>
      </c>
      <c r="D213" s="13" t="str">
        <f t="shared" si="26"/>
        <v>Avos 4:21</v>
      </c>
      <c r="E213" s="11" t="str">
        <f t="shared" si="23"/>
        <v>Iyar 7 5770</v>
      </c>
    </row>
    <row r="214" spans="1:5" ht="12.75">
      <c r="A214" s="18">
        <f t="shared" si="24"/>
        <v>2545</v>
      </c>
      <c r="B214" s="15">
        <f t="shared" si="22"/>
        <v>40290</v>
      </c>
      <c r="C214" s="16" t="str">
        <f t="shared" si="25"/>
        <v>Avos 4:22</v>
      </c>
      <c r="D214" s="33" t="str">
        <f t="shared" si="26"/>
        <v>Avos 5:11</v>
      </c>
      <c r="E214" s="14" t="str">
        <f t="shared" si="23"/>
        <v>Iyar 8 5770</v>
      </c>
    </row>
    <row r="215" spans="1:5" ht="12.75">
      <c r="A215" s="19">
        <f t="shared" si="24"/>
        <v>2557</v>
      </c>
      <c r="B215" s="12">
        <f t="shared" si="22"/>
        <v>40291</v>
      </c>
      <c r="C215" s="13" t="str">
        <f t="shared" si="25"/>
        <v>Avos 5:12</v>
      </c>
      <c r="D215" s="13" t="str">
        <f t="shared" si="26"/>
        <v>Avos 5:23</v>
      </c>
      <c r="E215" s="11" t="str">
        <f t="shared" si="23"/>
        <v>Iyar 9 5770</v>
      </c>
    </row>
    <row r="216" spans="1:5" ht="12.75">
      <c r="A216" s="18">
        <f t="shared" si="24"/>
        <v>2569</v>
      </c>
      <c r="B216" s="15">
        <f t="shared" si="22"/>
        <v>40292</v>
      </c>
      <c r="C216" s="16" t="str">
        <f t="shared" si="25"/>
        <v>Avos 6:1</v>
      </c>
      <c r="D216" s="33" t="str">
        <f t="shared" si="26"/>
        <v>Horias 1:1</v>
      </c>
      <c r="E216" s="14" t="str">
        <f t="shared" si="23"/>
        <v>Iyar 10 5770</v>
      </c>
    </row>
    <row r="217" spans="1:5" ht="12.75">
      <c r="A217" s="19">
        <f t="shared" si="24"/>
        <v>2581</v>
      </c>
      <c r="B217" s="12">
        <f t="shared" si="22"/>
        <v>40293</v>
      </c>
      <c r="C217" s="13" t="str">
        <f t="shared" si="25"/>
        <v>Horias 1:2</v>
      </c>
      <c r="D217" s="13" t="str">
        <f t="shared" si="26"/>
        <v>Horias 3:1</v>
      </c>
      <c r="E217" s="11" t="str">
        <f t="shared" si="23"/>
        <v>Iyar 11 5770</v>
      </c>
    </row>
    <row r="218" spans="1:5" ht="12.75">
      <c r="A218" s="18">
        <f t="shared" si="24"/>
        <v>2593</v>
      </c>
      <c r="B218" s="15">
        <f t="shared" si="22"/>
        <v>40294</v>
      </c>
      <c r="C218" s="16" t="str">
        <f t="shared" si="25"/>
        <v>Horias 3:2</v>
      </c>
      <c r="D218" s="33" t="str">
        <f t="shared" si="26"/>
        <v>Zevachim 2:1</v>
      </c>
      <c r="E218" s="14" t="str">
        <f t="shared" si="23"/>
        <v>Iyar 12 5770</v>
      </c>
    </row>
    <row r="219" spans="1:5" ht="12.75">
      <c r="A219" s="19">
        <f t="shared" si="24"/>
        <v>2605</v>
      </c>
      <c r="B219" s="12">
        <f t="shared" si="22"/>
        <v>40295</v>
      </c>
      <c r="C219" s="13" t="str">
        <f t="shared" si="25"/>
        <v>Zevachim 2:2</v>
      </c>
      <c r="D219" s="13" t="str">
        <f t="shared" si="26"/>
        <v>Zevachim 4:2</v>
      </c>
      <c r="E219" s="11" t="str">
        <f t="shared" si="23"/>
        <v>Iyar 13 5770</v>
      </c>
    </row>
    <row r="220" spans="1:5" ht="12.75">
      <c r="A220" s="18">
        <f t="shared" si="24"/>
        <v>2617</v>
      </c>
      <c r="B220" s="15">
        <f t="shared" si="22"/>
        <v>40296</v>
      </c>
      <c r="C220" s="16" t="str">
        <f t="shared" si="25"/>
        <v>Zevachim 4:3</v>
      </c>
      <c r="D220" s="33" t="str">
        <f t="shared" si="26"/>
        <v>Zevachim 5:8</v>
      </c>
      <c r="E220" s="14" t="str">
        <f t="shared" si="23"/>
        <v>Iyar 14 5770</v>
      </c>
    </row>
    <row r="221" spans="1:5" ht="12.75">
      <c r="A221" s="19">
        <f t="shared" si="24"/>
        <v>2629</v>
      </c>
      <c r="B221" s="12">
        <f t="shared" si="22"/>
        <v>40297</v>
      </c>
      <c r="C221" s="13" t="str">
        <f t="shared" si="25"/>
        <v>Zevachim 6:1</v>
      </c>
      <c r="D221" s="13" t="str">
        <f t="shared" si="26"/>
        <v>Zevachim 7:5</v>
      </c>
      <c r="E221" s="11" t="str">
        <f t="shared" si="23"/>
        <v>Iyar 15 5770</v>
      </c>
    </row>
    <row r="222" spans="1:5" ht="12.75">
      <c r="A222" s="18">
        <f t="shared" si="24"/>
        <v>2641</v>
      </c>
      <c r="B222" s="15">
        <f t="shared" si="22"/>
        <v>40298</v>
      </c>
      <c r="C222" s="16" t="str">
        <f t="shared" si="25"/>
        <v>Zevachim 7:6</v>
      </c>
      <c r="D222" s="33" t="str">
        <f t="shared" si="26"/>
        <v>Zevachim 8:11</v>
      </c>
      <c r="E222" s="14" t="str">
        <f t="shared" si="23"/>
        <v>Iyar 16 5770</v>
      </c>
    </row>
    <row r="223" spans="1:5" ht="12.75">
      <c r="A223" s="19">
        <f t="shared" si="24"/>
        <v>2653</v>
      </c>
      <c r="B223" s="12">
        <f t="shared" si="22"/>
        <v>40299</v>
      </c>
      <c r="C223" s="13" t="str">
        <f t="shared" si="25"/>
        <v>Zevachim 8:12</v>
      </c>
      <c r="D223" s="13" t="str">
        <f t="shared" si="26"/>
        <v>Zevachim 10:4</v>
      </c>
      <c r="E223" s="11" t="str">
        <f t="shared" si="23"/>
        <v>Iyar 17 5770</v>
      </c>
    </row>
    <row r="224" spans="1:5" ht="12.75">
      <c r="A224" s="18">
        <f t="shared" si="24"/>
        <v>2665</v>
      </c>
      <c r="B224" s="15">
        <f t="shared" si="22"/>
        <v>40300</v>
      </c>
      <c r="C224" s="16" t="str">
        <f t="shared" si="25"/>
        <v>Zevachim 10:5</v>
      </c>
      <c r="D224" s="33" t="str">
        <f t="shared" si="26"/>
        <v>Zevachim 11:8</v>
      </c>
      <c r="E224" s="14" t="str">
        <f t="shared" si="23"/>
        <v>Iyar 18 5770</v>
      </c>
    </row>
    <row r="225" spans="1:5" ht="12.75">
      <c r="A225" s="19">
        <f t="shared" si="24"/>
        <v>2677</v>
      </c>
      <c r="B225" s="12">
        <f t="shared" si="22"/>
        <v>40301</v>
      </c>
      <c r="C225" s="13" t="str">
        <f t="shared" si="25"/>
        <v>Zevachim 12:1</v>
      </c>
      <c r="D225" s="13" t="str">
        <f t="shared" si="26"/>
        <v>Zevachim 13:6</v>
      </c>
      <c r="E225" s="11" t="str">
        <f t="shared" si="23"/>
        <v>Iyar 19 5770</v>
      </c>
    </row>
    <row r="226" spans="1:5" ht="12.75">
      <c r="A226" s="18">
        <f t="shared" si="24"/>
        <v>2689</v>
      </c>
      <c r="B226" s="15">
        <f t="shared" si="22"/>
        <v>40302</v>
      </c>
      <c r="C226" s="16" t="str">
        <f t="shared" si="25"/>
        <v>Zevachim 13:7</v>
      </c>
      <c r="D226" s="33" t="str">
        <f t="shared" si="26"/>
        <v>Zevachim 14:10</v>
      </c>
      <c r="E226" s="14" t="str">
        <f t="shared" si="23"/>
        <v>Iyar 20 5770</v>
      </c>
    </row>
    <row r="227" spans="1:5" ht="12.75">
      <c r="A227" s="19">
        <f t="shared" si="24"/>
        <v>2701</v>
      </c>
      <c r="B227" s="12">
        <f t="shared" si="22"/>
        <v>40303</v>
      </c>
      <c r="C227" s="13" t="str">
        <f t="shared" si="25"/>
        <v>Menachos 1:1</v>
      </c>
      <c r="D227" s="13" t="str">
        <f t="shared" si="26"/>
        <v>Menachos 3:3</v>
      </c>
      <c r="E227" s="11" t="str">
        <f t="shared" si="23"/>
        <v>Iyar 21 5770</v>
      </c>
    </row>
    <row r="228" spans="1:5" ht="12.75">
      <c r="A228" s="18">
        <f t="shared" si="24"/>
        <v>2713</v>
      </c>
      <c r="B228" s="15">
        <f t="shared" si="22"/>
        <v>40304</v>
      </c>
      <c r="C228" s="16" t="str">
        <f t="shared" si="25"/>
        <v>Menachos 3:4</v>
      </c>
      <c r="D228" s="33" t="str">
        <f t="shared" si="26"/>
        <v>Menachos 5:3</v>
      </c>
      <c r="E228" s="14" t="str">
        <f t="shared" si="23"/>
        <v>Iyar 22 5770</v>
      </c>
    </row>
    <row r="229" spans="1:5" ht="12.75">
      <c r="A229" s="19">
        <f t="shared" si="24"/>
        <v>2725</v>
      </c>
      <c r="B229" s="12">
        <f t="shared" si="22"/>
        <v>40305</v>
      </c>
      <c r="C229" s="13" t="str">
        <f t="shared" si="25"/>
        <v>Menachos 5:4</v>
      </c>
      <c r="D229" s="13" t="str">
        <f t="shared" si="26"/>
        <v>Menachos 6:6</v>
      </c>
      <c r="E229" s="11" t="str">
        <f t="shared" si="23"/>
        <v>Iyar 23 5770</v>
      </c>
    </row>
    <row r="230" spans="1:5" ht="12.75">
      <c r="A230" s="18">
        <f t="shared" si="24"/>
        <v>2737</v>
      </c>
      <c r="B230" s="15">
        <f t="shared" si="22"/>
        <v>40306</v>
      </c>
      <c r="C230" s="16" t="str">
        <f t="shared" si="25"/>
        <v>Menachos 6:7</v>
      </c>
      <c r="D230" s="33" t="str">
        <f t="shared" si="26"/>
        <v>Menachos 8:5</v>
      </c>
      <c r="E230" s="14" t="str">
        <f t="shared" si="23"/>
        <v>Iyar 24 5770</v>
      </c>
    </row>
    <row r="231" spans="1:5" ht="12.75">
      <c r="A231" s="19">
        <f t="shared" si="24"/>
        <v>2749</v>
      </c>
      <c r="B231" s="12">
        <f t="shared" si="22"/>
        <v>40307</v>
      </c>
      <c r="C231" s="13" t="str">
        <f t="shared" si="25"/>
        <v>Menachos 8:6</v>
      </c>
      <c r="D231" s="13" t="str">
        <f t="shared" si="26"/>
        <v>Menachos 10:1</v>
      </c>
      <c r="E231" s="11" t="str">
        <f t="shared" si="23"/>
        <v>Iyar 25 5770</v>
      </c>
    </row>
    <row r="232" spans="1:5" ht="12.75">
      <c r="A232" s="18">
        <f t="shared" si="24"/>
        <v>2761</v>
      </c>
      <c r="B232" s="15">
        <f t="shared" si="22"/>
        <v>40308</v>
      </c>
      <c r="C232" s="16" t="str">
        <f t="shared" si="25"/>
        <v>Menachos 10:2</v>
      </c>
      <c r="D232" s="33" t="str">
        <f t="shared" si="26"/>
        <v>Menachos 11:4</v>
      </c>
      <c r="E232" s="14" t="str">
        <f t="shared" si="23"/>
        <v>Iyar 26 5770</v>
      </c>
    </row>
    <row r="233" spans="1:5" ht="12.75">
      <c r="A233" s="19">
        <f t="shared" si="24"/>
        <v>2773</v>
      </c>
      <c r="B233" s="12">
        <f t="shared" si="22"/>
        <v>40309</v>
      </c>
      <c r="C233" s="13" t="str">
        <f t="shared" si="25"/>
        <v>Menachos 11:5</v>
      </c>
      <c r="D233" s="13" t="str">
        <f t="shared" si="26"/>
        <v>Menachos 13:2</v>
      </c>
      <c r="E233" s="11" t="str">
        <f t="shared" si="23"/>
        <v>Iyar 27 5770</v>
      </c>
    </row>
    <row r="234" spans="1:5" ht="12.75">
      <c r="A234" s="18">
        <f t="shared" si="24"/>
        <v>2785</v>
      </c>
      <c r="B234" s="15">
        <f t="shared" si="22"/>
        <v>40310</v>
      </c>
      <c r="C234" s="16" t="str">
        <f t="shared" si="25"/>
        <v>Menachos 13:3</v>
      </c>
      <c r="D234" s="33" t="str">
        <f t="shared" si="26"/>
        <v>Chullin 1:3</v>
      </c>
      <c r="E234" s="14" t="str">
        <f t="shared" si="23"/>
        <v>Iyar 28 5770</v>
      </c>
    </row>
    <row r="235" spans="1:5" ht="12.75">
      <c r="A235" s="19">
        <f t="shared" si="24"/>
        <v>2797</v>
      </c>
      <c r="B235" s="12">
        <f t="shared" si="22"/>
        <v>40311</v>
      </c>
      <c r="C235" s="13" t="str">
        <f t="shared" si="25"/>
        <v>Chullin 1:4</v>
      </c>
      <c r="D235" s="13" t="str">
        <f t="shared" si="26"/>
        <v>Chullin 2:8</v>
      </c>
      <c r="E235" s="11" t="str">
        <f t="shared" si="23"/>
        <v>Iyar 29 5770</v>
      </c>
    </row>
    <row r="236" spans="1:5" ht="12.75">
      <c r="A236" s="18">
        <f t="shared" si="24"/>
        <v>2809</v>
      </c>
      <c r="B236" s="15">
        <f t="shared" si="22"/>
        <v>40312</v>
      </c>
      <c r="C236" s="16" t="str">
        <f t="shared" si="25"/>
        <v>Chullin 2:9</v>
      </c>
      <c r="D236" s="33" t="str">
        <f t="shared" si="26"/>
        <v>Chullin 4:3</v>
      </c>
      <c r="E236" s="14" t="str">
        <f t="shared" si="23"/>
        <v>Sivan 1 5770</v>
      </c>
    </row>
    <row r="237" spans="1:5" ht="12.75">
      <c r="A237" s="19">
        <f t="shared" si="24"/>
        <v>2821</v>
      </c>
      <c r="B237" s="12">
        <f t="shared" si="22"/>
        <v>40313</v>
      </c>
      <c r="C237" s="13" t="str">
        <f t="shared" si="25"/>
        <v>Chullin 4:4</v>
      </c>
      <c r="D237" s="13" t="str">
        <f t="shared" si="26"/>
        <v>Chullin 6:3</v>
      </c>
      <c r="E237" s="11" t="str">
        <f t="shared" si="23"/>
        <v>Sivan 2 5770</v>
      </c>
    </row>
    <row r="238" spans="1:5" ht="12.75">
      <c r="A238" s="18">
        <f t="shared" si="24"/>
        <v>2833</v>
      </c>
      <c r="B238" s="15">
        <f t="shared" si="22"/>
        <v>40314</v>
      </c>
      <c r="C238" s="16" t="str">
        <f t="shared" si="25"/>
        <v>Chullin 6:4</v>
      </c>
      <c r="D238" s="33" t="str">
        <f t="shared" si="26"/>
        <v>Chullin 8:2</v>
      </c>
      <c r="E238" s="14" t="str">
        <f t="shared" si="23"/>
        <v>Sivan 3 5770</v>
      </c>
    </row>
    <row r="239" spans="1:5" ht="12.75">
      <c r="A239" s="19">
        <f t="shared" si="24"/>
        <v>2845</v>
      </c>
      <c r="B239" s="12">
        <f t="shared" si="22"/>
        <v>40315</v>
      </c>
      <c r="C239" s="13" t="str">
        <f t="shared" si="25"/>
        <v>Chullin 8:3</v>
      </c>
      <c r="D239" s="13" t="str">
        <f t="shared" si="26"/>
        <v>Chullin 9:8</v>
      </c>
      <c r="E239" s="11" t="str">
        <f t="shared" si="23"/>
        <v>Sivan 4 5770</v>
      </c>
    </row>
    <row r="240" spans="1:5" ht="12.75">
      <c r="A240" s="18">
        <f t="shared" si="24"/>
        <v>2857</v>
      </c>
      <c r="B240" s="15">
        <f t="shared" si="22"/>
        <v>40316</v>
      </c>
      <c r="C240" s="16" t="str">
        <f t="shared" si="25"/>
        <v>Chullin 10:1</v>
      </c>
      <c r="D240" s="33" t="str">
        <f t="shared" si="26"/>
        <v>Bechoros 1:1</v>
      </c>
      <c r="E240" s="14" t="str">
        <f t="shared" si="23"/>
        <v>Sivan 5 5770</v>
      </c>
    </row>
    <row r="241" spans="1:5" ht="12.75">
      <c r="A241" s="19">
        <f t="shared" si="24"/>
        <v>2869</v>
      </c>
      <c r="B241" s="12">
        <f t="shared" si="22"/>
        <v>40317</v>
      </c>
      <c r="C241" s="13" t="str">
        <f t="shared" si="25"/>
        <v>Bechoros 1:2</v>
      </c>
      <c r="D241" s="13" t="str">
        <f t="shared" si="26"/>
        <v>Bechoros 2:6</v>
      </c>
      <c r="E241" s="11" t="str">
        <f t="shared" si="23"/>
        <v>Sivan 6 5770</v>
      </c>
    </row>
    <row r="242" spans="1:5" ht="12.75">
      <c r="A242" s="18">
        <f t="shared" si="24"/>
        <v>2881</v>
      </c>
      <c r="B242" s="15">
        <f t="shared" si="22"/>
        <v>40318</v>
      </c>
      <c r="C242" s="16" t="str">
        <f t="shared" si="25"/>
        <v>Bechoros 2:7</v>
      </c>
      <c r="D242" s="33" t="str">
        <f t="shared" si="26"/>
        <v>Bechoros 4:5</v>
      </c>
      <c r="E242" s="14" t="str">
        <f t="shared" si="23"/>
        <v>Sivan 7 5770</v>
      </c>
    </row>
    <row r="243" spans="1:5" ht="12.75">
      <c r="A243" s="19">
        <f t="shared" si="24"/>
        <v>2893</v>
      </c>
      <c r="B243" s="12">
        <f t="shared" si="22"/>
        <v>40319</v>
      </c>
      <c r="C243" s="13" t="str">
        <f t="shared" si="25"/>
        <v>Bechoros 4:6</v>
      </c>
      <c r="D243" s="13" t="str">
        <f t="shared" si="26"/>
        <v>Bechoros 6:1</v>
      </c>
      <c r="E243" s="11" t="str">
        <f t="shared" si="23"/>
        <v>Sivan 8 5770</v>
      </c>
    </row>
    <row r="244" spans="1:5" ht="12.75">
      <c r="A244" s="18">
        <f t="shared" si="24"/>
        <v>2905</v>
      </c>
      <c r="B244" s="15">
        <f t="shared" si="22"/>
        <v>40320</v>
      </c>
      <c r="C244" s="16" t="str">
        <f t="shared" si="25"/>
        <v>Bechoros 6:2</v>
      </c>
      <c r="D244" s="33" t="str">
        <f t="shared" si="26"/>
        <v>Bechoros 7:1</v>
      </c>
      <c r="E244" s="14" t="str">
        <f t="shared" si="23"/>
        <v>Sivan 9 5770</v>
      </c>
    </row>
    <row r="245" spans="1:5" ht="12.75">
      <c r="A245" s="19">
        <f t="shared" si="24"/>
        <v>2917</v>
      </c>
      <c r="B245" s="12">
        <f t="shared" si="22"/>
        <v>40321</v>
      </c>
      <c r="C245" s="13" t="str">
        <f t="shared" si="25"/>
        <v>Bechoros 7:2</v>
      </c>
      <c r="D245" s="13" t="str">
        <f t="shared" si="26"/>
        <v>Bechoros 8:6</v>
      </c>
      <c r="E245" s="11" t="str">
        <f t="shared" si="23"/>
        <v>Sivan 10 5770</v>
      </c>
    </row>
    <row r="246" spans="1:5" ht="12.75">
      <c r="A246" s="18">
        <f t="shared" si="24"/>
        <v>2929</v>
      </c>
      <c r="B246" s="15">
        <f t="shared" si="22"/>
        <v>40322</v>
      </c>
      <c r="C246" s="16" t="str">
        <f t="shared" si="25"/>
        <v>Bechoros 8:7</v>
      </c>
      <c r="D246" s="33" t="str">
        <f t="shared" si="26"/>
        <v>Bechoros 9:8</v>
      </c>
      <c r="E246" s="14" t="str">
        <f t="shared" si="23"/>
        <v>Sivan 11 5770</v>
      </c>
    </row>
    <row r="247" spans="1:5" ht="12.75">
      <c r="A247" s="19">
        <f t="shared" si="24"/>
        <v>2941</v>
      </c>
      <c r="B247" s="12">
        <f t="shared" si="22"/>
        <v>40323</v>
      </c>
      <c r="C247" s="13" t="str">
        <f t="shared" si="25"/>
        <v>Arachim 1:1</v>
      </c>
      <c r="D247" s="13" t="str">
        <f t="shared" si="26"/>
        <v>Arachim 3:2</v>
      </c>
      <c r="E247" s="11" t="str">
        <f t="shared" si="23"/>
        <v>Sivan 12 5770</v>
      </c>
    </row>
    <row r="248" spans="1:5" ht="12.75">
      <c r="A248" s="18">
        <f t="shared" si="24"/>
        <v>2953</v>
      </c>
      <c r="B248" s="15">
        <f t="shared" si="22"/>
        <v>40324</v>
      </c>
      <c r="C248" s="16" t="str">
        <f t="shared" si="25"/>
        <v>Arachim 3:3</v>
      </c>
      <c r="D248" s="33" t="str">
        <f t="shared" si="26"/>
        <v>Arachim 5:5</v>
      </c>
      <c r="E248" s="14" t="str">
        <f t="shared" si="23"/>
        <v>Sivan 13 5770</v>
      </c>
    </row>
    <row r="249" spans="1:5" ht="12.75">
      <c r="A249" s="19">
        <f t="shared" si="24"/>
        <v>2965</v>
      </c>
      <c r="B249" s="12">
        <f t="shared" si="22"/>
        <v>40325</v>
      </c>
      <c r="C249" s="13" t="str">
        <f t="shared" si="25"/>
        <v>Arachim 5:6</v>
      </c>
      <c r="D249" s="13" t="str">
        <f t="shared" si="26"/>
        <v>Arachim 8:1</v>
      </c>
      <c r="E249" s="11" t="str">
        <f t="shared" si="23"/>
        <v>Sivan 14 5770</v>
      </c>
    </row>
    <row r="250" spans="1:5" ht="12.75">
      <c r="A250" s="18">
        <f t="shared" si="24"/>
        <v>2977</v>
      </c>
      <c r="B250" s="15">
        <f t="shared" si="22"/>
        <v>40326</v>
      </c>
      <c r="C250" s="16" t="str">
        <f t="shared" si="25"/>
        <v>Arachim 8:2</v>
      </c>
      <c r="D250" s="33" t="str">
        <f t="shared" si="26"/>
        <v>Arachim 9:6</v>
      </c>
      <c r="E250" s="14" t="str">
        <f t="shared" si="23"/>
        <v>Sivan 15 5770</v>
      </c>
    </row>
    <row r="251" spans="1:5" ht="12.75">
      <c r="A251" s="19">
        <f t="shared" si="24"/>
        <v>2989</v>
      </c>
      <c r="B251" s="12">
        <f t="shared" si="22"/>
        <v>40327</v>
      </c>
      <c r="C251" s="13" t="str">
        <f t="shared" si="25"/>
        <v>Arachim 9:7</v>
      </c>
      <c r="D251" s="13" t="str">
        <f t="shared" si="26"/>
        <v>Temurah 3:1</v>
      </c>
      <c r="E251" s="11" t="str">
        <f t="shared" si="23"/>
        <v>Sivan 16 5770</v>
      </c>
    </row>
    <row r="252" spans="1:5" ht="12.75">
      <c r="A252" s="18">
        <f t="shared" si="24"/>
        <v>3001</v>
      </c>
      <c r="B252" s="15">
        <f t="shared" si="22"/>
        <v>40328</v>
      </c>
      <c r="C252" s="16" t="str">
        <f t="shared" si="25"/>
        <v>Temurah 3:2</v>
      </c>
      <c r="D252" s="33" t="str">
        <f t="shared" si="26"/>
        <v>Temurah 5:4</v>
      </c>
      <c r="E252" s="14" t="str">
        <f t="shared" si="23"/>
        <v>Sivan 17 5770</v>
      </c>
    </row>
    <row r="253" spans="1:5" ht="12.75">
      <c r="A253" s="19">
        <f t="shared" si="24"/>
        <v>3013</v>
      </c>
      <c r="B253" s="12">
        <f t="shared" si="22"/>
        <v>40329</v>
      </c>
      <c r="C253" s="13" t="str">
        <f t="shared" si="25"/>
        <v>Temurah 5:5</v>
      </c>
      <c r="D253" s="13" t="str">
        <f t="shared" si="26"/>
        <v>Temurah 7:5</v>
      </c>
      <c r="E253" s="11" t="str">
        <f t="shared" si="23"/>
        <v>Sivan 18 5770</v>
      </c>
    </row>
    <row r="254" spans="1:5" ht="12.75">
      <c r="A254" s="18">
        <f t="shared" si="24"/>
        <v>3025</v>
      </c>
      <c r="B254" s="15">
        <f t="shared" si="22"/>
        <v>40330</v>
      </c>
      <c r="C254" s="16" t="str">
        <f t="shared" si="25"/>
        <v>Temurah 7:6</v>
      </c>
      <c r="D254" s="33" t="str">
        <f t="shared" si="26"/>
        <v>Kerisos 2:4</v>
      </c>
      <c r="E254" s="14" t="str">
        <f t="shared" si="23"/>
        <v>Sivan 19 5770</v>
      </c>
    </row>
    <row r="255" spans="1:5" ht="12.75">
      <c r="A255" s="19">
        <f t="shared" si="24"/>
        <v>3037</v>
      </c>
      <c r="B255" s="12">
        <f t="shared" si="22"/>
        <v>40331</v>
      </c>
      <c r="C255" s="13" t="str">
        <f t="shared" si="25"/>
        <v>Kerisos 2:5</v>
      </c>
      <c r="D255" s="13" t="str">
        <f t="shared" si="26"/>
        <v>Kerisos 3:10</v>
      </c>
      <c r="E255" s="11" t="str">
        <f t="shared" si="23"/>
        <v>Sivan 20 5770</v>
      </c>
    </row>
    <row r="256" spans="1:5" ht="12.75">
      <c r="A256" s="18">
        <f t="shared" si="24"/>
        <v>3049</v>
      </c>
      <c r="B256" s="15">
        <f aca="true" t="shared" si="27" ref="B256:B319">B255+1</f>
        <v>40332</v>
      </c>
      <c r="C256" s="16" t="str">
        <f t="shared" si="25"/>
        <v>Kerisos 4:1</v>
      </c>
      <c r="D256" s="33" t="str">
        <f t="shared" si="26"/>
        <v>Kerisos 6:1</v>
      </c>
      <c r="E256" s="14" t="str">
        <f aca="true" t="shared" si="28" ref="E256:E319">Datetoheb(B256)</f>
        <v>Sivan 21 5770</v>
      </c>
    </row>
    <row r="257" spans="1:5" ht="12.75">
      <c r="A257" s="19">
        <f t="shared" si="24"/>
        <v>3061</v>
      </c>
      <c r="B257" s="12">
        <f t="shared" si="27"/>
        <v>40333</v>
      </c>
      <c r="C257" s="13" t="str">
        <f t="shared" si="25"/>
        <v>Kerisos 6:2</v>
      </c>
      <c r="D257" s="13" t="str">
        <f t="shared" si="26"/>
        <v>Meilah 1:4</v>
      </c>
      <c r="E257" s="11" t="str">
        <f t="shared" si="28"/>
        <v>Sivan 22 5770</v>
      </c>
    </row>
    <row r="258" spans="1:5" ht="12.75">
      <c r="A258" s="18">
        <f t="shared" si="24"/>
        <v>3073</v>
      </c>
      <c r="B258" s="15">
        <f t="shared" si="27"/>
        <v>40334</v>
      </c>
      <c r="C258" s="16" t="str">
        <f t="shared" si="25"/>
        <v>Meilah 2:1</v>
      </c>
      <c r="D258" s="33" t="str">
        <f t="shared" si="26"/>
        <v>Meilah 3:3</v>
      </c>
      <c r="E258" s="14" t="str">
        <f t="shared" si="28"/>
        <v>Sivan 23 5770</v>
      </c>
    </row>
    <row r="259" spans="1:5" ht="12.75">
      <c r="A259" s="19">
        <f t="shared" si="24"/>
        <v>3085</v>
      </c>
      <c r="B259" s="12">
        <f t="shared" si="27"/>
        <v>40335</v>
      </c>
      <c r="C259" s="13" t="str">
        <f t="shared" si="25"/>
        <v>Meilah 3:4</v>
      </c>
      <c r="D259" s="13" t="str">
        <f t="shared" si="26"/>
        <v>Meilah 5:1</v>
      </c>
      <c r="E259" s="11" t="str">
        <f t="shared" si="28"/>
        <v>Sivan 24 5770</v>
      </c>
    </row>
    <row r="260" spans="1:5" ht="12.75">
      <c r="A260" s="18">
        <f t="shared" si="24"/>
        <v>3097</v>
      </c>
      <c r="B260" s="15">
        <f t="shared" si="27"/>
        <v>40336</v>
      </c>
      <c r="C260" s="16" t="str">
        <f t="shared" si="25"/>
        <v>Meilah 5:2</v>
      </c>
      <c r="D260" s="33" t="str">
        <f t="shared" si="26"/>
        <v>Tamid 1:2</v>
      </c>
      <c r="E260" s="14" t="str">
        <f t="shared" si="28"/>
        <v>Sivan 25 5770</v>
      </c>
    </row>
    <row r="261" spans="1:5" ht="12.75">
      <c r="A261" s="19">
        <f t="shared" si="24"/>
        <v>3109</v>
      </c>
      <c r="B261" s="12">
        <f t="shared" si="27"/>
        <v>40337</v>
      </c>
      <c r="C261" s="13" t="str">
        <f t="shared" si="25"/>
        <v>Tamid 1:3</v>
      </c>
      <c r="D261" s="13" t="str">
        <f t="shared" si="26"/>
        <v>Tamid 3:5</v>
      </c>
      <c r="E261" s="11" t="str">
        <f t="shared" si="28"/>
        <v>Sivan 26 5770</v>
      </c>
    </row>
    <row r="262" spans="1:5" ht="12.75">
      <c r="A262" s="18">
        <f aca="true" t="shared" si="29" ref="A262:A325">A261+MishnasADay()</f>
        <v>3121</v>
      </c>
      <c r="B262" s="15">
        <f t="shared" si="27"/>
        <v>40338</v>
      </c>
      <c r="C262" s="16" t="str">
        <f t="shared" si="25"/>
        <v>Tamid 3:6</v>
      </c>
      <c r="D262" s="33" t="str">
        <f t="shared" si="26"/>
        <v>Tamid 5:5</v>
      </c>
      <c r="E262" s="14" t="str">
        <f t="shared" si="28"/>
        <v>Sivan 27 5770</v>
      </c>
    </row>
    <row r="263" spans="1:5" ht="12.75">
      <c r="A263" s="19">
        <f t="shared" si="29"/>
        <v>3133</v>
      </c>
      <c r="B263" s="12">
        <f t="shared" si="27"/>
        <v>40339</v>
      </c>
      <c r="C263" s="13" t="str">
        <f t="shared" si="25"/>
        <v>Tamid 5:6</v>
      </c>
      <c r="D263" s="13" t="str">
        <f t="shared" si="26"/>
        <v>Middos 1:4</v>
      </c>
      <c r="E263" s="11" t="str">
        <f t="shared" si="28"/>
        <v>Sivan 28 5770</v>
      </c>
    </row>
    <row r="264" spans="1:5" ht="12.75">
      <c r="A264" s="18">
        <f t="shared" si="29"/>
        <v>3145</v>
      </c>
      <c r="B264" s="15">
        <f t="shared" si="27"/>
        <v>40340</v>
      </c>
      <c r="C264" s="16" t="str">
        <f t="shared" si="25"/>
        <v>Middos 1:5</v>
      </c>
      <c r="D264" s="33" t="str">
        <f t="shared" si="26"/>
        <v>Middos 3:1</v>
      </c>
      <c r="E264" s="14" t="str">
        <f t="shared" si="28"/>
        <v>Sivan 29 5770</v>
      </c>
    </row>
    <row r="265" spans="1:5" ht="12.75">
      <c r="A265" s="19">
        <f t="shared" si="29"/>
        <v>3157</v>
      </c>
      <c r="B265" s="12">
        <f t="shared" si="27"/>
        <v>40341</v>
      </c>
      <c r="C265" s="13" t="str">
        <f aca="true" t="shared" si="30" ref="C265:C328">mishnax(A265-1)</f>
        <v>Middos 3:2</v>
      </c>
      <c r="D265" s="13" t="str">
        <f aca="true" t="shared" si="31" ref="D265:D328">mishnax((A265-1)+(MishnasADay()-1))</f>
        <v>Middos 4:5</v>
      </c>
      <c r="E265" s="11" t="str">
        <f t="shared" si="28"/>
        <v>Sivan 30 5770</v>
      </c>
    </row>
    <row r="266" spans="1:5" ht="12.75">
      <c r="A266" s="18">
        <f t="shared" si="29"/>
        <v>3169</v>
      </c>
      <c r="B266" s="15">
        <f t="shared" si="27"/>
        <v>40342</v>
      </c>
      <c r="C266" s="16" t="str">
        <f t="shared" si="30"/>
        <v>Middos 4:6</v>
      </c>
      <c r="D266" s="33" t="str">
        <f t="shared" si="31"/>
        <v>Kinnim 2:2</v>
      </c>
      <c r="E266" s="14" t="str">
        <f t="shared" si="28"/>
        <v>Tamuz 1 5770</v>
      </c>
    </row>
    <row r="267" spans="1:5" ht="12.75">
      <c r="A267" s="19">
        <f t="shared" si="29"/>
        <v>3181</v>
      </c>
      <c r="B267" s="12">
        <f t="shared" si="27"/>
        <v>40343</v>
      </c>
      <c r="C267" s="13" t="str">
        <f t="shared" si="30"/>
        <v>Kinnim 2:3</v>
      </c>
      <c r="D267" s="13" t="str">
        <f t="shared" si="31"/>
        <v>Kailim 1:3</v>
      </c>
      <c r="E267" s="11" t="str">
        <f t="shared" si="28"/>
        <v>Tamuz 2 5770</v>
      </c>
    </row>
    <row r="268" spans="1:5" ht="12.75">
      <c r="A268" s="18">
        <f t="shared" si="29"/>
        <v>3193</v>
      </c>
      <c r="B268" s="15">
        <f t="shared" si="27"/>
        <v>40344</v>
      </c>
      <c r="C268" s="16" t="str">
        <f t="shared" si="30"/>
        <v>Kailim 1:4</v>
      </c>
      <c r="D268" s="33" t="str">
        <f t="shared" si="31"/>
        <v>Kailim 2:6</v>
      </c>
      <c r="E268" s="14" t="str">
        <f t="shared" si="28"/>
        <v>Tamuz 3 5770</v>
      </c>
    </row>
    <row r="269" spans="1:5" ht="12.75">
      <c r="A269" s="19">
        <f t="shared" si="29"/>
        <v>3205</v>
      </c>
      <c r="B269" s="12">
        <f t="shared" si="27"/>
        <v>40345</v>
      </c>
      <c r="C269" s="13" t="str">
        <f t="shared" si="30"/>
        <v>Kailim 2:7</v>
      </c>
      <c r="D269" s="13" t="str">
        <f t="shared" si="31"/>
        <v>Kailim 4:2</v>
      </c>
      <c r="E269" s="11" t="str">
        <f t="shared" si="28"/>
        <v>Tamuz 4 5770</v>
      </c>
    </row>
    <row r="270" spans="1:5" ht="12.75">
      <c r="A270" s="18">
        <f t="shared" si="29"/>
        <v>3217</v>
      </c>
      <c r="B270" s="15">
        <f t="shared" si="27"/>
        <v>40346</v>
      </c>
      <c r="C270" s="16" t="str">
        <f t="shared" si="30"/>
        <v>Kailim 4:3</v>
      </c>
      <c r="D270" s="33" t="str">
        <f t="shared" si="31"/>
        <v>Kailim 5:10</v>
      </c>
      <c r="E270" s="14" t="str">
        <f t="shared" si="28"/>
        <v>Tamuz 5 5770</v>
      </c>
    </row>
    <row r="271" spans="1:5" ht="12.75">
      <c r="A271" s="19">
        <f t="shared" si="29"/>
        <v>3229</v>
      </c>
      <c r="B271" s="12">
        <f t="shared" si="27"/>
        <v>40347</v>
      </c>
      <c r="C271" s="13" t="str">
        <f t="shared" si="30"/>
        <v>Kailim 5:11</v>
      </c>
      <c r="D271" s="13" t="str">
        <f t="shared" si="31"/>
        <v>Kailim 8:1</v>
      </c>
      <c r="E271" s="11" t="str">
        <f t="shared" si="28"/>
        <v>Tamuz 6 5770</v>
      </c>
    </row>
    <row r="272" spans="1:5" ht="12.75">
      <c r="A272" s="18">
        <f t="shared" si="29"/>
        <v>3241</v>
      </c>
      <c r="B272" s="15">
        <f t="shared" si="27"/>
        <v>40348</v>
      </c>
      <c r="C272" s="16" t="str">
        <f t="shared" si="30"/>
        <v>Kailim 8:2</v>
      </c>
      <c r="D272" s="33" t="str">
        <f t="shared" si="31"/>
        <v>Kailim 9:2</v>
      </c>
      <c r="E272" s="14" t="str">
        <f t="shared" si="28"/>
        <v>Tamuz 7 5770</v>
      </c>
    </row>
    <row r="273" spans="1:5" ht="12.75">
      <c r="A273" s="19">
        <f t="shared" si="29"/>
        <v>3253</v>
      </c>
      <c r="B273" s="12">
        <f t="shared" si="27"/>
        <v>40349</v>
      </c>
      <c r="C273" s="13" t="str">
        <f t="shared" si="30"/>
        <v>Kailim 9:3</v>
      </c>
      <c r="D273" s="13" t="str">
        <f t="shared" si="31"/>
        <v>Kailim 10:6</v>
      </c>
      <c r="E273" s="11" t="str">
        <f t="shared" si="28"/>
        <v>Tamuz 8 5770</v>
      </c>
    </row>
    <row r="274" spans="1:5" ht="12.75">
      <c r="A274" s="18">
        <f t="shared" si="29"/>
        <v>3265</v>
      </c>
      <c r="B274" s="15">
        <f t="shared" si="27"/>
        <v>40350</v>
      </c>
      <c r="C274" s="16" t="str">
        <f t="shared" si="30"/>
        <v>Kailim 10:7</v>
      </c>
      <c r="D274" s="33" t="str">
        <f t="shared" si="31"/>
        <v>Kailim 12:1</v>
      </c>
      <c r="E274" s="14" t="str">
        <f t="shared" si="28"/>
        <v>Tamuz 9 5770</v>
      </c>
    </row>
    <row r="275" spans="1:5" ht="12.75">
      <c r="A275" s="19">
        <f t="shared" si="29"/>
        <v>3277</v>
      </c>
      <c r="B275" s="12">
        <f t="shared" si="27"/>
        <v>40351</v>
      </c>
      <c r="C275" s="13" t="str">
        <f t="shared" si="30"/>
        <v>Kailim 12:2</v>
      </c>
      <c r="D275" s="13" t="str">
        <f t="shared" si="31"/>
        <v>Kailim 13:5</v>
      </c>
      <c r="E275" s="11" t="str">
        <f t="shared" si="28"/>
        <v>Tamuz 10 5770</v>
      </c>
    </row>
    <row r="276" spans="1:5" ht="12.75">
      <c r="A276" s="18">
        <f t="shared" si="29"/>
        <v>3289</v>
      </c>
      <c r="B276" s="15">
        <f t="shared" si="27"/>
        <v>40352</v>
      </c>
      <c r="C276" s="16" t="str">
        <f t="shared" si="30"/>
        <v>Kailim 13:6</v>
      </c>
      <c r="D276" s="33" t="str">
        <f t="shared" si="31"/>
        <v>Kailim 15:1</v>
      </c>
      <c r="E276" s="14" t="str">
        <f t="shared" si="28"/>
        <v>Tamuz 11 5770</v>
      </c>
    </row>
    <row r="277" spans="1:5" ht="12.75">
      <c r="A277" s="19">
        <f t="shared" si="29"/>
        <v>3301</v>
      </c>
      <c r="B277" s="12">
        <f t="shared" si="27"/>
        <v>40353</v>
      </c>
      <c r="C277" s="13" t="str">
        <f t="shared" si="30"/>
        <v>Kailim 15:2</v>
      </c>
      <c r="D277" s="13" t="str">
        <f t="shared" si="31"/>
        <v>Kailim 16:7</v>
      </c>
      <c r="E277" s="11" t="str">
        <f t="shared" si="28"/>
        <v>Tamuz 12 5770</v>
      </c>
    </row>
    <row r="278" spans="1:5" ht="12.75">
      <c r="A278" s="18">
        <f t="shared" si="29"/>
        <v>3313</v>
      </c>
      <c r="B278" s="15">
        <f t="shared" si="27"/>
        <v>40354</v>
      </c>
      <c r="C278" s="16" t="str">
        <f t="shared" si="30"/>
        <v>Kailim 16:8</v>
      </c>
      <c r="D278" s="33" t="str">
        <f t="shared" si="31"/>
        <v>Kailim 17:11</v>
      </c>
      <c r="E278" s="14" t="str">
        <f t="shared" si="28"/>
        <v>Tamuz 13 5770</v>
      </c>
    </row>
    <row r="279" spans="1:5" ht="12.75">
      <c r="A279" s="19">
        <f t="shared" si="29"/>
        <v>3325</v>
      </c>
      <c r="B279" s="12">
        <f t="shared" si="27"/>
        <v>40355</v>
      </c>
      <c r="C279" s="13" t="str">
        <f t="shared" si="30"/>
        <v>Kailim 17:12</v>
      </c>
      <c r="D279" s="13" t="str">
        <f t="shared" si="31"/>
        <v>Kailim 18:6</v>
      </c>
      <c r="E279" s="11" t="str">
        <f t="shared" si="28"/>
        <v>Tamuz 14 5770</v>
      </c>
    </row>
    <row r="280" spans="1:5" ht="12.75">
      <c r="A280" s="18">
        <f t="shared" si="29"/>
        <v>3337</v>
      </c>
      <c r="B280" s="15">
        <f t="shared" si="27"/>
        <v>40356</v>
      </c>
      <c r="C280" s="16" t="str">
        <f t="shared" si="30"/>
        <v>Kailim 18:7</v>
      </c>
      <c r="D280" s="33" t="str">
        <f t="shared" si="31"/>
        <v>Kailim 19:9</v>
      </c>
      <c r="E280" s="14" t="str">
        <f t="shared" si="28"/>
        <v>Tamuz 15 5770</v>
      </c>
    </row>
    <row r="281" spans="1:5" ht="12.75">
      <c r="A281" s="19">
        <f t="shared" si="29"/>
        <v>3349</v>
      </c>
      <c r="B281" s="12">
        <f t="shared" si="27"/>
        <v>40357</v>
      </c>
      <c r="C281" s="13" t="str">
        <f t="shared" si="30"/>
        <v>Kailim 19:10</v>
      </c>
      <c r="D281" s="13" t="str">
        <f t="shared" si="31"/>
        <v>Kailim 22:1</v>
      </c>
      <c r="E281" s="11" t="str">
        <f t="shared" si="28"/>
        <v>Tamuz 16 5770</v>
      </c>
    </row>
    <row r="282" spans="1:5" ht="12.75">
      <c r="A282" s="18">
        <f t="shared" si="29"/>
        <v>3361</v>
      </c>
      <c r="B282" s="15">
        <f t="shared" si="27"/>
        <v>40358</v>
      </c>
      <c r="C282" s="16" t="str">
        <f t="shared" si="30"/>
        <v>Kailim 22:2</v>
      </c>
      <c r="D282" s="33" t="str">
        <f t="shared" si="31"/>
        <v>Kailim 23:3</v>
      </c>
      <c r="E282" s="14" t="str">
        <f t="shared" si="28"/>
        <v>Tamuz 17 5770</v>
      </c>
    </row>
    <row r="283" spans="1:5" ht="12.75">
      <c r="A283" s="19">
        <f t="shared" si="29"/>
        <v>3373</v>
      </c>
      <c r="B283" s="12">
        <f t="shared" si="27"/>
        <v>40359</v>
      </c>
      <c r="C283" s="13" t="str">
        <f t="shared" si="30"/>
        <v>Kailim 23:4</v>
      </c>
      <c r="D283" s="13" t="str">
        <f t="shared" si="31"/>
        <v>Kailim 24:10</v>
      </c>
      <c r="E283" s="11" t="str">
        <f t="shared" si="28"/>
        <v>Tamuz 18 5770</v>
      </c>
    </row>
    <row r="284" spans="1:5" ht="12.75">
      <c r="A284" s="18">
        <f t="shared" si="29"/>
        <v>3385</v>
      </c>
      <c r="B284" s="15">
        <f t="shared" si="27"/>
        <v>40360</v>
      </c>
      <c r="C284" s="16" t="str">
        <f t="shared" si="30"/>
        <v>Kailim 24:11</v>
      </c>
      <c r="D284" s="33" t="str">
        <f t="shared" si="31"/>
        <v>Kailim 25:5</v>
      </c>
      <c r="E284" s="14" t="str">
        <f t="shared" si="28"/>
        <v>Tamuz 19 5770</v>
      </c>
    </row>
    <row r="285" spans="1:5" ht="12.75">
      <c r="A285" s="19">
        <f t="shared" si="29"/>
        <v>3397</v>
      </c>
      <c r="B285" s="12">
        <f t="shared" si="27"/>
        <v>40361</v>
      </c>
      <c r="C285" s="13" t="str">
        <f t="shared" si="30"/>
        <v>Kailim 25:6</v>
      </c>
      <c r="D285" s="13" t="str">
        <f t="shared" si="31"/>
        <v>Kailim 26:8</v>
      </c>
      <c r="E285" s="11" t="str">
        <f t="shared" si="28"/>
        <v>Tamuz 20 5770</v>
      </c>
    </row>
    <row r="286" spans="1:5" ht="12.75">
      <c r="A286" s="18">
        <f t="shared" si="29"/>
        <v>3409</v>
      </c>
      <c r="B286" s="15">
        <f t="shared" si="27"/>
        <v>40362</v>
      </c>
      <c r="C286" s="16" t="str">
        <f t="shared" si="30"/>
        <v>Kailim 26:9</v>
      </c>
      <c r="D286" s="33" t="str">
        <f t="shared" si="31"/>
        <v>Kailim 27:11</v>
      </c>
      <c r="E286" s="14" t="str">
        <f t="shared" si="28"/>
        <v>Tamuz 21 5770</v>
      </c>
    </row>
    <row r="287" spans="1:5" ht="12.75">
      <c r="A287" s="19">
        <f t="shared" si="29"/>
        <v>3421</v>
      </c>
      <c r="B287" s="12">
        <f t="shared" si="27"/>
        <v>40363</v>
      </c>
      <c r="C287" s="13" t="str">
        <f t="shared" si="30"/>
        <v>Kailim 27:12</v>
      </c>
      <c r="D287" s="13" t="str">
        <f t="shared" si="31"/>
        <v>Kailim 29:1</v>
      </c>
      <c r="E287" s="11" t="str">
        <f t="shared" si="28"/>
        <v>Tamuz 22 5770</v>
      </c>
    </row>
    <row r="288" spans="1:5" ht="12.75">
      <c r="A288" s="18">
        <f t="shared" si="29"/>
        <v>3433</v>
      </c>
      <c r="B288" s="15">
        <f t="shared" si="27"/>
        <v>40364</v>
      </c>
      <c r="C288" s="16" t="str">
        <f t="shared" si="30"/>
        <v>Kailim 29:2</v>
      </c>
      <c r="D288" s="33" t="str">
        <f t="shared" si="31"/>
        <v>Ohalos 1:1</v>
      </c>
      <c r="E288" s="14" t="str">
        <f t="shared" si="28"/>
        <v>Tamuz 23 5770</v>
      </c>
    </row>
    <row r="289" spans="1:5" ht="12.75">
      <c r="A289" s="19">
        <f t="shared" si="29"/>
        <v>3445</v>
      </c>
      <c r="B289" s="12">
        <f t="shared" si="27"/>
        <v>40365</v>
      </c>
      <c r="C289" s="13" t="str">
        <f t="shared" si="30"/>
        <v>Ohalos 1:2</v>
      </c>
      <c r="D289" s="13" t="str">
        <f t="shared" si="31"/>
        <v>Ohalos 2:5</v>
      </c>
      <c r="E289" s="11" t="str">
        <f t="shared" si="28"/>
        <v>Tamuz 24 5770</v>
      </c>
    </row>
    <row r="290" spans="1:5" ht="12.75">
      <c r="A290" s="18">
        <f t="shared" si="29"/>
        <v>3457</v>
      </c>
      <c r="B290" s="15">
        <f t="shared" si="27"/>
        <v>40366</v>
      </c>
      <c r="C290" s="16" t="str">
        <f t="shared" si="30"/>
        <v>Ohalos 2:6</v>
      </c>
      <c r="D290" s="33" t="str">
        <f t="shared" si="31"/>
        <v>Ohalos 4:3</v>
      </c>
      <c r="E290" s="14" t="str">
        <f t="shared" si="28"/>
        <v>Tamuz 25 5770</v>
      </c>
    </row>
    <row r="291" spans="1:5" ht="12.75">
      <c r="A291" s="19">
        <f t="shared" si="29"/>
        <v>3469</v>
      </c>
      <c r="B291" s="12">
        <f t="shared" si="27"/>
        <v>40367</v>
      </c>
      <c r="C291" s="13" t="str">
        <f t="shared" si="30"/>
        <v>Ohalos 5:1</v>
      </c>
      <c r="D291" s="13" t="str">
        <f t="shared" si="31"/>
        <v>Ohalos 6:5</v>
      </c>
      <c r="E291" s="11" t="str">
        <f t="shared" si="28"/>
        <v>Tamuz 26 5770</v>
      </c>
    </row>
    <row r="292" spans="1:5" ht="12.75">
      <c r="A292" s="18">
        <f t="shared" si="29"/>
        <v>3481</v>
      </c>
      <c r="B292" s="15">
        <f t="shared" si="27"/>
        <v>40368</v>
      </c>
      <c r="C292" s="16" t="str">
        <f t="shared" si="30"/>
        <v>Ohalos 6:6</v>
      </c>
      <c r="D292" s="33" t="str">
        <f t="shared" si="31"/>
        <v>Ohalos 8:4</v>
      </c>
      <c r="E292" s="14" t="str">
        <f t="shared" si="28"/>
        <v>Tamuz 27 5770</v>
      </c>
    </row>
    <row r="293" spans="1:5" ht="12.75">
      <c r="A293" s="19">
        <f t="shared" si="29"/>
        <v>3493</v>
      </c>
      <c r="B293" s="12">
        <f t="shared" si="27"/>
        <v>40369</v>
      </c>
      <c r="C293" s="13" t="str">
        <f t="shared" si="30"/>
        <v>Ohalos 8:5</v>
      </c>
      <c r="D293" s="13" t="str">
        <f t="shared" si="31"/>
        <v>Ohalos 9:10</v>
      </c>
      <c r="E293" s="11" t="str">
        <f t="shared" si="28"/>
        <v>Tamuz 28 5770</v>
      </c>
    </row>
    <row r="294" spans="1:5" ht="12.75">
      <c r="A294" s="18">
        <f t="shared" si="29"/>
        <v>3505</v>
      </c>
      <c r="B294" s="15">
        <f t="shared" si="27"/>
        <v>40370</v>
      </c>
      <c r="C294" s="16" t="str">
        <f t="shared" si="30"/>
        <v>Ohalos 9:11</v>
      </c>
      <c r="D294" s="33" t="str">
        <f t="shared" si="31"/>
        <v>Ohalos 10:6</v>
      </c>
      <c r="E294" s="14" t="str">
        <f t="shared" si="28"/>
        <v>Tamuz 29 5770</v>
      </c>
    </row>
    <row r="295" spans="1:5" ht="12.75">
      <c r="A295" s="19">
        <f t="shared" si="29"/>
        <v>3517</v>
      </c>
      <c r="B295" s="12">
        <f t="shared" si="27"/>
        <v>40371</v>
      </c>
      <c r="C295" s="13" t="str">
        <f t="shared" si="30"/>
        <v>Ohalos 10:7</v>
      </c>
      <c r="D295" s="13" t="str">
        <f t="shared" si="31"/>
        <v>Ohalos 12:2</v>
      </c>
      <c r="E295" s="11" t="str">
        <f t="shared" si="28"/>
        <v>Av 1 5770</v>
      </c>
    </row>
    <row r="296" spans="1:5" ht="12.75">
      <c r="A296" s="18">
        <f t="shared" si="29"/>
        <v>3529</v>
      </c>
      <c r="B296" s="15">
        <f t="shared" si="27"/>
        <v>40372</v>
      </c>
      <c r="C296" s="16" t="str">
        <f t="shared" si="30"/>
        <v>Ohalos 12:3</v>
      </c>
      <c r="D296" s="33" t="str">
        <f t="shared" si="31"/>
        <v>Ohalos 13:6</v>
      </c>
      <c r="E296" s="14" t="str">
        <f t="shared" si="28"/>
        <v>Av 2 5770</v>
      </c>
    </row>
    <row r="297" spans="1:5" ht="12.75">
      <c r="A297" s="19">
        <f t="shared" si="29"/>
        <v>3541</v>
      </c>
      <c r="B297" s="12">
        <f t="shared" si="27"/>
        <v>40373</v>
      </c>
      <c r="C297" s="13" t="str">
        <f t="shared" si="30"/>
        <v>Ohalos 14:1</v>
      </c>
      <c r="D297" s="13" t="str">
        <f t="shared" si="31"/>
        <v>Ohalos 15:6</v>
      </c>
      <c r="E297" s="11" t="str">
        <f t="shared" si="28"/>
        <v>Av 3 5770</v>
      </c>
    </row>
    <row r="298" spans="1:5" ht="12.75">
      <c r="A298" s="18">
        <f t="shared" si="29"/>
        <v>3553</v>
      </c>
      <c r="B298" s="15">
        <f t="shared" si="27"/>
        <v>40374</v>
      </c>
      <c r="C298" s="16" t="str">
        <f t="shared" si="30"/>
        <v>Ohalos 15:7</v>
      </c>
      <c r="D298" s="33" t="str">
        <f t="shared" si="31"/>
        <v>Ohalos 17:3</v>
      </c>
      <c r="E298" s="14" t="str">
        <f t="shared" si="28"/>
        <v>Av 4 5770</v>
      </c>
    </row>
    <row r="299" spans="1:5" ht="12.75">
      <c r="A299" s="19">
        <f t="shared" si="29"/>
        <v>3565</v>
      </c>
      <c r="B299" s="12">
        <f t="shared" si="27"/>
        <v>40375</v>
      </c>
      <c r="C299" s="13" t="str">
        <f t="shared" si="30"/>
        <v>Ohalos 17:4</v>
      </c>
      <c r="D299" s="13" t="str">
        <f t="shared" si="31"/>
        <v>Ohalos 18:10</v>
      </c>
      <c r="E299" s="11" t="str">
        <f t="shared" si="28"/>
        <v>Av 5 5770</v>
      </c>
    </row>
    <row r="300" spans="1:5" ht="12.75">
      <c r="A300" s="18">
        <f t="shared" si="29"/>
        <v>3577</v>
      </c>
      <c r="B300" s="15">
        <f t="shared" si="27"/>
        <v>40376</v>
      </c>
      <c r="C300" s="16" t="str">
        <f t="shared" si="30"/>
        <v>Niga'im 1:1</v>
      </c>
      <c r="D300" s="33" t="str">
        <f t="shared" si="31"/>
        <v>Niga'im 3:1</v>
      </c>
      <c r="E300" s="14" t="str">
        <f t="shared" si="28"/>
        <v>Av 6 5770</v>
      </c>
    </row>
    <row r="301" spans="1:5" ht="12.75">
      <c r="A301" s="19">
        <f t="shared" si="29"/>
        <v>3589</v>
      </c>
      <c r="B301" s="12">
        <f t="shared" si="27"/>
        <v>40377</v>
      </c>
      <c r="C301" s="13" t="str">
        <f t="shared" si="30"/>
        <v>Niga'im 3:2</v>
      </c>
      <c r="D301" s="13" t="str">
        <f t="shared" si="31"/>
        <v>Niga'im 4:5</v>
      </c>
      <c r="E301" s="11" t="str">
        <f t="shared" si="28"/>
        <v>Av 7 5770</v>
      </c>
    </row>
    <row r="302" spans="1:5" ht="12.75">
      <c r="A302" s="18">
        <f t="shared" si="29"/>
        <v>3601</v>
      </c>
      <c r="B302" s="15">
        <f t="shared" si="27"/>
        <v>40378</v>
      </c>
      <c r="C302" s="16" t="str">
        <f t="shared" si="30"/>
        <v>Niga'im 4:6</v>
      </c>
      <c r="D302" s="33" t="str">
        <f t="shared" si="31"/>
        <v>Niga'im 6:1</v>
      </c>
      <c r="E302" s="14" t="str">
        <f t="shared" si="28"/>
        <v>Av 8 5770</v>
      </c>
    </row>
    <row r="303" spans="1:5" ht="12.75">
      <c r="A303" s="19">
        <f t="shared" si="29"/>
        <v>3613</v>
      </c>
      <c r="B303" s="12">
        <f t="shared" si="27"/>
        <v>40379</v>
      </c>
      <c r="C303" s="13" t="str">
        <f t="shared" si="30"/>
        <v>Niga'im 6:2</v>
      </c>
      <c r="D303" s="13" t="str">
        <f t="shared" si="31"/>
        <v>Niga'im 7:5</v>
      </c>
      <c r="E303" s="11" t="str">
        <f t="shared" si="28"/>
        <v>Av 9 5770</v>
      </c>
    </row>
    <row r="304" spans="1:5" ht="12.75">
      <c r="A304" s="18">
        <f t="shared" si="29"/>
        <v>3625</v>
      </c>
      <c r="B304" s="15">
        <f t="shared" si="27"/>
        <v>40380</v>
      </c>
      <c r="C304" s="16" t="str">
        <f t="shared" si="30"/>
        <v>Niga'im 8:1</v>
      </c>
      <c r="D304" s="33" t="str">
        <f t="shared" si="31"/>
        <v>Niga'im 9:2</v>
      </c>
      <c r="E304" s="14" t="str">
        <f t="shared" si="28"/>
        <v>Av 10 5770</v>
      </c>
    </row>
    <row r="305" spans="1:5" ht="12.75">
      <c r="A305" s="19">
        <f t="shared" si="29"/>
        <v>3637</v>
      </c>
      <c r="B305" s="12">
        <f t="shared" si="27"/>
        <v>40381</v>
      </c>
      <c r="C305" s="13" t="str">
        <f t="shared" si="30"/>
        <v>Niga'im 9:3</v>
      </c>
      <c r="D305" s="13" t="str">
        <f t="shared" si="31"/>
        <v>Niga'im 11:1</v>
      </c>
      <c r="E305" s="11" t="str">
        <f t="shared" si="28"/>
        <v>Av 11 5770</v>
      </c>
    </row>
    <row r="306" spans="1:5" ht="12.75">
      <c r="A306" s="18">
        <f t="shared" si="29"/>
        <v>3649</v>
      </c>
      <c r="B306" s="15">
        <f t="shared" si="27"/>
        <v>40382</v>
      </c>
      <c r="C306" s="16" t="str">
        <f t="shared" si="30"/>
        <v>Niga'im 11:2</v>
      </c>
      <c r="D306" s="33" t="str">
        <f t="shared" si="31"/>
        <v>Niga'im 12:1</v>
      </c>
      <c r="E306" s="14" t="str">
        <f t="shared" si="28"/>
        <v>Av 12 5770</v>
      </c>
    </row>
    <row r="307" spans="1:5" ht="12.75">
      <c r="A307" s="19">
        <f t="shared" si="29"/>
        <v>3661</v>
      </c>
      <c r="B307" s="12">
        <f t="shared" si="27"/>
        <v>40383</v>
      </c>
      <c r="C307" s="13" t="str">
        <f t="shared" si="30"/>
        <v>Niga'im 12:2</v>
      </c>
      <c r="D307" s="13" t="str">
        <f t="shared" si="31"/>
        <v>Niga'im 13:6</v>
      </c>
      <c r="E307" s="11" t="str">
        <f t="shared" si="28"/>
        <v>Av 13 5770</v>
      </c>
    </row>
    <row r="308" spans="1:5" ht="12.75">
      <c r="A308" s="18">
        <f t="shared" si="29"/>
        <v>3673</v>
      </c>
      <c r="B308" s="15">
        <f t="shared" si="27"/>
        <v>40384</v>
      </c>
      <c r="C308" s="16" t="str">
        <f t="shared" si="30"/>
        <v>Niga'im 13:7</v>
      </c>
      <c r="D308" s="33" t="str">
        <f t="shared" si="31"/>
        <v>Niga'im 14:6</v>
      </c>
      <c r="E308" s="14" t="str">
        <f t="shared" si="28"/>
        <v>Av 14 5770</v>
      </c>
    </row>
    <row r="309" spans="1:5" ht="12.75">
      <c r="A309" s="19">
        <f t="shared" si="29"/>
        <v>3685</v>
      </c>
      <c r="B309" s="12">
        <f t="shared" si="27"/>
        <v>40385</v>
      </c>
      <c r="C309" s="13" t="str">
        <f t="shared" si="30"/>
        <v>Niga'im 14:7</v>
      </c>
      <c r="D309" s="13" t="str">
        <f t="shared" si="31"/>
        <v>Parah 2:1</v>
      </c>
      <c r="E309" s="11" t="str">
        <f t="shared" si="28"/>
        <v>Av 15 5770</v>
      </c>
    </row>
    <row r="310" spans="1:5" ht="12.75">
      <c r="A310" s="18">
        <f t="shared" si="29"/>
        <v>3697</v>
      </c>
      <c r="B310" s="15">
        <f t="shared" si="27"/>
        <v>40386</v>
      </c>
      <c r="C310" s="16" t="str">
        <f t="shared" si="30"/>
        <v>Parah 2:2</v>
      </c>
      <c r="D310" s="33" t="str">
        <f t="shared" si="31"/>
        <v>Parah 3:8</v>
      </c>
      <c r="E310" s="14" t="str">
        <f t="shared" si="28"/>
        <v>Av 16 5770</v>
      </c>
    </row>
    <row r="311" spans="1:5" ht="12.75">
      <c r="A311" s="19">
        <f t="shared" si="29"/>
        <v>3709</v>
      </c>
      <c r="B311" s="12">
        <f t="shared" si="27"/>
        <v>40387</v>
      </c>
      <c r="C311" s="13" t="str">
        <f t="shared" si="30"/>
        <v>Parah 3:9</v>
      </c>
      <c r="D311" s="13" t="str">
        <f t="shared" si="31"/>
        <v>Parah 5:5</v>
      </c>
      <c r="E311" s="11" t="str">
        <f t="shared" si="28"/>
        <v>Av 17 5770</v>
      </c>
    </row>
    <row r="312" spans="1:5" ht="12.75">
      <c r="A312" s="18">
        <f t="shared" si="29"/>
        <v>3721</v>
      </c>
      <c r="B312" s="15">
        <f t="shared" si="27"/>
        <v>40388</v>
      </c>
      <c r="C312" s="16" t="str">
        <f t="shared" si="30"/>
        <v>Parah 5:6</v>
      </c>
      <c r="D312" s="33" t="str">
        <f t="shared" si="31"/>
        <v>Parah 7:3</v>
      </c>
      <c r="E312" s="14" t="str">
        <f t="shared" si="28"/>
        <v>Av 18 5770</v>
      </c>
    </row>
    <row r="313" spans="1:5" ht="12.75">
      <c r="A313" s="19">
        <f t="shared" si="29"/>
        <v>3733</v>
      </c>
      <c r="B313" s="12">
        <f t="shared" si="27"/>
        <v>40389</v>
      </c>
      <c r="C313" s="13" t="str">
        <f t="shared" si="30"/>
        <v>Parah 7:4</v>
      </c>
      <c r="D313" s="13" t="str">
        <f t="shared" si="31"/>
        <v>Parah 8:3</v>
      </c>
      <c r="E313" s="11" t="str">
        <f t="shared" si="28"/>
        <v>Av 19 5770</v>
      </c>
    </row>
    <row r="314" spans="1:5" ht="12.75">
      <c r="A314" s="18">
        <f t="shared" si="29"/>
        <v>3745</v>
      </c>
      <c r="B314" s="15">
        <f t="shared" si="27"/>
        <v>40390</v>
      </c>
      <c r="C314" s="16" t="str">
        <f t="shared" si="30"/>
        <v>Parah 8:4</v>
      </c>
      <c r="D314" s="33" t="str">
        <f t="shared" si="31"/>
        <v>Parah 9:4</v>
      </c>
      <c r="E314" s="14" t="str">
        <f t="shared" si="28"/>
        <v>Av 20 5770</v>
      </c>
    </row>
    <row r="315" spans="1:5" ht="12.75">
      <c r="A315" s="19">
        <f t="shared" si="29"/>
        <v>3757</v>
      </c>
      <c r="B315" s="12">
        <f t="shared" si="27"/>
        <v>40391</v>
      </c>
      <c r="C315" s="13" t="str">
        <f t="shared" si="30"/>
        <v>Parah 9:5</v>
      </c>
      <c r="D315" s="13" t="str">
        <f t="shared" si="31"/>
        <v>Parah 11:1</v>
      </c>
      <c r="E315" s="11" t="str">
        <f t="shared" si="28"/>
        <v>Av 21 5770</v>
      </c>
    </row>
    <row r="316" spans="1:5" ht="12.75">
      <c r="A316" s="18">
        <f t="shared" si="29"/>
        <v>3769</v>
      </c>
      <c r="B316" s="15">
        <f t="shared" si="27"/>
        <v>40392</v>
      </c>
      <c r="C316" s="16" t="str">
        <f t="shared" si="30"/>
        <v>Parah 11:2</v>
      </c>
      <c r="D316" s="33" t="str">
        <f t="shared" si="31"/>
        <v>Parah 12:4</v>
      </c>
      <c r="E316" s="14" t="str">
        <f t="shared" si="28"/>
        <v>Av 22 5770</v>
      </c>
    </row>
    <row r="317" spans="1:5" ht="12.75">
      <c r="A317" s="19">
        <f t="shared" si="29"/>
        <v>3781</v>
      </c>
      <c r="B317" s="12">
        <f t="shared" si="27"/>
        <v>40393</v>
      </c>
      <c r="C317" s="13" t="str">
        <f t="shared" si="30"/>
        <v>Parah 12:5</v>
      </c>
      <c r="D317" s="13" t="str">
        <f t="shared" si="31"/>
        <v>Taharos 1:5</v>
      </c>
      <c r="E317" s="11" t="str">
        <f t="shared" si="28"/>
        <v>Av 23 5770</v>
      </c>
    </row>
    <row r="318" spans="1:5" ht="12.75">
      <c r="A318" s="18">
        <f t="shared" si="29"/>
        <v>3793</v>
      </c>
      <c r="B318" s="15">
        <f t="shared" si="27"/>
        <v>40394</v>
      </c>
      <c r="C318" s="16" t="str">
        <f t="shared" si="30"/>
        <v>Taharos 1:6</v>
      </c>
      <c r="D318" s="33" t="str">
        <f t="shared" si="31"/>
        <v>Taharos 2:8</v>
      </c>
      <c r="E318" s="14" t="str">
        <f t="shared" si="28"/>
        <v>Av 24 5770</v>
      </c>
    </row>
    <row r="319" spans="1:5" ht="12.75">
      <c r="A319" s="19">
        <f t="shared" si="29"/>
        <v>3805</v>
      </c>
      <c r="B319" s="12">
        <f t="shared" si="27"/>
        <v>40395</v>
      </c>
      <c r="C319" s="13" t="str">
        <f t="shared" si="30"/>
        <v>Taharos 3:1</v>
      </c>
      <c r="D319" s="13" t="str">
        <f t="shared" si="31"/>
        <v>Taharos 4:4</v>
      </c>
      <c r="E319" s="11" t="str">
        <f t="shared" si="28"/>
        <v>Av 25 5770</v>
      </c>
    </row>
    <row r="320" spans="1:5" ht="12.75">
      <c r="A320" s="18">
        <f t="shared" si="29"/>
        <v>3817</v>
      </c>
      <c r="B320" s="15">
        <f aca="true" t="shared" si="32" ref="B320:B365">B319+1</f>
        <v>40396</v>
      </c>
      <c r="C320" s="16" t="str">
        <f t="shared" si="30"/>
        <v>Taharos 4:5</v>
      </c>
      <c r="D320" s="33" t="str">
        <f t="shared" si="31"/>
        <v>Taharos 5:3</v>
      </c>
      <c r="E320" s="14" t="str">
        <f aca="true" t="shared" si="33" ref="E320:E365">Datetoheb(B320)</f>
        <v>Av 26 5770</v>
      </c>
    </row>
    <row r="321" spans="1:5" ht="12.75">
      <c r="A321" s="19">
        <f t="shared" si="29"/>
        <v>3829</v>
      </c>
      <c r="B321" s="12">
        <f t="shared" si="32"/>
        <v>40397</v>
      </c>
      <c r="C321" s="13" t="str">
        <f t="shared" si="30"/>
        <v>Taharos 5:4</v>
      </c>
      <c r="D321" s="13" t="str">
        <f t="shared" si="31"/>
        <v>Taharos 6:6</v>
      </c>
      <c r="E321" s="11" t="str">
        <f t="shared" si="33"/>
        <v>Av 27 5770</v>
      </c>
    </row>
    <row r="322" spans="1:5" ht="12.75">
      <c r="A322" s="18">
        <f t="shared" si="29"/>
        <v>3841</v>
      </c>
      <c r="B322" s="15">
        <f t="shared" si="32"/>
        <v>40398</v>
      </c>
      <c r="C322" s="16" t="str">
        <f t="shared" si="30"/>
        <v>Taharos 6:7</v>
      </c>
      <c r="D322" s="33" t="str">
        <f t="shared" si="31"/>
        <v>Taharos 7:8</v>
      </c>
      <c r="E322" s="14" t="str">
        <f t="shared" si="33"/>
        <v>Av 28 5770</v>
      </c>
    </row>
    <row r="323" spans="1:5" ht="12.75">
      <c r="A323" s="19">
        <f t="shared" si="29"/>
        <v>3853</v>
      </c>
      <c r="B323" s="12">
        <f t="shared" si="32"/>
        <v>40399</v>
      </c>
      <c r="C323" s="13" t="str">
        <f t="shared" si="30"/>
        <v>Taharos 7:9</v>
      </c>
      <c r="D323" s="13" t="str">
        <f t="shared" si="31"/>
        <v>Taharos 9:2</v>
      </c>
      <c r="E323" s="11" t="str">
        <f t="shared" si="33"/>
        <v>Av 29 5770</v>
      </c>
    </row>
    <row r="324" spans="1:5" ht="12.75">
      <c r="A324" s="18">
        <f t="shared" si="29"/>
        <v>3865</v>
      </c>
      <c r="B324" s="15">
        <f t="shared" si="32"/>
        <v>40400</v>
      </c>
      <c r="C324" s="16" t="str">
        <f t="shared" si="30"/>
        <v>Taharos 9:3</v>
      </c>
      <c r="D324" s="33" t="str">
        <f t="shared" si="31"/>
        <v>Taharos 10:5</v>
      </c>
      <c r="E324" s="14" t="str">
        <f t="shared" si="33"/>
        <v>Av 30 5770</v>
      </c>
    </row>
    <row r="325" spans="1:5" ht="12.75">
      <c r="A325" s="19">
        <f t="shared" si="29"/>
        <v>3877</v>
      </c>
      <c r="B325" s="12">
        <f t="shared" si="32"/>
        <v>40401</v>
      </c>
      <c r="C325" s="13" t="str">
        <f t="shared" si="30"/>
        <v>Taharos 10:6</v>
      </c>
      <c r="D325" s="13" t="str">
        <f t="shared" si="31"/>
        <v>Mikvaos 2:1</v>
      </c>
      <c r="E325" s="11" t="str">
        <f t="shared" si="33"/>
        <v>Elul 1 5770</v>
      </c>
    </row>
    <row r="326" spans="1:5" ht="12.75">
      <c r="A326" s="18">
        <f aca="true" t="shared" si="34" ref="A326:A365">A325+MishnasADay()</f>
        <v>3889</v>
      </c>
      <c r="B326" s="15">
        <f t="shared" si="32"/>
        <v>40402</v>
      </c>
      <c r="C326" s="16" t="str">
        <f t="shared" si="30"/>
        <v>Mikvaos 2:2</v>
      </c>
      <c r="D326" s="33" t="str">
        <f t="shared" si="31"/>
        <v>Mikvaos 3:3</v>
      </c>
      <c r="E326" s="14" t="str">
        <f t="shared" si="33"/>
        <v>Elul 2 5770</v>
      </c>
    </row>
    <row r="327" spans="1:5" ht="12.75">
      <c r="A327" s="19">
        <f t="shared" si="34"/>
        <v>3901</v>
      </c>
      <c r="B327" s="12">
        <f t="shared" si="32"/>
        <v>40403</v>
      </c>
      <c r="C327" s="13" t="str">
        <f t="shared" si="30"/>
        <v>Mikvaos 3:4</v>
      </c>
      <c r="D327" s="13" t="str">
        <f t="shared" si="31"/>
        <v>Mikvaos 5:6</v>
      </c>
      <c r="E327" s="11" t="str">
        <f t="shared" si="33"/>
        <v>Elul 3 5770</v>
      </c>
    </row>
    <row r="328" spans="1:5" ht="12.75">
      <c r="A328" s="18">
        <f t="shared" si="34"/>
        <v>3913</v>
      </c>
      <c r="B328" s="15">
        <f t="shared" si="32"/>
        <v>40404</v>
      </c>
      <c r="C328" s="16" t="str">
        <f t="shared" si="30"/>
        <v>Mikvaos 6:1</v>
      </c>
      <c r="D328" s="33" t="str">
        <f t="shared" si="31"/>
        <v>Mikvaos 7:1</v>
      </c>
      <c r="E328" s="14" t="str">
        <f t="shared" si="33"/>
        <v>Elul 4 5770</v>
      </c>
    </row>
    <row r="329" spans="1:5" ht="12.75">
      <c r="A329" s="19">
        <f t="shared" si="34"/>
        <v>3925</v>
      </c>
      <c r="B329" s="12">
        <f t="shared" si="32"/>
        <v>40405</v>
      </c>
      <c r="C329" s="13" t="str">
        <f aca="true" t="shared" si="35" ref="C329:C366">mishnax(A329-1)</f>
        <v>Mikvaos 7:2</v>
      </c>
      <c r="D329" s="13" t="str">
        <f aca="true" t="shared" si="36" ref="D329:D366">mishnax((A329-1)+(MishnasADay()-1))</f>
        <v>Mikvaos 9:1</v>
      </c>
      <c r="E329" s="11" t="str">
        <f t="shared" si="33"/>
        <v>Elul 5 5770</v>
      </c>
    </row>
    <row r="330" spans="1:5" ht="12.75">
      <c r="A330" s="18">
        <f t="shared" si="34"/>
        <v>3937</v>
      </c>
      <c r="B330" s="15">
        <f t="shared" si="32"/>
        <v>40406</v>
      </c>
      <c r="C330" s="16" t="str">
        <f t="shared" si="35"/>
        <v>Mikvaos 9:2</v>
      </c>
      <c r="D330" s="33" t="str">
        <f t="shared" si="36"/>
        <v>Mikvaos 10:6</v>
      </c>
      <c r="E330" s="14" t="str">
        <f t="shared" si="33"/>
        <v>Elul 6 5770</v>
      </c>
    </row>
    <row r="331" spans="1:5" ht="12.75">
      <c r="A331" s="19">
        <f t="shared" si="34"/>
        <v>3949</v>
      </c>
      <c r="B331" s="12">
        <f t="shared" si="32"/>
        <v>40407</v>
      </c>
      <c r="C331" s="13" t="str">
        <f t="shared" si="35"/>
        <v>Mikvaos 10:7</v>
      </c>
      <c r="D331" s="13" t="str">
        <f t="shared" si="36"/>
        <v>Niddah 2:3</v>
      </c>
      <c r="E331" s="11" t="str">
        <f t="shared" si="33"/>
        <v>Elul 7 5770</v>
      </c>
    </row>
    <row r="332" spans="1:5" ht="12.75">
      <c r="A332" s="18">
        <f t="shared" si="34"/>
        <v>3961</v>
      </c>
      <c r="B332" s="15">
        <f t="shared" si="32"/>
        <v>40408</v>
      </c>
      <c r="C332" s="16" t="str">
        <f t="shared" si="35"/>
        <v>Niddah 2:4</v>
      </c>
      <c r="D332" s="33" t="str">
        <f t="shared" si="36"/>
        <v>Niddah 4:1</v>
      </c>
      <c r="E332" s="14" t="str">
        <f t="shared" si="33"/>
        <v>Elul 8 5770</v>
      </c>
    </row>
    <row r="333" spans="1:5" ht="12.75">
      <c r="A333" s="19">
        <f t="shared" si="34"/>
        <v>3973</v>
      </c>
      <c r="B333" s="12">
        <f t="shared" si="32"/>
        <v>40409</v>
      </c>
      <c r="C333" s="13" t="str">
        <f t="shared" si="35"/>
        <v>Niddah 4:2</v>
      </c>
      <c r="D333" s="13" t="str">
        <f t="shared" si="36"/>
        <v>Niddah 5:6</v>
      </c>
      <c r="E333" s="11" t="str">
        <f t="shared" si="33"/>
        <v>Elul 9 5770</v>
      </c>
    </row>
    <row r="334" spans="1:5" ht="12.75">
      <c r="A334" s="18">
        <f t="shared" si="34"/>
        <v>3985</v>
      </c>
      <c r="B334" s="15">
        <f t="shared" si="32"/>
        <v>40410</v>
      </c>
      <c r="C334" s="16" t="str">
        <f t="shared" si="35"/>
        <v>Niddah 5:7</v>
      </c>
      <c r="D334" s="33" t="str">
        <f t="shared" si="36"/>
        <v>Niddah 6:9</v>
      </c>
      <c r="E334" s="14" t="str">
        <f t="shared" si="33"/>
        <v>Elul 10 5770</v>
      </c>
    </row>
    <row r="335" spans="1:5" ht="12.75">
      <c r="A335" s="19">
        <f t="shared" si="34"/>
        <v>3997</v>
      </c>
      <c r="B335" s="12">
        <f t="shared" si="32"/>
        <v>40411</v>
      </c>
      <c r="C335" s="13" t="str">
        <f t="shared" si="35"/>
        <v>Niddah 6:10</v>
      </c>
      <c r="D335" s="13" t="str">
        <f t="shared" si="36"/>
        <v>Niddah 8:2</v>
      </c>
      <c r="E335" s="11" t="str">
        <f t="shared" si="33"/>
        <v>Elul 11 5770</v>
      </c>
    </row>
    <row r="336" spans="1:5" ht="12.75">
      <c r="A336" s="18">
        <f t="shared" si="34"/>
        <v>4009</v>
      </c>
      <c r="B336" s="15">
        <f t="shared" si="32"/>
        <v>40412</v>
      </c>
      <c r="C336" s="16" t="str">
        <f t="shared" si="35"/>
        <v>Niddah 8:3</v>
      </c>
      <c r="D336" s="33" t="str">
        <f t="shared" si="36"/>
        <v>Niddah 9:10</v>
      </c>
      <c r="E336" s="14" t="str">
        <f t="shared" si="33"/>
        <v>Elul 12 5770</v>
      </c>
    </row>
    <row r="337" spans="1:5" ht="12.75">
      <c r="A337" s="19">
        <f t="shared" si="34"/>
        <v>4021</v>
      </c>
      <c r="B337" s="12">
        <f t="shared" si="32"/>
        <v>40413</v>
      </c>
      <c r="C337" s="13" t="str">
        <f t="shared" si="35"/>
        <v>Niddah 9:11</v>
      </c>
      <c r="D337" s="13" t="str">
        <f t="shared" si="36"/>
        <v>Machshirin 1:3</v>
      </c>
      <c r="E337" s="11" t="str">
        <f t="shared" si="33"/>
        <v>Elul 13 5770</v>
      </c>
    </row>
    <row r="338" spans="1:5" ht="12.75">
      <c r="A338" s="18">
        <f t="shared" si="34"/>
        <v>4033</v>
      </c>
      <c r="B338" s="15">
        <f t="shared" si="32"/>
        <v>40414</v>
      </c>
      <c r="C338" s="16" t="str">
        <f t="shared" si="35"/>
        <v>Machshirin 1:4</v>
      </c>
      <c r="D338" s="33" t="str">
        <f t="shared" si="36"/>
        <v>Machshirin 2:9</v>
      </c>
      <c r="E338" s="14" t="str">
        <f t="shared" si="33"/>
        <v>Elul 14 5770</v>
      </c>
    </row>
    <row r="339" spans="1:5" ht="12.75">
      <c r="A339" s="19">
        <f t="shared" si="34"/>
        <v>4045</v>
      </c>
      <c r="B339" s="12">
        <f t="shared" si="32"/>
        <v>40415</v>
      </c>
      <c r="C339" s="13" t="str">
        <f t="shared" si="35"/>
        <v>Machshirin 2:10</v>
      </c>
      <c r="D339" s="13" t="str">
        <f t="shared" si="36"/>
        <v>Machshirin 4:2</v>
      </c>
      <c r="E339" s="11" t="str">
        <f t="shared" si="33"/>
        <v>Elul 15 5770</v>
      </c>
    </row>
    <row r="340" spans="1:5" ht="12.75">
      <c r="A340" s="18">
        <f t="shared" si="34"/>
        <v>4057</v>
      </c>
      <c r="B340" s="15">
        <f t="shared" si="32"/>
        <v>40416</v>
      </c>
      <c r="C340" s="16" t="str">
        <f t="shared" si="35"/>
        <v>Machshirin 4:3</v>
      </c>
      <c r="D340" s="33" t="str">
        <f t="shared" si="36"/>
        <v>Machshirin 5:4</v>
      </c>
      <c r="E340" s="14" t="str">
        <f t="shared" si="33"/>
        <v>Elul 16 5770</v>
      </c>
    </row>
    <row r="341" spans="1:5" ht="12.75">
      <c r="A341" s="19">
        <f t="shared" si="34"/>
        <v>4069</v>
      </c>
      <c r="B341" s="12">
        <f t="shared" si="32"/>
        <v>40417</v>
      </c>
      <c r="C341" s="13" t="str">
        <f t="shared" si="35"/>
        <v>Machshirin 5:5</v>
      </c>
      <c r="D341" s="13" t="str">
        <f t="shared" si="36"/>
        <v>Machshirin 6:5</v>
      </c>
      <c r="E341" s="11" t="str">
        <f t="shared" si="33"/>
        <v>Elul 17 5770</v>
      </c>
    </row>
    <row r="342" spans="1:5" ht="12.75">
      <c r="A342" s="18">
        <f t="shared" si="34"/>
        <v>4081</v>
      </c>
      <c r="B342" s="15">
        <f t="shared" si="32"/>
        <v>40418</v>
      </c>
      <c r="C342" s="16" t="str">
        <f t="shared" si="35"/>
        <v>Machshirin 6:6</v>
      </c>
      <c r="D342" s="33" t="str">
        <f t="shared" si="36"/>
        <v>Zavim 2:3</v>
      </c>
      <c r="E342" s="14" t="str">
        <f t="shared" si="33"/>
        <v>Elul 18 5770</v>
      </c>
    </row>
    <row r="343" spans="1:5" ht="12.75">
      <c r="A343" s="19">
        <f t="shared" si="34"/>
        <v>4093</v>
      </c>
      <c r="B343" s="12">
        <f t="shared" si="32"/>
        <v>40419</v>
      </c>
      <c r="C343" s="13" t="str">
        <f t="shared" si="35"/>
        <v>Zavim 2:4</v>
      </c>
      <c r="D343" s="13" t="str">
        <f t="shared" si="36"/>
        <v>Zavim 5:1</v>
      </c>
      <c r="E343" s="11" t="str">
        <f t="shared" si="33"/>
        <v>Elul 19 5770</v>
      </c>
    </row>
    <row r="344" spans="1:5" ht="12.75">
      <c r="A344" s="18">
        <f t="shared" si="34"/>
        <v>4105</v>
      </c>
      <c r="B344" s="15">
        <f t="shared" si="32"/>
        <v>40420</v>
      </c>
      <c r="C344" s="16" t="str">
        <f t="shared" si="35"/>
        <v>Zavim 5:2</v>
      </c>
      <c r="D344" s="33" t="str">
        <f t="shared" si="36"/>
        <v>Tvul Yom 1:1</v>
      </c>
      <c r="E344" s="14" t="str">
        <f t="shared" si="33"/>
        <v>Elul 20 5770</v>
      </c>
    </row>
    <row r="345" spans="1:5" ht="12.75">
      <c r="A345" s="19">
        <f t="shared" si="34"/>
        <v>4117</v>
      </c>
      <c r="B345" s="12">
        <f t="shared" si="32"/>
        <v>40421</v>
      </c>
      <c r="C345" s="13" t="str">
        <f t="shared" si="35"/>
        <v>Tvul Yom 1:2</v>
      </c>
      <c r="D345" s="13" t="str">
        <f t="shared" si="36"/>
        <v>Tvul Yom 2:8</v>
      </c>
      <c r="E345" s="11" t="str">
        <f t="shared" si="33"/>
        <v>Elul 21 5770</v>
      </c>
    </row>
    <row r="346" spans="1:5" ht="12.75">
      <c r="A346" s="18">
        <f t="shared" si="34"/>
        <v>4129</v>
      </c>
      <c r="B346" s="15">
        <f t="shared" si="32"/>
        <v>40422</v>
      </c>
      <c r="C346" s="16" t="str">
        <f t="shared" si="35"/>
        <v>Tvul Yom 3:1</v>
      </c>
      <c r="D346" s="33" t="str">
        <f t="shared" si="36"/>
        <v>Tvul Yom 4:6</v>
      </c>
      <c r="E346" s="14" t="str">
        <f t="shared" si="33"/>
        <v>Elul 22 5770</v>
      </c>
    </row>
    <row r="347" spans="1:5" ht="12.75">
      <c r="A347" s="19">
        <f t="shared" si="34"/>
        <v>4141</v>
      </c>
      <c r="B347" s="12">
        <f t="shared" si="32"/>
        <v>40423</v>
      </c>
      <c r="C347" s="13" t="str">
        <f t="shared" si="35"/>
        <v>Tvul Yom 4:7</v>
      </c>
      <c r="D347" s="13" t="str">
        <f t="shared" si="36"/>
        <v>Yadayim 3:2</v>
      </c>
      <c r="E347" s="11" t="str">
        <f t="shared" si="33"/>
        <v>Elul 23 5770</v>
      </c>
    </row>
    <row r="348" spans="1:5" ht="12.75">
      <c r="A348" s="18">
        <f t="shared" si="34"/>
        <v>4153</v>
      </c>
      <c r="B348" s="15">
        <f t="shared" si="32"/>
        <v>40424</v>
      </c>
      <c r="C348" s="16" t="str">
        <f t="shared" si="35"/>
        <v>Yadayim 3:3</v>
      </c>
      <c r="D348" s="33" t="str">
        <f t="shared" si="36"/>
        <v>Uktzin 1:1</v>
      </c>
      <c r="E348" s="14" t="str">
        <f t="shared" si="33"/>
        <v>Elul 24 5770</v>
      </c>
    </row>
    <row r="349" spans="1:5" ht="12.75">
      <c r="A349" s="19">
        <f t="shared" si="34"/>
        <v>4165</v>
      </c>
      <c r="B349" s="12">
        <f t="shared" si="32"/>
        <v>40425</v>
      </c>
      <c r="C349" s="13" t="str">
        <f t="shared" si="35"/>
        <v>Uktzin 1:2</v>
      </c>
      <c r="D349" s="13" t="str">
        <f t="shared" si="36"/>
        <v>Uktzin 2:7</v>
      </c>
      <c r="E349" s="11" t="str">
        <f t="shared" si="33"/>
        <v>Elul 25 5770</v>
      </c>
    </row>
    <row r="350" spans="1:5" ht="12.75">
      <c r="A350" s="18">
        <f t="shared" si="34"/>
        <v>4177</v>
      </c>
      <c r="B350" s="15">
        <f t="shared" si="32"/>
        <v>40426</v>
      </c>
      <c r="C350" s="16" t="str">
        <f t="shared" si="35"/>
        <v>Uktzin 2:8</v>
      </c>
      <c r="D350" s="33" t="str">
        <f t="shared" si="36"/>
        <v>Uktzin 3:9</v>
      </c>
      <c r="E350" s="14" t="str">
        <f t="shared" si="33"/>
        <v>Elul 26 5770</v>
      </c>
    </row>
    <row r="351" spans="1:5" ht="12.75">
      <c r="A351" s="19">
        <f t="shared" si="34"/>
        <v>4189</v>
      </c>
      <c r="B351" s="12">
        <f t="shared" si="32"/>
        <v>40427</v>
      </c>
      <c r="C351" s="13" t="str">
        <f t="shared" si="35"/>
        <v>Uktzin 3:10</v>
      </c>
      <c r="D351" s="13" t="str">
        <f t="shared" si="36"/>
        <v>Brachos 2:4</v>
      </c>
      <c r="E351" s="11" t="str">
        <f t="shared" si="33"/>
        <v>Elul 27 5770</v>
      </c>
    </row>
    <row r="352" spans="1:5" ht="12.75">
      <c r="A352" s="18">
        <f t="shared" si="34"/>
        <v>4201</v>
      </c>
      <c r="B352" s="15">
        <f t="shared" si="32"/>
        <v>40428</v>
      </c>
      <c r="C352" s="16" t="str">
        <f t="shared" si="35"/>
        <v>Brachos 2:5</v>
      </c>
      <c r="D352" s="33" t="str">
        <f t="shared" si="36"/>
        <v>Brachos 4:2</v>
      </c>
      <c r="E352" s="14" t="str">
        <f t="shared" si="33"/>
        <v>Elul 28 5770</v>
      </c>
    </row>
    <row r="353" spans="1:5" ht="12.75">
      <c r="A353" s="19">
        <f t="shared" si="34"/>
        <v>4213</v>
      </c>
      <c r="B353" s="12">
        <f t="shared" si="32"/>
        <v>40429</v>
      </c>
      <c r="C353" s="13" t="str">
        <f t="shared" si="35"/>
        <v>Brachos 4:3</v>
      </c>
      <c r="D353" s="13" t="str">
        <f t="shared" si="36"/>
        <v>Brachos 6:2</v>
      </c>
      <c r="E353" s="11" t="str">
        <f t="shared" si="33"/>
        <v>Elul 29 5770</v>
      </c>
    </row>
    <row r="354" spans="1:5" ht="12.75">
      <c r="A354" s="18">
        <f t="shared" si="34"/>
        <v>4225</v>
      </c>
      <c r="B354" s="15">
        <f t="shared" si="32"/>
        <v>40430</v>
      </c>
      <c r="C354" s="16" t="str">
        <f t="shared" si="35"/>
        <v>Brachos 6:3</v>
      </c>
      <c r="D354" s="33" t="str">
        <f t="shared" si="36"/>
        <v>Brachos 8:1</v>
      </c>
      <c r="E354" s="14" t="str">
        <f t="shared" si="33"/>
        <v>Tishrei 1 5771</v>
      </c>
    </row>
    <row r="355" spans="1:5" ht="12.75">
      <c r="A355" s="19">
        <f t="shared" si="34"/>
        <v>4237</v>
      </c>
      <c r="B355" s="12">
        <f t="shared" si="32"/>
        <v>40431</v>
      </c>
      <c r="C355" s="13" t="str">
        <f t="shared" si="35"/>
        <v>Brachos 8:2</v>
      </c>
      <c r="D355" s="13" t="str">
        <f t="shared" si="36"/>
        <v>Brachos 9:5</v>
      </c>
      <c r="E355" s="11" t="str">
        <f t="shared" si="33"/>
        <v>Tishrei 2 5771</v>
      </c>
    </row>
    <row r="356" spans="1:5" ht="12.75">
      <c r="A356" s="18">
        <f t="shared" si="34"/>
        <v>4249</v>
      </c>
      <c r="B356" s="15">
        <f t="shared" si="32"/>
        <v>40432</v>
      </c>
      <c r="C356" s="16" t="str">
        <f t="shared" si="35"/>
        <v>Payah 1:1</v>
      </c>
      <c r="D356" s="33" t="str">
        <f t="shared" si="36"/>
        <v>Payah 2:6</v>
      </c>
      <c r="E356" s="14" t="str">
        <f t="shared" si="33"/>
        <v>Tishrei 3 5771</v>
      </c>
    </row>
    <row r="357" spans="1:5" ht="12.75">
      <c r="A357" s="19">
        <f t="shared" si="34"/>
        <v>4261</v>
      </c>
      <c r="B357" s="12">
        <f t="shared" si="32"/>
        <v>40433</v>
      </c>
      <c r="C357" s="13" t="str">
        <f t="shared" si="35"/>
        <v>Payah 2:7</v>
      </c>
      <c r="D357" s="13" t="str">
        <f t="shared" si="36"/>
        <v>Payah 4:2</v>
      </c>
      <c r="E357" s="11" t="str">
        <f t="shared" si="33"/>
        <v>Tishrei 4 5771</v>
      </c>
    </row>
    <row r="358" spans="1:5" ht="12.75">
      <c r="A358" s="18">
        <f t="shared" si="34"/>
        <v>4273</v>
      </c>
      <c r="B358" s="15">
        <f t="shared" si="32"/>
        <v>40434</v>
      </c>
      <c r="C358" s="16" t="str">
        <f t="shared" si="35"/>
        <v>Payah 4:3</v>
      </c>
      <c r="D358" s="33" t="str">
        <f t="shared" si="36"/>
        <v>Payah 5:3</v>
      </c>
      <c r="E358" s="14" t="str">
        <f t="shared" si="33"/>
        <v>Tishrei 5 5771</v>
      </c>
    </row>
    <row r="359" spans="1:5" ht="12.75">
      <c r="A359" s="19">
        <f t="shared" si="34"/>
        <v>4285</v>
      </c>
      <c r="B359" s="12">
        <f t="shared" si="32"/>
        <v>40435</v>
      </c>
      <c r="C359" s="13" t="str">
        <f t="shared" si="35"/>
        <v>Payah 5:4</v>
      </c>
      <c r="D359" s="13" t="str">
        <f t="shared" si="36"/>
        <v>Payah 6:7</v>
      </c>
      <c r="E359" s="11" t="str">
        <f t="shared" si="33"/>
        <v>Tishrei 6 5771</v>
      </c>
    </row>
    <row r="360" spans="1:5" ht="12.75">
      <c r="A360" s="18">
        <f t="shared" si="34"/>
        <v>4297</v>
      </c>
      <c r="B360" s="15">
        <f t="shared" si="32"/>
        <v>40436</v>
      </c>
      <c r="C360" s="16" t="str">
        <f t="shared" si="35"/>
        <v>Payah 6:8</v>
      </c>
      <c r="D360" s="33" t="str">
        <f t="shared" si="36"/>
        <v>Payah 7:8</v>
      </c>
      <c r="E360" s="14" t="str">
        <f t="shared" si="33"/>
        <v>Tishrei 7 5771</v>
      </c>
    </row>
    <row r="361" spans="1:5" ht="12.75">
      <c r="A361" s="19">
        <f t="shared" si="34"/>
        <v>4309</v>
      </c>
      <c r="B361" s="12">
        <f t="shared" si="32"/>
        <v>40437</v>
      </c>
      <c r="C361" s="13" t="str">
        <f t="shared" si="35"/>
        <v>Payah 8:1</v>
      </c>
      <c r="D361" s="13" t="str">
        <f t="shared" si="36"/>
        <v>Da'mi 1:3</v>
      </c>
      <c r="E361" s="11" t="str">
        <f t="shared" si="33"/>
        <v>Tishrei 8 5771</v>
      </c>
    </row>
    <row r="362" spans="1:5" ht="12.75">
      <c r="A362" s="18">
        <f t="shared" si="34"/>
        <v>4321</v>
      </c>
      <c r="B362" s="15">
        <f t="shared" si="32"/>
        <v>40438</v>
      </c>
      <c r="C362" s="16" t="str">
        <f t="shared" si="35"/>
        <v>Da'mi 1:4</v>
      </c>
      <c r="D362" s="33" t="str">
        <f t="shared" si="36"/>
        <v>Da'mi 3:6</v>
      </c>
      <c r="E362" s="14" t="str">
        <f t="shared" si="33"/>
        <v>Tishrei 9 5771</v>
      </c>
    </row>
    <row r="363" spans="1:5" ht="12.75">
      <c r="A363" s="19">
        <f t="shared" si="34"/>
        <v>4333</v>
      </c>
      <c r="B363" s="12">
        <f t="shared" si="32"/>
        <v>40439</v>
      </c>
      <c r="C363" s="13" t="str">
        <f t="shared" si="35"/>
        <v>Da'mi 4:1</v>
      </c>
      <c r="D363" s="13" t="str">
        <f t="shared" si="36"/>
        <v>Da'mi 5:5</v>
      </c>
      <c r="E363" s="11" t="str">
        <f t="shared" si="33"/>
        <v>Tishrei 10 5771</v>
      </c>
    </row>
    <row r="364" spans="1:5" ht="12.75">
      <c r="A364" s="18">
        <f t="shared" si="34"/>
        <v>4345</v>
      </c>
      <c r="B364" s="15">
        <f t="shared" si="32"/>
        <v>40440</v>
      </c>
      <c r="C364" s="16" t="str">
        <f t="shared" si="35"/>
        <v>Da'mi 5:6</v>
      </c>
      <c r="D364" s="33" t="str">
        <f t="shared" si="36"/>
        <v>Da'mi 6:6</v>
      </c>
      <c r="E364" s="14" t="str">
        <f t="shared" si="33"/>
        <v>Tishrei 11 5771</v>
      </c>
    </row>
    <row r="365" spans="1:5" ht="12.75">
      <c r="A365" s="19">
        <f t="shared" si="34"/>
        <v>4357</v>
      </c>
      <c r="B365" s="12">
        <f t="shared" si="32"/>
        <v>40441</v>
      </c>
      <c r="C365" s="13" t="str">
        <f t="shared" si="35"/>
        <v>Da'mi 6:7</v>
      </c>
      <c r="D365" s="13" t="str">
        <f t="shared" si="36"/>
        <v>Da'mi 7:6</v>
      </c>
      <c r="E365" s="11" t="str">
        <f t="shared" si="33"/>
        <v>Tishrei 12 5771</v>
      </c>
    </row>
    <row r="366" spans="1:5" ht="12.75">
      <c r="A366" s="18">
        <f>A365+MishnasADay()</f>
        <v>4369</v>
      </c>
      <c r="B366" s="15">
        <f>B365+1</f>
        <v>40442</v>
      </c>
      <c r="C366" s="16" t="str">
        <f t="shared" si="35"/>
        <v>Da'mi 7:7</v>
      </c>
      <c r="D366" s="33" t="str">
        <f t="shared" si="36"/>
        <v>K'liyim 2:1</v>
      </c>
      <c r="E366" s="14" t="str">
        <f>Datetoheb(B366)</f>
        <v>Tishrei 13 5771</v>
      </c>
    </row>
  </sheetData>
  <printOptions horizontalCentered="1"/>
  <pageMargins left="0.2" right="0.3" top="0.62" bottom="0.43" header="0.25" footer="0.2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66"/>
  <sheetViews>
    <sheetView workbookViewId="0" topLeftCell="B1">
      <selection activeCell="D6" sqref="D6"/>
    </sheetView>
  </sheetViews>
  <sheetFormatPr defaultColWidth="9.140625" defaultRowHeight="12.75"/>
  <cols>
    <col min="1" max="1" width="4.421875" style="24" hidden="1" customWidth="1"/>
    <col min="2" max="2" width="6.28125" style="23" customWidth="1"/>
    <col min="3" max="3" width="2.7109375" style="32" customWidth="1"/>
    <col min="4" max="4" width="13.7109375" style="30" customWidth="1"/>
    <col min="5" max="5" width="0.42578125" style="25" customWidth="1"/>
    <col min="6" max="6" width="4.421875" style="24" hidden="1" customWidth="1"/>
    <col min="7" max="7" width="6.28125" style="23" customWidth="1"/>
    <col min="8" max="8" width="2.7109375" style="32" customWidth="1"/>
    <col min="9" max="9" width="13.7109375" style="30" customWidth="1"/>
    <col min="10" max="10" width="0.42578125" style="25" customWidth="1"/>
    <col min="11" max="11" width="4.421875" style="24" hidden="1" customWidth="1"/>
    <col min="12" max="12" width="6.28125" style="23" customWidth="1"/>
    <col min="13" max="13" width="2.7109375" style="32" customWidth="1"/>
    <col min="14" max="14" width="13.7109375" style="30" customWidth="1"/>
    <col min="15" max="15" width="0.42578125" style="25" customWidth="1"/>
    <col min="16" max="16" width="4.421875" style="24" hidden="1" customWidth="1"/>
    <col min="17" max="17" width="5.8515625" style="23" customWidth="1"/>
    <col min="18" max="18" width="2.7109375" style="32" customWidth="1"/>
    <col min="19" max="19" width="13.7109375" style="30" customWidth="1"/>
    <col min="20" max="20" width="0.42578125" style="25" customWidth="1"/>
    <col min="21" max="21" width="4.421875" style="24" hidden="1" customWidth="1"/>
    <col min="22" max="22" width="5.8515625" style="23" customWidth="1"/>
    <col min="23" max="23" width="2.7109375" style="32" customWidth="1"/>
    <col min="24" max="24" width="13.7109375" style="30" customWidth="1"/>
    <col min="25" max="25" width="0.42578125" style="25" customWidth="1"/>
    <col min="26" max="26" width="4.421875" style="24" hidden="1" customWidth="1"/>
    <col min="27" max="27" width="5.8515625" style="23" customWidth="1"/>
    <col min="28" max="28" width="2.7109375" style="32" customWidth="1"/>
    <col min="29" max="29" width="13.7109375" style="30" customWidth="1"/>
    <col min="30" max="16384" width="9.140625" style="22" customWidth="1"/>
  </cols>
  <sheetData>
    <row r="1" spans="2:29" ht="9">
      <c r="B1" s="43" t="str">
        <f>BookMarkHeader()</f>
        <v>Today's Mishna</v>
      </c>
      <c r="C1" s="48"/>
      <c r="D1" s="45"/>
      <c r="G1" s="43" t="str">
        <f>BookMarkHeader()</f>
        <v>Today's Mishna</v>
      </c>
      <c r="H1" s="44"/>
      <c r="I1" s="45"/>
      <c r="L1" s="43" t="str">
        <f>BookMarkHeader()</f>
        <v>Today's Mishna</v>
      </c>
      <c r="M1" s="44"/>
      <c r="N1" s="45"/>
      <c r="Q1" s="43" t="str">
        <f>BookMarkHeader()</f>
        <v>Today's Mishna</v>
      </c>
      <c r="R1" s="44"/>
      <c r="S1" s="45"/>
      <c r="V1" s="43" t="str">
        <f>BookMarkHeader()</f>
        <v>Today's Mishna</v>
      </c>
      <c r="W1" s="44"/>
      <c r="X1" s="45"/>
      <c r="AA1" s="46" t="str">
        <f>BookMarkHeader()</f>
        <v>Today's Mishna</v>
      </c>
      <c r="AB1" s="47"/>
      <c r="AC1" s="47"/>
    </row>
    <row r="2" spans="1:29" ht="9">
      <c r="A2" s="24">
        <f>((B2-StartDate())*MishnasADay())+1</f>
        <v>1</v>
      </c>
      <c r="B2" s="23">
        <v>40078</v>
      </c>
      <c r="C2" s="31" t="str">
        <f>DayOfWeek2(B2)</f>
        <v>Tu</v>
      </c>
      <c r="D2" s="30" t="str">
        <f>mishnax((A2-1)-BookMarkReview())</f>
        <v>Brachos 1:1</v>
      </c>
      <c r="F2" s="24">
        <f>A66+MishnasADay()</f>
        <v>781</v>
      </c>
      <c r="G2" s="23">
        <f>B66+1</f>
        <v>40143</v>
      </c>
      <c r="H2" s="31" t="str">
        <f>DayOfWeek2(G2)</f>
        <v>Th</v>
      </c>
      <c r="I2" s="30" t="str">
        <f>mishnax((F2-1)-BookMarkReview())</f>
        <v>Shabbos 22:3</v>
      </c>
      <c r="K2" s="24">
        <f>F66+MishnasADay()</f>
        <v>1561</v>
      </c>
      <c r="L2" s="23">
        <f>G66+1</f>
        <v>40208</v>
      </c>
      <c r="M2" s="31" t="str">
        <f>DayOfWeek2(L2)</f>
        <v>Sa</v>
      </c>
      <c r="N2" s="30" t="str">
        <f>mishnax((K2-1)-BookMarkReview())</f>
        <v>Kesuvos 12:1</v>
      </c>
      <c r="P2" s="24">
        <f>K66+MishnasADay()</f>
        <v>2341</v>
      </c>
      <c r="Q2" s="23">
        <f>L66+1</f>
        <v>40273</v>
      </c>
      <c r="R2" s="31" t="str">
        <f>DayOfWeek2(Q2)</f>
        <v>Mo</v>
      </c>
      <c r="S2" s="30" t="str">
        <f>mishnax((P2-1)-BookMarkReview())</f>
        <v>Shevuos 7:8</v>
      </c>
      <c r="U2" s="24">
        <f>P66+MishnasADay()</f>
        <v>3121</v>
      </c>
      <c r="V2" s="23">
        <f>Q66+1</f>
        <v>40338</v>
      </c>
      <c r="W2" s="31" t="str">
        <f>DayOfWeek2(V2)</f>
        <v>We</v>
      </c>
      <c r="X2" s="30" t="str">
        <f>mishnax((U2-1)-BookMarkReview())</f>
        <v>Tamid 3:6</v>
      </c>
      <c r="Z2" s="24">
        <f>U66+MishnasADay()</f>
        <v>3901</v>
      </c>
      <c r="AA2" s="23">
        <f>V66+1</f>
        <v>40403</v>
      </c>
      <c r="AB2" s="31" t="str">
        <f>DayOfWeek2(AA2)</f>
        <v>Fr</v>
      </c>
      <c r="AC2" s="30" t="str">
        <f>mishnax((Z2-1)-BookMarkReview())</f>
        <v>Mikvaos 3:4</v>
      </c>
    </row>
    <row r="3" spans="1:29" ht="9">
      <c r="A3" s="24">
        <f>A2+MishnasADay()</f>
        <v>13</v>
      </c>
      <c r="B3" s="23">
        <f>B2+1</f>
        <v>40079</v>
      </c>
      <c r="C3" s="31" t="str">
        <f>DayOfWeek2(B3)</f>
        <v>We</v>
      </c>
      <c r="D3" s="30" t="str">
        <f aca="true" t="shared" si="0" ref="D3:D66">mishnax((A3-1)-BookMarkReview())</f>
        <v>Brachos 2:8</v>
      </c>
      <c r="F3" s="24">
        <f>F2+MishnasADay()</f>
        <v>793</v>
      </c>
      <c r="G3" s="23">
        <f aca="true" t="shared" si="1" ref="G3:G66">G2+1</f>
        <v>40144</v>
      </c>
      <c r="H3" s="31" t="str">
        <f aca="true" t="shared" si="2" ref="H3:H66">DayOfWeek2(G3)</f>
        <v>Fr</v>
      </c>
      <c r="I3" s="30" t="str">
        <f aca="true" t="shared" si="3" ref="I3:I66">mishnax((F3-1)-BookMarkReview())</f>
        <v>Shabbos 24:4</v>
      </c>
      <c r="K3" s="24">
        <f>K2+MishnasADay()</f>
        <v>1573</v>
      </c>
      <c r="L3" s="23">
        <f aca="true" t="shared" si="4" ref="L3:L66">L2+1</f>
        <v>40209</v>
      </c>
      <c r="M3" s="31" t="str">
        <f aca="true" t="shared" si="5" ref="M3:M66">DayOfWeek2(L3)</f>
        <v>Su</v>
      </c>
      <c r="N3" s="30" t="str">
        <f aca="true" t="shared" si="6" ref="N3:N66">mishnax((K3-1)-BookMarkReview())</f>
        <v>Kesuvos 13:9</v>
      </c>
      <c r="P3" s="24">
        <f>P2+MishnasADay()</f>
        <v>2353</v>
      </c>
      <c r="Q3" s="23">
        <f aca="true" t="shared" si="7" ref="Q3:Q66">Q2+1</f>
        <v>40274</v>
      </c>
      <c r="R3" s="31" t="str">
        <f aca="true" t="shared" si="8" ref="R3:R66">DayOfWeek2(Q3)</f>
        <v>Tu</v>
      </c>
      <c r="S3" s="30" t="str">
        <f aca="true" t="shared" si="9" ref="S3:S66">mishnax((P3-1)-BookMarkReview())</f>
        <v>Edios 1:6</v>
      </c>
      <c r="U3" s="24">
        <f>U2+MishnasADay()</f>
        <v>3133</v>
      </c>
      <c r="V3" s="23">
        <f aca="true" t="shared" si="10" ref="V3:V66">V2+1</f>
        <v>40339</v>
      </c>
      <c r="W3" s="31" t="str">
        <f aca="true" t="shared" si="11" ref="W3:W66">DayOfWeek2(V3)</f>
        <v>Th</v>
      </c>
      <c r="X3" s="30" t="str">
        <f aca="true" t="shared" si="12" ref="X3:X66">mishnax((U3-1)-BookMarkReview())</f>
        <v>Tamid 5:6</v>
      </c>
      <c r="Z3" s="24">
        <f>Z2+MishnasADay()</f>
        <v>3913</v>
      </c>
      <c r="AA3" s="23">
        <f aca="true" t="shared" si="13" ref="AA3:AA66">AA2+1</f>
        <v>40404</v>
      </c>
      <c r="AB3" s="31" t="str">
        <f aca="true" t="shared" si="14" ref="AB3:AB66">DayOfWeek2(AA3)</f>
        <v>Sa</v>
      </c>
      <c r="AC3" s="30" t="str">
        <f aca="true" t="shared" si="15" ref="AC3:AC66">mishnax((Z3-1)-BookMarkReview())</f>
        <v>Mikvaos 6:1</v>
      </c>
    </row>
    <row r="4" spans="1:29" ht="9">
      <c r="A4" s="24">
        <f aca="true" t="shared" si="16" ref="A4:A66">A3+MishnasADay()</f>
        <v>25</v>
      </c>
      <c r="B4" s="23">
        <f aca="true" t="shared" si="17" ref="B4:B66">B3+1</f>
        <v>40080</v>
      </c>
      <c r="C4" s="31" t="str">
        <f aca="true" t="shared" si="18" ref="C4:C66">DayOfWeek2(B4)</f>
        <v>Th</v>
      </c>
      <c r="D4" s="30" t="str">
        <f t="shared" si="0"/>
        <v>Brachos 4:6</v>
      </c>
      <c r="F4" s="24">
        <f aca="true" t="shared" si="19" ref="F4:F66">F3+MishnasADay()</f>
        <v>805</v>
      </c>
      <c r="G4" s="23">
        <f t="shared" si="1"/>
        <v>40145</v>
      </c>
      <c r="H4" s="31" t="str">
        <f t="shared" si="2"/>
        <v>Sa</v>
      </c>
      <c r="I4" s="30" t="str">
        <f t="shared" si="3"/>
        <v>Eruvin 2:1</v>
      </c>
      <c r="K4" s="24">
        <f aca="true" t="shared" si="20" ref="K4:K66">K3+MishnasADay()</f>
        <v>1585</v>
      </c>
      <c r="L4" s="23">
        <f t="shared" si="4"/>
        <v>40210</v>
      </c>
      <c r="M4" s="31" t="str">
        <f t="shared" si="5"/>
        <v>Mo</v>
      </c>
      <c r="N4" s="30" t="str">
        <f t="shared" si="6"/>
        <v>Nedarim 3:1</v>
      </c>
      <c r="P4" s="24">
        <f aca="true" t="shared" si="21" ref="P4:P66">P3+MishnasADay()</f>
        <v>2365</v>
      </c>
      <c r="Q4" s="23">
        <f t="shared" si="7"/>
        <v>40275</v>
      </c>
      <c r="R4" s="31" t="str">
        <f t="shared" si="8"/>
        <v>We</v>
      </c>
      <c r="S4" s="30" t="str">
        <f t="shared" si="9"/>
        <v>Edios 2:4</v>
      </c>
      <c r="U4" s="24">
        <f aca="true" t="shared" si="22" ref="U4:U66">U3+MishnasADay()</f>
        <v>3145</v>
      </c>
      <c r="V4" s="23">
        <f t="shared" si="10"/>
        <v>40340</v>
      </c>
      <c r="W4" s="31" t="str">
        <f t="shared" si="11"/>
        <v>Fr</v>
      </c>
      <c r="X4" s="30" t="str">
        <f t="shared" si="12"/>
        <v>Middos 1:5</v>
      </c>
      <c r="Z4" s="24">
        <f aca="true" t="shared" si="23" ref="Z4:Z66">Z3+MishnasADay()</f>
        <v>3925</v>
      </c>
      <c r="AA4" s="23">
        <f t="shared" si="13"/>
        <v>40405</v>
      </c>
      <c r="AB4" s="31" t="str">
        <f t="shared" si="14"/>
        <v>Su</v>
      </c>
      <c r="AC4" s="30" t="str">
        <f t="shared" si="15"/>
        <v>Mikvaos 7:2</v>
      </c>
    </row>
    <row r="5" spans="1:29" ht="9">
      <c r="A5" s="24">
        <f t="shared" si="16"/>
        <v>37</v>
      </c>
      <c r="B5" s="23">
        <f t="shared" si="17"/>
        <v>40081</v>
      </c>
      <c r="C5" s="31" t="str">
        <f t="shared" si="18"/>
        <v>Fr</v>
      </c>
      <c r="D5" s="30" t="str">
        <f t="shared" si="0"/>
        <v>Brachos 6:6</v>
      </c>
      <c r="F5" s="24">
        <f t="shared" si="19"/>
        <v>817</v>
      </c>
      <c r="G5" s="23">
        <f t="shared" si="1"/>
        <v>40146</v>
      </c>
      <c r="H5" s="31" t="str">
        <f t="shared" si="2"/>
        <v>Su</v>
      </c>
      <c r="I5" s="30" t="str">
        <f t="shared" si="3"/>
        <v>Eruvin 3:7</v>
      </c>
      <c r="K5" s="24">
        <f t="shared" si="20"/>
        <v>1597</v>
      </c>
      <c r="L5" s="23">
        <f t="shared" si="4"/>
        <v>40211</v>
      </c>
      <c r="M5" s="31" t="str">
        <f t="shared" si="5"/>
        <v>Tu</v>
      </c>
      <c r="N5" s="30" t="str">
        <f t="shared" si="6"/>
        <v>Nedarim 4:2</v>
      </c>
      <c r="P5" s="24">
        <f t="shared" si="21"/>
        <v>2377</v>
      </c>
      <c r="Q5" s="23">
        <f t="shared" si="7"/>
        <v>40276</v>
      </c>
      <c r="R5" s="31" t="str">
        <f t="shared" si="8"/>
        <v>Th</v>
      </c>
      <c r="S5" s="30" t="str">
        <f t="shared" si="9"/>
        <v>Edios 3:6</v>
      </c>
      <c r="U5" s="24">
        <f t="shared" si="22"/>
        <v>3157</v>
      </c>
      <c r="V5" s="23">
        <f t="shared" si="10"/>
        <v>40341</v>
      </c>
      <c r="W5" s="31" t="str">
        <f t="shared" si="11"/>
        <v>Sa</v>
      </c>
      <c r="X5" s="30" t="str">
        <f t="shared" si="12"/>
        <v>Middos 3:2</v>
      </c>
      <c r="Z5" s="24">
        <f t="shared" si="23"/>
        <v>3937</v>
      </c>
      <c r="AA5" s="23">
        <f t="shared" si="13"/>
        <v>40406</v>
      </c>
      <c r="AB5" s="31" t="str">
        <f t="shared" si="14"/>
        <v>Mo</v>
      </c>
      <c r="AC5" s="30" t="str">
        <f t="shared" si="15"/>
        <v>Mikvaos 9:2</v>
      </c>
    </row>
    <row r="6" spans="1:29" ht="9">
      <c r="A6" s="24">
        <f t="shared" si="16"/>
        <v>49</v>
      </c>
      <c r="B6" s="23">
        <f t="shared" si="17"/>
        <v>40082</v>
      </c>
      <c r="C6" s="31" t="str">
        <f t="shared" si="18"/>
        <v>Sa</v>
      </c>
      <c r="D6" s="30" t="str">
        <f t="shared" si="0"/>
        <v>Brachos 8:5</v>
      </c>
      <c r="F6" s="24">
        <f t="shared" si="19"/>
        <v>829</v>
      </c>
      <c r="G6" s="23">
        <f t="shared" si="1"/>
        <v>40147</v>
      </c>
      <c r="H6" s="31" t="str">
        <f t="shared" si="2"/>
        <v>Mo</v>
      </c>
      <c r="I6" s="30" t="str">
        <f t="shared" si="3"/>
        <v>Eruvin 4:10</v>
      </c>
      <c r="K6" s="24">
        <f t="shared" si="20"/>
        <v>1609</v>
      </c>
      <c r="L6" s="23">
        <f t="shared" si="4"/>
        <v>40212</v>
      </c>
      <c r="M6" s="31" t="str">
        <f t="shared" si="5"/>
        <v>We</v>
      </c>
      <c r="N6" s="30" t="str">
        <f t="shared" si="6"/>
        <v>Nedarim 5:6</v>
      </c>
      <c r="P6" s="24">
        <f t="shared" si="21"/>
        <v>2389</v>
      </c>
      <c r="Q6" s="23">
        <f t="shared" si="7"/>
        <v>40277</v>
      </c>
      <c r="R6" s="31" t="str">
        <f t="shared" si="8"/>
        <v>Fr</v>
      </c>
      <c r="S6" s="30" t="str">
        <f t="shared" si="9"/>
        <v>Edios 4:6</v>
      </c>
      <c r="U6" s="24">
        <f t="shared" si="22"/>
        <v>3169</v>
      </c>
      <c r="V6" s="23">
        <f t="shared" si="10"/>
        <v>40342</v>
      </c>
      <c r="W6" s="31" t="str">
        <f t="shared" si="11"/>
        <v>Su</v>
      </c>
      <c r="X6" s="30" t="str">
        <f t="shared" si="12"/>
        <v>Middos 4:6</v>
      </c>
      <c r="Z6" s="24">
        <f t="shared" si="23"/>
        <v>3949</v>
      </c>
      <c r="AA6" s="23">
        <f t="shared" si="13"/>
        <v>40407</v>
      </c>
      <c r="AB6" s="31" t="str">
        <f t="shared" si="14"/>
        <v>Tu</v>
      </c>
      <c r="AC6" s="30" t="str">
        <f t="shared" si="15"/>
        <v>Mikvaos 10:7</v>
      </c>
    </row>
    <row r="7" spans="1:29" ht="9">
      <c r="A7" s="24">
        <f t="shared" si="16"/>
        <v>61</v>
      </c>
      <c r="B7" s="23">
        <f t="shared" si="17"/>
        <v>40083</v>
      </c>
      <c r="C7" s="31" t="str">
        <f t="shared" si="18"/>
        <v>Su</v>
      </c>
      <c r="D7" s="30" t="str">
        <f t="shared" si="0"/>
        <v>Payah 1:4</v>
      </c>
      <c r="F7" s="24">
        <f t="shared" si="19"/>
        <v>841</v>
      </c>
      <c r="G7" s="23">
        <f t="shared" si="1"/>
        <v>40148</v>
      </c>
      <c r="H7" s="31" t="str">
        <f t="shared" si="2"/>
        <v>Tu</v>
      </c>
      <c r="I7" s="30" t="str">
        <f t="shared" si="3"/>
        <v>Eruvin 6:2</v>
      </c>
      <c r="K7" s="24">
        <f t="shared" si="20"/>
        <v>1621</v>
      </c>
      <c r="L7" s="23">
        <f t="shared" si="4"/>
        <v>40213</v>
      </c>
      <c r="M7" s="31" t="str">
        <f t="shared" si="5"/>
        <v>Th</v>
      </c>
      <c r="N7" s="30" t="str">
        <f t="shared" si="6"/>
        <v>Nedarim 7:2</v>
      </c>
      <c r="P7" s="24">
        <f t="shared" si="21"/>
        <v>2401</v>
      </c>
      <c r="Q7" s="23">
        <f t="shared" si="7"/>
        <v>40278</v>
      </c>
      <c r="R7" s="31" t="str">
        <f t="shared" si="8"/>
        <v>Sa</v>
      </c>
      <c r="S7" s="30" t="str">
        <f t="shared" si="9"/>
        <v>Edios 5:6</v>
      </c>
      <c r="U7" s="24">
        <f t="shared" si="22"/>
        <v>3181</v>
      </c>
      <c r="V7" s="23">
        <f t="shared" si="10"/>
        <v>40343</v>
      </c>
      <c r="W7" s="31" t="str">
        <f t="shared" si="11"/>
        <v>Mo</v>
      </c>
      <c r="X7" s="30" t="str">
        <f t="shared" si="12"/>
        <v>Kinnim 2:3</v>
      </c>
      <c r="Z7" s="24">
        <f t="shared" si="23"/>
        <v>3961</v>
      </c>
      <c r="AA7" s="23">
        <f t="shared" si="13"/>
        <v>40408</v>
      </c>
      <c r="AB7" s="31" t="str">
        <f t="shared" si="14"/>
        <v>We</v>
      </c>
      <c r="AC7" s="30" t="str">
        <f t="shared" si="15"/>
        <v>Niddah 2:4</v>
      </c>
    </row>
    <row r="8" spans="1:29" ht="9">
      <c r="A8" s="24">
        <f t="shared" si="16"/>
        <v>73</v>
      </c>
      <c r="B8" s="23">
        <f t="shared" si="17"/>
        <v>40084</v>
      </c>
      <c r="C8" s="31" t="str">
        <f t="shared" si="18"/>
        <v>Mo</v>
      </c>
      <c r="D8" s="30" t="str">
        <f t="shared" si="0"/>
        <v>Payah 3:2</v>
      </c>
      <c r="F8" s="24">
        <f t="shared" si="19"/>
        <v>853</v>
      </c>
      <c r="G8" s="23">
        <f t="shared" si="1"/>
        <v>40149</v>
      </c>
      <c r="H8" s="31" t="str">
        <f t="shared" si="2"/>
        <v>We</v>
      </c>
      <c r="I8" s="30" t="str">
        <f t="shared" si="3"/>
        <v>Eruvin 7:4</v>
      </c>
      <c r="K8" s="24">
        <f t="shared" si="20"/>
        <v>1633</v>
      </c>
      <c r="L8" s="23">
        <f t="shared" si="4"/>
        <v>40214</v>
      </c>
      <c r="M8" s="31" t="str">
        <f t="shared" si="5"/>
        <v>Fr</v>
      </c>
      <c r="N8" s="30" t="str">
        <f t="shared" si="6"/>
        <v>Nedarim 8:5</v>
      </c>
      <c r="P8" s="24">
        <f t="shared" si="21"/>
        <v>2413</v>
      </c>
      <c r="Q8" s="23">
        <f t="shared" si="7"/>
        <v>40279</v>
      </c>
      <c r="R8" s="31" t="str">
        <f t="shared" si="8"/>
        <v>Su</v>
      </c>
      <c r="S8" s="30" t="str">
        <f t="shared" si="9"/>
        <v>Edios 7:8</v>
      </c>
      <c r="U8" s="24">
        <f t="shared" si="22"/>
        <v>3193</v>
      </c>
      <c r="V8" s="23">
        <f t="shared" si="10"/>
        <v>40344</v>
      </c>
      <c r="W8" s="31" t="str">
        <f t="shared" si="11"/>
        <v>Tu</v>
      </c>
      <c r="X8" s="30" t="str">
        <f t="shared" si="12"/>
        <v>Kailim 1:4</v>
      </c>
      <c r="Z8" s="24">
        <f t="shared" si="23"/>
        <v>3973</v>
      </c>
      <c r="AA8" s="23">
        <f t="shared" si="13"/>
        <v>40409</v>
      </c>
      <c r="AB8" s="31" t="str">
        <f t="shared" si="14"/>
        <v>Th</v>
      </c>
      <c r="AC8" s="30" t="str">
        <f t="shared" si="15"/>
        <v>Niddah 4:2</v>
      </c>
    </row>
    <row r="9" spans="1:29" ht="9">
      <c r="A9" s="24">
        <f t="shared" si="16"/>
        <v>85</v>
      </c>
      <c r="B9" s="23">
        <f t="shared" si="17"/>
        <v>40085</v>
      </c>
      <c r="C9" s="31" t="str">
        <f t="shared" si="18"/>
        <v>Tu</v>
      </c>
      <c r="D9" s="30" t="str">
        <f t="shared" si="0"/>
        <v>Payah 4:6</v>
      </c>
      <c r="F9" s="24">
        <f t="shared" si="19"/>
        <v>865</v>
      </c>
      <c r="G9" s="23">
        <f t="shared" si="1"/>
        <v>40150</v>
      </c>
      <c r="H9" s="31" t="str">
        <f t="shared" si="2"/>
        <v>Th</v>
      </c>
      <c r="I9" s="30" t="str">
        <f t="shared" si="3"/>
        <v>Eruvin 8:5</v>
      </c>
      <c r="K9" s="24">
        <f t="shared" si="20"/>
        <v>1645</v>
      </c>
      <c r="L9" s="23">
        <f t="shared" si="4"/>
        <v>40215</v>
      </c>
      <c r="M9" s="31" t="str">
        <f t="shared" si="5"/>
        <v>Sa</v>
      </c>
      <c r="N9" s="30" t="str">
        <f t="shared" si="6"/>
        <v>Nedarim 9:10</v>
      </c>
      <c r="P9" s="24">
        <f t="shared" si="21"/>
        <v>2425</v>
      </c>
      <c r="Q9" s="23">
        <f t="shared" si="7"/>
        <v>40280</v>
      </c>
      <c r="R9" s="31" t="str">
        <f t="shared" si="8"/>
        <v>Mo</v>
      </c>
      <c r="S9" s="30" t="str">
        <f t="shared" si="9"/>
        <v>Avoda Zara 1:4</v>
      </c>
      <c r="U9" s="24">
        <f t="shared" si="22"/>
        <v>3205</v>
      </c>
      <c r="V9" s="23">
        <f t="shared" si="10"/>
        <v>40345</v>
      </c>
      <c r="W9" s="31" t="str">
        <f t="shared" si="11"/>
        <v>We</v>
      </c>
      <c r="X9" s="30" t="str">
        <f t="shared" si="12"/>
        <v>Kailim 2:7</v>
      </c>
      <c r="Z9" s="24">
        <f t="shared" si="23"/>
        <v>3985</v>
      </c>
      <c r="AA9" s="23">
        <f t="shared" si="13"/>
        <v>40410</v>
      </c>
      <c r="AB9" s="31" t="str">
        <f t="shared" si="14"/>
        <v>Fr</v>
      </c>
      <c r="AC9" s="30" t="str">
        <f t="shared" si="15"/>
        <v>Niddah 5:7</v>
      </c>
    </row>
    <row r="10" spans="1:29" ht="9">
      <c r="A10" s="24">
        <f t="shared" si="16"/>
        <v>97</v>
      </c>
      <c r="B10" s="23">
        <f t="shared" si="17"/>
        <v>40086</v>
      </c>
      <c r="C10" s="31" t="str">
        <f t="shared" si="18"/>
        <v>We</v>
      </c>
      <c r="D10" s="30" t="str">
        <f t="shared" si="0"/>
        <v>Payah 5:7</v>
      </c>
      <c r="F10" s="24">
        <f t="shared" si="19"/>
        <v>877</v>
      </c>
      <c r="G10" s="23">
        <f t="shared" si="1"/>
        <v>40151</v>
      </c>
      <c r="H10" s="31" t="str">
        <f t="shared" si="2"/>
        <v>Fr</v>
      </c>
      <c r="I10" s="30" t="str">
        <f t="shared" si="3"/>
        <v>Eruvin 10:2</v>
      </c>
      <c r="K10" s="24">
        <f t="shared" si="20"/>
        <v>1657</v>
      </c>
      <c r="L10" s="23">
        <f t="shared" si="4"/>
        <v>40216</v>
      </c>
      <c r="M10" s="31" t="str">
        <f t="shared" si="5"/>
        <v>Su</v>
      </c>
      <c r="N10" s="30" t="str">
        <f t="shared" si="6"/>
        <v>Nedarim 11:4</v>
      </c>
      <c r="P10" s="24">
        <f t="shared" si="21"/>
        <v>2437</v>
      </c>
      <c r="Q10" s="23">
        <f t="shared" si="7"/>
        <v>40281</v>
      </c>
      <c r="R10" s="31" t="str">
        <f t="shared" si="8"/>
        <v>Tu</v>
      </c>
      <c r="S10" s="30" t="str">
        <f t="shared" si="9"/>
        <v>Avoda Zara 2:7</v>
      </c>
      <c r="U10" s="24">
        <f t="shared" si="22"/>
        <v>3217</v>
      </c>
      <c r="V10" s="23">
        <f t="shared" si="10"/>
        <v>40346</v>
      </c>
      <c r="W10" s="31" t="str">
        <f t="shared" si="11"/>
        <v>Th</v>
      </c>
      <c r="X10" s="30" t="str">
        <f t="shared" si="12"/>
        <v>Kailim 4:3</v>
      </c>
      <c r="Z10" s="24">
        <f t="shared" si="23"/>
        <v>3997</v>
      </c>
      <c r="AA10" s="23">
        <f t="shared" si="13"/>
        <v>40411</v>
      </c>
      <c r="AB10" s="31" t="str">
        <f t="shared" si="14"/>
        <v>Sa</v>
      </c>
      <c r="AC10" s="30" t="str">
        <f t="shared" si="15"/>
        <v>Niddah 6:10</v>
      </c>
    </row>
    <row r="11" spans="1:29" ht="9">
      <c r="A11" s="24">
        <f t="shared" si="16"/>
        <v>109</v>
      </c>
      <c r="B11" s="23">
        <f t="shared" si="17"/>
        <v>40087</v>
      </c>
      <c r="C11" s="31" t="str">
        <f t="shared" si="18"/>
        <v>Th</v>
      </c>
      <c r="D11" s="30" t="str">
        <f t="shared" si="0"/>
        <v>Payah 6:11</v>
      </c>
      <c r="F11" s="24">
        <f t="shared" si="19"/>
        <v>889</v>
      </c>
      <c r="G11" s="23">
        <f t="shared" si="1"/>
        <v>40152</v>
      </c>
      <c r="H11" s="31" t="str">
        <f t="shared" si="2"/>
        <v>Sa</v>
      </c>
      <c r="I11" s="30" t="str">
        <f t="shared" si="3"/>
        <v>Eruvin 10:14</v>
      </c>
      <c r="K11" s="24">
        <f t="shared" si="20"/>
        <v>1669</v>
      </c>
      <c r="L11" s="23">
        <f t="shared" si="4"/>
        <v>40217</v>
      </c>
      <c r="M11" s="31" t="str">
        <f t="shared" si="5"/>
        <v>Mo</v>
      </c>
      <c r="N11" s="30" t="str">
        <f t="shared" si="6"/>
        <v>Nazir 1:4</v>
      </c>
      <c r="P11" s="24">
        <f t="shared" si="21"/>
        <v>2449</v>
      </c>
      <c r="Q11" s="23">
        <f t="shared" si="7"/>
        <v>40282</v>
      </c>
      <c r="R11" s="31" t="str">
        <f t="shared" si="8"/>
        <v>We</v>
      </c>
      <c r="S11" s="30" t="str">
        <f t="shared" si="9"/>
        <v>Avoda Zara 4:2</v>
      </c>
      <c r="U11" s="24">
        <f t="shared" si="22"/>
        <v>3229</v>
      </c>
      <c r="V11" s="23">
        <f t="shared" si="10"/>
        <v>40347</v>
      </c>
      <c r="W11" s="31" t="str">
        <f t="shared" si="11"/>
        <v>Fr</v>
      </c>
      <c r="X11" s="30" t="str">
        <f t="shared" si="12"/>
        <v>Kailim 5:11</v>
      </c>
      <c r="Z11" s="24">
        <f t="shared" si="23"/>
        <v>4009</v>
      </c>
      <c r="AA11" s="23">
        <f t="shared" si="13"/>
        <v>40412</v>
      </c>
      <c r="AB11" s="31" t="str">
        <f t="shared" si="14"/>
        <v>Su</v>
      </c>
      <c r="AC11" s="30" t="str">
        <f t="shared" si="15"/>
        <v>Niddah 8:3</v>
      </c>
    </row>
    <row r="12" spans="1:29" ht="9">
      <c r="A12" s="24">
        <f t="shared" si="16"/>
        <v>121</v>
      </c>
      <c r="B12" s="23">
        <f t="shared" si="17"/>
        <v>40088</v>
      </c>
      <c r="C12" s="31" t="str">
        <f t="shared" si="18"/>
        <v>Fr</v>
      </c>
      <c r="D12" s="30" t="str">
        <f t="shared" si="0"/>
        <v>Payah 8:4</v>
      </c>
      <c r="F12" s="24">
        <f t="shared" si="19"/>
        <v>901</v>
      </c>
      <c r="G12" s="23">
        <f t="shared" si="1"/>
        <v>40153</v>
      </c>
      <c r="H12" s="31" t="str">
        <f t="shared" si="2"/>
        <v>Su</v>
      </c>
      <c r="I12" s="30" t="str">
        <f t="shared" si="3"/>
        <v>Pesachim 2:4</v>
      </c>
      <c r="K12" s="24">
        <f t="shared" si="20"/>
        <v>1681</v>
      </c>
      <c r="L12" s="23">
        <f t="shared" si="4"/>
        <v>40218</v>
      </c>
      <c r="M12" s="31" t="str">
        <f t="shared" si="5"/>
        <v>Tu</v>
      </c>
      <c r="N12" s="30" t="str">
        <f t="shared" si="6"/>
        <v>Nazir 2:9</v>
      </c>
      <c r="P12" s="24">
        <f t="shared" si="21"/>
        <v>2461</v>
      </c>
      <c r="Q12" s="23">
        <f t="shared" si="7"/>
        <v>40283</v>
      </c>
      <c r="R12" s="31" t="str">
        <f t="shared" si="8"/>
        <v>Th</v>
      </c>
      <c r="S12" s="30" t="str">
        <f t="shared" si="9"/>
        <v>Avoda Zara 5:2</v>
      </c>
      <c r="U12" s="24">
        <f t="shared" si="22"/>
        <v>3241</v>
      </c>
      <c r="V12" s="23">
        <f t="shared" si="10"/>
        <v>40348</v>
      </c>
      <c r="W12" s="31" t="str">
        <f t="shared" si="11"/>
        <v>Sa</v>
      </c>
      <c r="X12" s="30" t="str">
        <f t="shared" si="12"/>
        <v>Kailim 8:2</v>
      </c>
      <c r="Z12" s="24">
        <f t="shared" si="23"/>
        <v>4021</v>
      </c>
      <c r="AA12" s="23">
        <f t="shared" si="13"/>
        <v>40413</v>
      </c>
      <c r="AB12" s="31" t="str">
        <f t="shared" si="14"/>
        <v>Mo</v>
      </c>
      <c r="AC12" s="30" t="str">
        <f t="shared" si="15"/>
        <v>Niddah 9:11</v>
      </c>
    </row>
    <row r="13" spans="1:29" ht="9">
      <c r="A13" s="24">
        <f t="shared" si="16"/>
        <v>133</v>
      </c>
      <c r="B13" s="23">
        <f t="shared" si="17"/>
        <v>40089</v>
      </c>
      <c r="C13" s="31" t="str">
        <f t="shared" si="18"/>
        <v>Sa</v>
      </c>
      <c r="D13" s="30" t="str">
        <f t="shared" si="0"/>
        <v>Da'mi 2:3</v>
      </c>
      <c r="F13" s="24">
        <f t="shared" si="19"/>
        <v>913</v>
      </c>
      <c r="G13" s="23">
        <f t="shared" si="1"/>
        <v>40154</v>
      </c>
      <c r="H13" s="31" t="str">
        <f t="shared" si="2"/>
        <v>Mo</v>
      </c>
      <c r="I13" s="30" t="str">
        <f t="shared" si="3"/>
        <v>Pesachim 3:8</v>
      </c>
      <c r="K13" s="24">
        <f t="shared" si="20"/>
        <v>1693</v>
      </c>
      <c r="L13" s="23">
        <f t="shared" si="4"/>
        <v>40219</v>
      </c>
      <c r="M13" s="31" t="str">
        <f t="shared" si="5"/>
        <v>We</v>
      </c>
      <c r="N13" s="30" t="str">
        <f t="shared" si="6"/>
        <v>Nazir 4:4</v>
      </c>
      <c r="P13" s="24">
        <f t="shared" si="21"/>
        <v>2473</v>
      </c>
      <c r="Q13" s="23">
        <f t="shared" si="7"/>
        <v>40284</v>
      </c>
      <c r="R13" s="31" t="str">
        <f t="shared" si="8"/>
        <v>Fr</v>
      </c>
      <c r="S13" s="30" t="str">
        <f t="shared" si="9"/>
        <v>Avos 1:2</v>
      </c>
      <c r="U13" s="24">
        <f t="shared" si="22"/>
        <v>3253</v>
      </c>
      <c r="V13" s="23">
        <f t="shared" si="10"/>
        <v>40349</v>
      </c>
      <c r="W13" s="31" t="str">
        <f t="shared" si="11"/>
        <v>Su</v>
      </c>
      <c r="X13" s="30" t="str">
        <f t="shared" si="12"/>
        <v>Kailim 9:3</v>
      </c>
      <c r="Z13" s="24">
        <f t="shared" si="23"/>
        <v>4033</v>
      </c>
      <c r="AA13" s="23">
        <f t="shared" si="13"/>
        <v>40414</v>
      </c>
      <c r="AB13" s="31" t="str">
        <f t="shared" si="14"/>
        <v>Tu</v>
      </c>
      <c r="AC13" s="30" t="str">
        <f t="shared" si="15"/>
        <v>Machshirin 1:4</v>
      </c>
    </row>
    <row r="14" spans="1:29" ht="9">
      <c r="A14" s="24">
        <f t="shared" si="16"/>
        <v>145</v>
      </c>
      <c r="B14" s="23">
        <f t="shared" si="17"/>
        <v>40090</v>
      </c>
      <c r="C14" s="31" t="str">
        <f t="shared" si="18"/>
        <v>Su</v>
      </c>
      <c r="D14" s="30" t="str">
        <f t="shared" si="0"/>
        <v>Da'mi 4:4</v>
      </c>
      <c r="F14" s="24">
        <f t="shared" si="19"/>
        <v>925</v>
      </c>
      <c r="G14" s="23">
        <f t="shared" si="1"/>
        <v>40155</v>
      </c>
      <c r="H14" s="31" t="str">
        <f t="shared" si="2"/>
        <v>Tu</v>
      </c>
      <c r="I14" s="30" t="str">
        <f t="shared" si="3"/>
        <v>Pesachim 5:3</v>
      </c>
      <c r="K14" s="24">
        <f t="shared" si="20"/>
        <v>1705</v>
      </c>
      <c r="L14" s="23">
        <f t="shared" si="4"/>
        <v>40220</v>
      </c>
      <c r="M14" s="31" t="str">
        <f t="shared" si="5"/>
        <v>Th</v>
      </c>
      <c r="N14" s="30" t="str">
        <f t="shared" si="6"/>
        <v>Nazir 6:2</v>
      </c>
      <c r="P14" s="24">
        <f t="shared" si="21"/>
        <v>2485</v>
      </c>
      <c r="Q14" s="23">
        <f t="shared" si="7"/>
        <v>40285</v>
      </c>
      <c r="R14" s="31" t="str">
        <f t="shared" si="8"/>
        <v>Sa</v>
      </c>
      <c r="S14" s="30" t="str">
        <f t="shared" si="9"/>
        <v>Avos 1:14</v>
      </c>
      <c r="U14" s="24">
        <f t="shared" si="22"/>
        <v>3265</v>
      </c>
      <c r="V14" s="23">
        <f t="shared" si="10"/>
        <v>40350</v>
      </c>
      <c r="W14" s="31" t="str">
        <f t="shared" si="11"/>
        <v>Mo</v>
      </c>
      <c r="X14" s="30" t="str">
        <f t="shared" si="12"/>
        <v>Kailim 10:7</v>
      </c>
      <c r="Z14" s="24">
        <f t="shared" si="23"/>
        <v>4045</v>
      </c>
      <c r="AA14" s="23">
        <f t="shared" si="13"/>
        <v>40415</v>
      </c>
      <c r="AB14" s="31" t="str">
        <f t="shared" si="14"/>
        <v>We</v>
      </c>
      <c r="AC14" s="30" t="str">
        <f t="shared" si="15"/>
        <v>Machshirin 2:10</v>
      </c>
    </row>
    <row r="15" spans="1:29" ht="9">
      <c r="A15" s="24">
        <f t="shared" si="16"/>
        <v>157</v>
      </c>
      <c r="B15" s="23">
        <f t="shared" si="17"/>
        <v>40091</v>
      </c>
      <c r="C15" s="31" t="str">
        <f t="shared" si="18"/>
        <v>Mo</v>
      </c>
      <c r="D15" s="30" t="str">
        <f t="shared" si="0"/>
        <v>Da'mi 5:9</v>
      </c>
      <c r="F15" s="24">
        <f t="shared" si="19"/>
        <v>937</v>
      </c>
      <c r="G15" s="23">
        <f t="shared" si="1"/>
        <v>40156</v>
      </c>
      <c r="H15" s="31" t="str">
        <f t="shared" si="2"/>
        <v>We</v>
      </c>
      <c r="I15" s="30" t="str">
        <f t="shared" si="3"/>
        <v>Pesachim 6:5</v>
      </c>
      <c r="K15" s="24">
        <f t="shared" si="20"/>
        <v>1717</v>
      </c>
      <c r="L15" s="23">
        <f t="shared" si="4"/>
        <v>40221</v>
      </c>
      <c r="M15" s="31" t="str">
        <f t="shared" si="5"/>
        <v>Fr</v>
      </c>
      <c r="N15" s="30" t="str">
        <f t="shared" si="6"/>
        <v>Nazir 7:3</v>
      </c>
      <c r="P15" s="24">
        <f t="shared" si="21"/>
        <v>2497</v>
      </c>
      <c r="Q15" s="23">
        <f t="shared" si="7"/>
        <v>40286</v>
      </c>
      <c r="R15" s="31" t="str">
        <f t="shared" si="8"/>
        <v>Su</v>
      </c>
      <c r="S15" s="30" t="str">
        <f t="shared" si="9"/>
        <v>Avos 2:8</v>
      </c>
      <c r="U15" s="24">
        <f t="shared" si="22"/>
        <v>3277</v>
      </c>
      <c r="V15" s="23">
        <f t="shared" si="10"/>
        <v>40351</v>
      </c>
      <c r="W15" s="31" t="str">
        <f t="shared" si="11"/>
        <v>Tu</v>
      </c>
      <c r="X15" s="30" t="str">
        <f t="shared" si="12"/>
        <v>Kailim 12:2</v>
      </c>
      <c r="Z15" s="24">
        <f t="shared" si="23"/>
        <v>4057</v>
      </c>
      <c r="AA15" s="23">
        <f t="shared" si="13"/>
        <v>40416</v>
      </c>
      <c r="AB15" s="31" t="str">
        <f t="shared" si="14"/>
        <v>Th</v>
      </c>
      <c r="AC15" s="30" t="str">
        <f t="shared" si="15"/>
        <v>Machshirin 4:3</v>
      </c>
    </row>
    <row r="16" spans="1:29" ht="9">
      <c r="A16" s="24">
        <f t="shared" si="16"/>
        <v>169</v>
      </c>
      <c r="B16" s="23">
        <f t="shared" si="17"/>
        <v>40092</v>
      </c>
      <c r="C16" s="31" t="str">
        <f t="shared" si="18"/>
        <v>Tu</v>
      </c>
      <c r="D16" s="30" t="str">
        <f t="shared" si="0"/>
        <v>Da'mi 6:10</v>
      </c>
      <c r="F16" s="24">
        <f t="shared" si="19"/>
        <v>949</v>
      </c>
      <c r="G16" s="23">
        <f t="shared" si="1"/>
        <v>40157</v>
      </c>
      <c r="H16" s="31" t="str">
        <f t="shared" si="2"/>
        <v>Th</v>
      </c>
      <c r="I16" s="30" t="str">
        <f t="shared" si="3"/>
        <v>Pesachim 7:11</v>
      </c>
      <c r="K16" s="24">
        <f t="shared" si="20"/>
        <v>1729</v>
      </c>
      <c r="L16" s="23">
        <f t="shared" si="4"/>
        <v>40222</v>
      </c>
      <c r="M16" s="31" t="str">
        <f t="shared" si="5"/>
        <v>Sa</v>
      </c>
      <c r="N16" s="30" t="str">
        <f t="shared" si="6"/>
        <v>Sotah 1:4</v>
      </c>
      <c r="P16" s="24">
        <f t="shared" si="21"/>
        <v>2509</v>
      </c>
      <c r="Q16" s="23">
        <f t="shared" si="7"/>
        <v>40287</v>
      </c>
      <c r="R16" s="31" t="str">
        <f t="shared" si="8"/>
        <v>Mo</v>
      </c>
      <c r="S16" s="30" t="str">
        <f t="shared" si="9"/>
        <v>Avos 3:4</v>
      </c>
      <c r="U16" s="24">
        <f t="shared" si="22"/>
        <v>3289</v>
      </c>
      <c r="V16" s="23">
        <f t="shared" si="10"/>
        <v>40352</v>
      </c>
      <c r="W16" s="31" t="str">
        <f t="shared" si="11"/>
        <v>We</v>
      </c>
      <c r="X16" s="30" t="str">
        <f t="shared" si="12"/>
        <v>Kailim 13:6</v>
      </c>
      <c r="Z16" s="24">
        <f t="shared" si="23"/>
        <v>4069</v>
      </c>
      <c r="AA16" s="23">
        <f t="shared" si="13"/>
        <v>40417</v>
      </c>
      <c r="AB16" s="31" t="str">
        <f t="shared" si="14"/>
        <v>Fr</v>
      </c>
      <c r="AC16" s="30" t="str">
        <f t="shared" si="15"/>
        <v>Machshirin 5:5</v>
      </c>
    </row>
    <row r="17" spans="1:29" ht="9">
      <c r="A17" s="24">
        <f t="shared" si="16"/>
        <v>181</v>
      </c>
      <c r="B17" s="23">
        <f t="shared" si="17"/>
        <v>40093</v>
      </c>
      <c r="C17" s="31" t="str">
        <f t="shared" si="18"/>
        <v>We</v>
      </c>
      <c r="D17" s="30" t="str">
        <f t="shared" si="0"/>
        <v>K'liyim 1:2</v>
      </c>
      <c r="F17" s="24">
        <f t="shared" si="19"/>
        <v>961</v>
      </c>
      <c r="G17" s="23">
        <f t="shared" si="1"/>
        <v>40158</v>
      </c>
      <c r="H17" s="31" t="str">
        <f t="shared" si="2"/>
        <v>Fr</v>
      </c>
      <c r="I17" s="30" t="str">
        <f t="shared" si="3"/>
        <v>Pesachim 9:2</v>
      </c>
      <c r="K17" s="24">
        <f t="shared" si="20"/>
        <v>1741</v>
      </c>
      <c r="L17" s="23">
        <f t="shared" si="4"/>
        <v>40223</v>
      </c>
      <c r="M17" s="31" t="str">
        <f t="shared" si="5"/>
        <v>Su</v>
      </c>
      <c r="N17" s="30" t="str">
        <f t="shared" si="6"/>
        <v>Sotah 3:1</v>
      </c>
      <c r="P17" s="24">
        <f t="shared" si="21"/>
        <v>2521</v>
      </c>
      <c r="Q17" s="23">
        <f t="shared" si="7"/>
        <v>40288</v>
      </c>
      <c r="R17" s="31" t="str">
        <f t="shared" si="8"/>
        <v>Tu</v>
      </c>
      <c r="S17" s="30" t="str">
        <f t="shared" si="9"/>
        <v>Avos 3:16</v>
      </c>
      <c r="U17" s="24">
        <f t="shared" si="22"/>
        <v>3301</v>
      </c>
      <c r="V17" s="23">
        <f t="shared" si="10"/>
        <v>40353</v>
      </c>
      <c r="W17" s="31" t="str">
        <f t="shared" si="11"/>
        <v>Th</v>
      </c>
      <c r="X17" s="30" t="str">
        <f t="shared" si="12"/>
        <v>Kailim 15:2</v>
      </c>
      <c r="Z17" s="24">
        <f t="shared" si="23"/>
        <v>4081</v>
      </c>
      <c r="AA17" s="23">
        <f t="shared" si="13"/>
        <v>40418</v>
      </c>
      <c r="AB17" s="31" t="str">
        <f t="shared" si="14"/>
        <v>Sa</v>
      </c>
      <c r="AC17" s="30" t="str">
        <f t="shared" si="15"/>
        <v>Machshirin 6:6</v>
      </c>
    </row>
    <row r="18" spans="1:29" ht="9">
      <c r="A18" s="24">
        <f t="shared" si="16"/>
        <v>193</v>
      </c>
      <c r="B18" s="23">
        <f t="shared" si="17"/>
        <v>40094</v>
      </c>
      <c r="C18" s="31" t="str">
        <f t="shared" si="18"/>
        <v>Th</v>
      </c>
      <c r="D18" s="30" t="str">
        <f t="shared" si="0"/>
        <v>K'liyim 2:5</v>
      </c>
      <c r="F18" s="24">
        <f t="shared" si="19"/>
        <v>973</v>
      </c>
      <c r="G18" s="23">
        <f t="shared" si="1"/>
        <v>40159</v>
      </c>
      <c r="H18" s="31" t="str">
        <f t="shared" si="2"/>
        <v>Sa</v>
      </c>
      <c r="I18" s="30" t="str">
        <f t="shared" si="3"/>
        <v>Pesachim 10:3</v>
      </c>
      <c r="K18" s="24">
        <f t="shared" si="20"/>
        <v>1753</v>
      </c>
      <c r="L18" s="23">
        <f t="shared" si="4"/>
        <v>40224</v>
      </c>
      <c r="M18" s="31" t="str">
        <f t="shared" si="5"/>
        <v>Mo</v>
      </c>
      <c r="N18" s="30" t="str">
        <f t="shared" si="6"/>
        <v>Sotah 4:5</v>
      </c>
      <c r="P18" s="24">
        <f t="shared" si="21"/>
        <v>2533</v>
      </c>
      <c r="Q18" s="23">
        <f t="shared" si="7"/>
        <v>40289</v>
      </c>
      <c r="R18" s="31" t="str">
        <f t="shared" si="8"/>
        <v>We</v>
      </c>
      <c r="S18" s="30" t="str">
        <f t="shared" si="9"/>
        <v>Avos 4:10</v>
      </c>
      <c r="U18" s="24">
        <f t="shared" si="22"/>
        <v>3313</v>
      </c>
      <c r="V18" s="23">
        <f t="shared" si="10"/>
        <v>40354</v>
      </c>
      <c r="W18" s="31" t="str">
        <f t="shared" si="11"/>
        <v>Fr</v>
      </c>
      <c r="X18" s="30" t="str">
        <f t="shared" si="12"/>
        <v>Kailim 16:8</v>
      </c>
      <c r="Z18" s="24">
        <f t="shared" si="23"/>
        <v>4093</v>
      </c>
      <c r="AA18" s="23">
        <f t="shared" si="13"/>
        <v>40419</v>
      </c>
      <c r="AB18" s="31" t="str">
        <f t="shared" si="14"/>
        <v>Su</v>
      </c>
      <c r="AC18" s="30" t="str">
        <f t="shared" si="15"/>
        <v>Zavim 2:4</v>
      </c>
    </row>
    <row r="19" spans="1:29" ht="9">
      <c r="A19" s="24">
        <f t="shared" si="16"/>
        <v>205</v>
      </c>
      <c r="B19" s="23">
        <f t="shared" si="17"/>
        <v>40095</v>
      </c>
      <c r="C19" s="31" t="str">
        <f t="shared" si="18"/>
        <v>Fr</v>
      </c>
      <c r="D19" s="30" t="str">
        <f t="shared" si="0"/>
        <v>K'liyim 3:6</v>
      </c>
      <c r="F19" s="24">
        <f t="shared" si="19"/>
        <v>985</v>
      </c>
      <c r="G19" s="23">
        <f t="shared" si="1"/>
        <v>40160</v>
      </c>
      <c r="H19" s="31" t="str">
        <f t="shared" si="2"/>
        <v>Su</v>
      </c>
      <c r="I19" s="30" t="str">
        <f t="shared" si="3"/>
        <v>Shekalim 1:6</v>
      </c>
      <c r="K19" s="24">
        <f t="shared" si="20"/>
        <v>1765</v>
      </c>
      <c r="L19" s="23">
        <f t="shared" si="4"/>
        <v>40225</v>
      </c>
      <c r="M19" s="31" t="str">
        <f t="shared" si="5"/>
        <v>Tu</v>
      </c>
      <c r="N19" s="30" t="str">
        <f t="shared" si="6"/>
        <v>Sotah 7:3</v>
      </c>
      <c r="P19" s="24">
        <f t="shared" si="21"/>
        <v>2545</v>
      </c>
      <c r="Q19" s="23">
        <f t="shared" si="7"/>
        <v>40290</v>
      </c>
      <c r="R19" s="31" t="str">
        <f t="shared" si="8"/>
        <v>Th</v>
      </c>
      <c r="S19" s="30" t="str">
        <f t="shared" si="9"/>
        <v>Avos 4:22</v>
      </c>
      <c r="U19" s="24">
        <f t="shared" si="22"/>
        <v>3325</v>
      </c>
      <c r="V19" s="23">
        <f t="shared" si="10"/>
        <v>40355</v>
      </c>
      <c r="W19" s="31" t="str">
        <f t="shared" si="11"/>
        <v>Sa</v>
      </c>
      <c r="X19" s="30" t="str">
        <f t="shared" si="12"/>
        <v>Kailim 17:12</v>
      </c>
      <c r="Z19" s="24">
        <f t="shared" si="23"/>
        <v>4105</v>
      </c>
      <c r="AA19" s="23">
        <f t="shared" si="13"/>
        <v>40420</v>
      </c>
      <c r="AB19" s="31" t="str">
        <f t="shared" si="14"/>
        <v>Mo</v>
      </c>
      <c r="AC19" s="30" t="str">
        <f t="shared" si="15"/>
        <v>Zavim 5:2</v>
      </c>
    </row>
    <row r="20" spans="1:29" ht="9">
      <c r="A20" s="24">
        <f t="shared" si="16"/>
        <v>217</v>
      </c>
      <c r="B20" s="23">
        <f t="shared" si="17"/>
        <v>40096</v>
      </c>
      <c r="C20" s="31" t="str">
        <f t="shared" si="18"/>
        <v>Sa</v>
      </c>
      <c r="D20" s="30" t="str">
        <f t="shared" si="0"/>
        <v>K'liyim 5:2</v>
      </c>
      <c r="F20" s="24">
        <f t="shared" si="19"/>
        <v>997</v>
      </c>
      <c r="G20" s="23">
        <f t="shared" si="1"/>
        <v>40161</v>
      </c>
      <c r="H20" s="31" t="str">
        <f t="shared" si="2"/>
        <v>Mo</v>
      </c>
      <c r="I20" s="30" t="str">
        <f t="shared" si="3"/>
        <v>Shekalim 4:2</v>
      </c>
      <c r="K20" s="24">
        <f t="shared" si="20"/>
        <v>1777</v>
      </c>
      <c r="L20" s="23">
        <f t="shared" si="4"/>
        <v>40226</v>
      </c>
      <c r="M20" s="31" t="str">
        <f t="shared" si="5"/>
        <v>We</v>
      </c>
      <c r="N20" s="30" t="str">
        <f t="shared" si="6"/>
        <v>Sotah 8:7</v>
      </c>
      <c r="P20" s="24">
        <f t="shared" si="21"/>
        <v>2557</v>
      </c>
      <c r="Q20" s="23">
        <f t="shared" si="7"/>
        <v>40291</v>
      </c>
      <c r="R20" s="31" t="str">
        <f t="shared" si="8"/>
        <v>Fr</v>
      </c>
      <c r="S20" s="30" t="str">
        <f t="shared" si="9"/>
        <v>Avos 5:12</v>
      </c>
      <c r="U20" s="24">
        <f t="shared" si="22"/>
        <v>3337</v>
      </c>
      <c r="V20" s="23">
        <f t="shared" si="10"/>
        <v>40356</v>
      </c>
      <c r="W20" s="31" t="str">
        <f t="shared" si="11"/>
        <v>Su</v>
      </c>
      <c r="X20" s="30" t="str">
        <f t="shared" si="12"/>
        <v>Kailim 18:7</v>
      </c>
      <c r="Z20" s="24">
        <f t="shared" si="23"/>
        <v>4117</v>
      </c>
      <c r="AA20" s="23">
        <f t="shared" si="13"/>
        <v>40421</v>
      </c>
      <c r="AB20" s="31" t="str">
        <f t="shared" si="14"/>
        <v>Tu</v>
      </c>
      <c r="AC20" s="30" t="str">
        <f t="shared" si="15"/>
        <v>Tvul Yom 1:2</v>
      </c>
    </row>
    <row r="21" spans="1:29" ht="9">
      <c r="A21" s="24">
        <f t="shared" si="16"/>
        <v>229</v>
      </c>
      <c r="B21" s="23">
        <f t="shared" si="17"/>
        <v>40097</v>
      </c>
      <c r="C21" s="31" t="str">
        <f t="shared" si="18"/>
        <v>Su</v>
      </c>
      <c r="D21" s="30" t="str">
        <f t="shared" si="0"/>
        <v>K'liyim 6:6</v>
      </c>
      <c r="F21" s="24">
        <f t="shared" si="19"/>
        <v>1009</v>
      </c>
      <c r="G21" s="23">
        <f t="shared" si="1"/>
        <v>40162</v>
      </c>
      <c r="H21" s="31" t="str">
        <f t="shared" si="2"/>
        <v>Tu</v>
      </c>
      <c r="I21" s="30" t="str">
        <f t="shared" si="3"/>
        <v>Shekalim 5:5</v>
      </c>
      <c r="K21" s="24">
        <f t="shared" si="20"/>
        <v>1789</v>
      </c>
      <c r="L21" s="23">
        <f t="shared" si="4"/>
        <v>40227</v>
      </c>
      <c r="M21" s="31" t="str">
        <f t="shared" si="5"/>
        <v>Th</v>
      </c>
      <c r="N21" s="30" t="str">
        <f t="shared" si="6"/>
        <v>Sotah 9:12</v>
      </c>
      <c r="P21" s="24">
        <f t="shared" si="21"/>
        <v>2569</v>
      </c>
      <c r="Q21" s="23">
        <f t="shared" si="7"/>
        <v>40292</v>
      </c>
      <c r="R21" s="31" t="str">
        <f t="shared" si="8"/>
        <v>Sa</v>
      </c>
      <c r="S21" s="30" t="str">
        <f t="shared" si="9"/>
        <v>Avos 6:1</v>
      </c>
      <c r="U21" s="24">
        <f t="shared" si="22"/>
        <v>3349</v>
      </c>
      <c r="V21" s="23">
        <f t="shared" si="10"/>
        <v>40357</v>
      </c>
      <c r="W21" s="31" t="str">
        <f t="shared" si="11"/>
        <v>Mo</v>
      </c>
      <c r="X21" s="30" t="str">
        <f t="shared" si="12"/>
        <v>Kailim 19:10</v>
      </c>
      <c r="Z21" s="24">
        <f t="shared" si="23"/>
        <v>4129</v>
      </c>
      <c r="AA21" s="23">
        <f t="shared" si="13"/>
        <v>40422</v>
      </c>
      <c r="AB21" s="31" t="str">
        <f t="shared" si="14"/>
        <v>We</v>
      </c>
      <c r="AC21" s="30" t="str">
        <f t="shared" si="15"/>
        <v>Tvul Yom 3:1</v>
      </c>
    </row>
    <row r="22" spans="1:29" ht="9">
      <c r="A22" s="24">
        <f t="shared" si="16"/>
        <v>241</v>
      </c>
      <c r="B22" s="23">
        <f t="shared" si="17"/>
        <v>40098</v>
      </c>
      <c r="C22" s="31" t="str">
        <f t="shared" si="18"/>
        <v>Mo</v>
      </c>
      <c r="D22" s="30" t="str">
        <f t="shared" si="0"/>
        <v>K'liyim 8:1</v>
      </c>
      <c r="F22" s="24">
        <f t="shared" si="19"/>
        <v>1021</v>
      </c>
      <c r="G22" s="23">
        <f t="shared" si="1"/>
        <v>40163</v>
      </c>
      <c r="H22" s="31" t="str">
        <f t="shared" si="2"/>
        <v>We</v>
      </c>
      <c r="I22" s="30" t="str">
        <f t="shared" si="3"/>
        <v>Shekalim 7:5</v>
      </c>
      <c r="K22" s="24">
        <f t="shared" si="20"/>
        <v>1801</v>
      </c>
      <c r="L22" s="23">
        <f t="shared" si="4"/>
        <v>40228</v>
      </c>
      <c r="M22" s="31" t="str">
        <f t="shared" si="5"/>
        <v>Fr</v>
      </c>
      <c r="N22" s="30" t="str">
        <f t="shared" si="6"/>
        <v>Gitten 2:3</v>
      </c>
      <c r="P22" s="24">
        <f t="shared" si="21"/>
        <v>2581</v>
      </c>
      <c r="Q22" s="23">
        <f t="shared" si="7"/>
        <v>40293</v>
      </c>
      <c r="R22" s="31" t="str">
        <f t="shared" si="8"/>
        <v>Su</v>
      </c>
      <c r="S22" s="30" t="str">
        <f t="shared" si="9"/>
        <v>Horias 1:2</v>
      </c>
      <c r="U22" s="24">
        <f t="shared" si="22"/>
        <v>3361</v>
      </c>
      <c r="V22" s="23">
        <f t="shared" si="10"/>
        <v>40358</v>
      </c>
      <c r="W22" s="31" t="str">
        <f t="shared" si="11"/>
        <v>Tu</v>
      </c>
      <c r="X22" s="30" t="str">
        <f t="shared" si="12"/>
        <v>Kailim 22:2</v>
      </c>
      <c r="Z22" s="24">
        <f t="shared" si="23"/>
        <v>4141</v>
      </c>
      <c r="AA22" s="23">
        <f t="shared" si="13"/>
        <v>40423</v>
      </c>
      <c r="AB22" s="31" t="str">
        <f t="shared" si="14"/>
        <v>Th</v>
      </c>
      <c r="AC22" s="30" t="str">
        <f t="shared" si="15"/>
        <v>Tvul Yom 4:7</v>
      </c>
    </row>
    <row r="23" spans="1:29" ht="9">
      <c r="A23" s="24">
        <f t="shared" si="16"/>
        <v>253</v>
      </c>
      <c r="B23" s="23">
        <f t="shared" si="17"/>
        <v>40099</v>
      </c>
      <c r="C23" s="31" t="str">
        <f t="shared" si="18"/>
        <v>Tu</v>
      </c>
      <c r="D23" s="30" t="str">
        <f t="shared" si="0"/>
        <v>K'liyim 9:7</v>
      </c>
      <c r="F23" s="24">
        <f t="shared" si="19"/>
        <v>1033</v>
      </c>
      <c r="G23" s="23">
        <f t="shared" si="1"/>
        <v>40164</v>
      </c>
      <c r="H23" s="31" t="str">
        <f t="shared" si="2"/>
        <v>Th</v>
      </c>
      <c r="I23" s="30" t="str">
        <f t="shared" si="3"/>
        <v>Yoma 1:2</v>
      </c>
      <c r="K23" s="24">
        <f t="shared" si="20"/>
        <v>1813</v>
      </c>
      <c r="L23" s="23">
        <f t="shared" si="4"/>
        <v>40229</v>
      </c>
      <c r="M23" s="31" t="str">
        <f t="shared" si="5"/>
        <v>Sa</v>
      </c>
      <c r="N23" s="30" t="str">
        <f t="shared" si="6"/>
        <v>Gitten 3:8</v>
      </c>
      <c r="P23" s="24">
        <f t="shared" si="21"/>
        <v>2593</v>
      </c>
      <c r="Q23" s="23">
        <f t="shared" si="7"/>
        <v>40294</v>
      </c>
      <c r="R23" s="31" t="str">
        <f t="shared" si="8"/>
        <v>Mo</v>
      </c>
      <c r="S23" s="30" t="str">
        <f t="shared" si="9"/>
        <v>Horias 3:2</v>
      </c>
      <c r="U23" s="24">
        <f t="shared" si="22"/>
        <v>3373</v>
      </c>
      <c r="V23" s="23">
        <f t="shared" si="10"/>
        <v>40359</v>
      </c>
      <c r="W23" s="31" t="str">
        <f t="shared" si="11"/>
        <v>We</v>
      </c>
      <c r="X23" s="30" t="str">
        <f t="shared" si="12"/>
        <v>Kailim 23:4</v>
      </c>
      <c r="Z23" s="24">
        <f t="shared" si="23"/>
        <v>4153</v>
      </c>
      <c r="AA23" s="23">
        <f t="shared" si="13"/>
        <v>40424</v>
      </c>
      <c r="AB23" s="31" t="str">
        <f t="shared" si="14"/>
        <v>Fr</v>
      </c>
      <c r="AC23" s="30" t="str">
        <f t="shared" si="15"/>
        <v>Yadayim 3:3</v>
      </c>
    </row>
    <row r="24" spans="1:29" ht="9">
      <c r="A24" s="24">
        <f t="shared" si="16"/>
        <v>265</v>
      </c>
      <c r="B24" s="23">
        <f t="shared" si="17"/>
        <v>40100</v>
      </c>
      <c r="C24" s="31" t="str">
        <f t="shared" si="18"/>
        <v>We</v>
      </c>
      <c r="D24" s="30" t="str">
        <f t="shared" si="0"/>
        <v>Shevis 2:1</v>
      </c>
      <c r="F24" s="24">
        <f t="shared" si="19"/>
        <v>1045</v>
      </c>
      <c r="G24" s="23">
        <f t="shared" si="1"/>
        <v>40165</v>
      </c>
      <c r="H24" s="31" t="str">
        <f t="shared" si="2"/>
        <v>Fr</v>
      </c>
      <c r="I24" s="30" t="str">
        <f t="shared" si="3"/>
        <v>Yoma 2:6</v>
      </c>
      <c r="K24" s="24">
        <f t="shared" si="20"/>
        <v>1825</v>
      </c>
      <c r="L24" s="23">
        <f t="shared" si="4"/>
        <v>40230</v>
      </c>
      <c r="M24" s="31" t="str">
        <f t="shared" si="5"/>
        <v>Su</v>
      </c>
      <c r="N24" s="30" t="str">
        <f t="shared" si="6"/>
        <v>Gitten 5:3</v>
      </c>
      <c r="P24" s="24">
        <f t="shared" si="21"/>
        <v>2605</v>
      </c>
      <c r="Q24" s="23">
        <f t="shared" si="7"/>
        <v>40295</v>
      </c>
      <c r="R24" s="31" t="str">
        <f t="shared" si="8"/>
        <v>Tu</v>
      </c>
      <c r="S24" s="30" t="str">
        <f t="shared" si="9"/>
        <v>Zevachim 2:2</v>
      </c>
      <c r="U24" s="24">
        <f t="shared" si="22"/>
        <v>3385</v>
      </c>
      <c r="V24" s="23">
        <f t="shared" si="10"/>
        <v>40360</v>
      </c>
      <c r="W24" s="31" t="str">
        <f t="shared" si="11"/>
        <v>Th</v>
      </c>
      <c r="X24" s="30" t="str">
        <f t="shared" si="12"/>
        <v>Kailim 24:11</v>
      </c>
      <c r="Z24" s="24">
        <f t="shared" si="23"/>
        <v>4165</v>
      </c>
      <c r="AA24" s="23">
        <f t="shared" si="13"/>
        <v>40425</v>
      </c>
      <c r="AB24" s="31" t="str">
        <f t="shared" si="14"/>
        <v>Sa</v>
      </c>
      <c r="AC24" s="30" t="str">
        <f t="shared" si="15"/>
        <v>Uktzin 1:2</v>
      </c>
    </row>
    <row r="25" spans="1:29" ht="9">
      <c r="A25" s="24">
        <f t="shared" si="16"/>
        <v>277</v>
      </c>
      <c r="B25" s="23">
        <f t="shared" si="17"/>
        <v>40101</v>
      </c>
      <c r="C25" s="31" t="str">
        <f t="shared" si="18"/>
        <v>Th</v>
      </c>
      <c r="D25" s="30" t="str">
        <f t="shared" si="0"/>
        <v>Shevis 3:3</v>
      </c>
      <c r="F25" s="24">
        <f t="shared" si="19"/>
        <v>1057</v>
      </c>
      <c r="G25" s="23">
        <f t="shared" si="1"/>
        <v>40166</v>
      </c>
      <c r="H25" s="31" t="str">
        <f t="shared" si="2"/>
        <v>Sa</v>
      </c>
      <c r="I25" s="30" t="str">
        <f t="shared" si="3"/>
        <v>Yoma 3:11</v>
      </c>
      <c r="K25" s="24">
        <f t="shared" si="20"/>
        <v>1837</v>
      </c>
      <c r="L25" s="23">
        <f t="shared" si="4"/>
        <v>40231</v>
      </c>
      <c r="M25" s="31" t="str">
        <f t="shared" si="5"/>
        <v>Mo</v>
      </c>
      <c r="N25" s="30" t="str">
        <f t="shared" si="6"/>
        <v>Gitten 6:6</v>
      </c>
      <c r="P25" s="24">
        <f t="shared" si="21"/>
        <v>2617</v>
      </c>
      <c r="Q25" s="23">
        <f t="shared" si="7"/>
        <v>40296</v>
      </c>
      <c r="R25" s="31" t="str">
        <f t="shared" si="8"/>
        <v>We</v>
      </c>
      <c r="S25" s="30" t="str">
        <f t="shared" si="9"/>
        <v>Zevachim 4:3</v>
      </c>
      <c r="U25" s="24">
        <f t="shared" si="22"/>
        <v>3397</v>
      </c>
      <c r="V25" s="23">
        <f t="shared" si="10"/>
        <v>40361</v>
      </c>
      <c r="W25" s="31" t="str">
        <f t="shared" si="11"/>
        <v>Fr</v>
      </c>
      <c r="X25" s="30" t="str">
        <f t="shared" si="12"/>
        <v>Kailim 25:6</v>
      </c>
      <c r="Z25" s="24">
        <f t="shared" si="23"/>
        <v>4177</v>
      </c>
      <c r="AA25" s="23">
        <f t="shared" si="13"/>
        <v>40426</v>
      </c>
      <c r="AB25" s="31" t="str">
        <f t="shared" si="14"/>
        <v>Su</v>
      </c>
      <c r="AC25" s="30" t="str">
        <f t="shared" si="15"/>
        <v>Uktzin 2:8</v>
      </c>
    </row>
    <row r="26" spans="1:29" ht="9">
      <c r="A26" s="24">
        <f t="shared" si="16"/>
        <v>289</v>
      </c>
      <c r="B26" s="23">
        <f t="shared" si="17"/>
        <v>40102</v>
      </c>
      <c r="C26" s="31" t="str">
        <f t="shared" si="18"/>
        <v>Fr</v>
      </c>
      <c r="D26" s="30" t="str">
        <f t="shared" si="0"/>
        <v>Shevis 4:5</v>
      </c>
      <c r="F26" s="24">
        <f t="shared" si="19"/>
        <v>1069</v>
      </c>
      <c r="G26" s="23">
        <f t="shared" si="1"/>
        <v>40167</v>
      </c>
      <c r="H26" s="31" t="str">
        <f t="shared" si="2"/>
        <v>Su</v>
      </c>
      <c r="I26" s="30" t="str">
        <f t="shared" si="3"/>
        <v>Yoma 5:6</v>
      </c>
      <c r="K26" s="24">
        <f t="shared" si="20"/>
        <v>1849</v>
      </c>
      <c r="L26" s="23">
        <f t="shared" si="4"/>
        <v>40232</v>
      </c>
      <c r="M26" s="31" t="str">
        <f t="shared" si="5"/>
        <v>Tu</v>
      </c>
      <c r="N26" s="30" t="str">
        <f t="shared" si="6"/>
        <v>Gitten 8:2</v>
      </c>
      <c r="P26" s="24">
        <f t="shared" si="21"/>
        <v>2629</v>
      </c>
      <c r="Q26" s="23">
        <f t="shared" si="7"/>
        <v>40297</v>
      </c>
      <c r="R26" s="31" t="str">
        <f t="shared" si="8"/>
        <v>Th</v>
      </c>
      <c r="S26" s="30" t="str">
        <f t="shared" si="9"/>
        <v>Zevachim 6:1</v>
      </c>
      <c r="U26" s="24">
        <f t="shared" si="22"/>
        <v>3409</v>
      </c>
      <c r="V26" s="23">
        <f t="shared" si="10"/>
        <v>40362</v>
      </c>
      <c r="W26" s="31" t="str">
        <f t="shared" si="11"/>
        <v>Sa</v>
      </c>
      <c r="X26" s="30" t="str">
        <f t="shared" si="12"/>
        <v>Kailim 26:9</v>
      </c>
      <c r="Z26" s="24">
        <f t="shared" si="23"/>
        <v>4189</v>
      </c>
      <c r="AA26" s="23">
        <f t="shared" si="13"/>
        <v>40427</v>
      </c>
      <c r="AB26" s="31" t="str">
        <f t="shared" si="14"/>
        <v>Mo</v>
      </c>
      <c r="AC26" s="30" t="str">
        <f t="shared" si="15"/>
        <v>Uktzin 3:10</v>
      </c>
    </row>
    <row r="27" spans="1:29" ht="9">
      <c r="A27" s="24">
        <f t="shared" si="16"/>
        <v>301</v>
      </c>
      <c r="B27" s="23">
        <f t="shared" si="17"/>
        <v>40103</v>
      </c>
      <c r="C27" s="31" t="str">
        <f t="shared" si="18"/>
        <v>Sa</v>
      </c>
      <c r="D27" s="30" t="str">
        <f t="shared" si="0"/>
        <v>Shevis 5:7</v>
      </c>
      <c r="F27" s="24">
        <f t="shared" si="19"/>
        <v>1081</v>
      </c>
      <c r="G27" s="23">
        <f t="shared" si="1"/>
        <v>40168</v>
      </c>
      <c r="H27" s="31" t="str">
        <f t="shared" si="2"/>
        <v>Mo</v>
      </c>
      <c r="I27" s="30" t="str">
        <f t="shared" si="3"/>
        <v>Yoma 7:3</v>
      </c>
      <c r="K27" s="24">
        <f t="shared" si="20"/>
        <v>1861</v>
      </c>
      <c r="L27" s="23">
        <f t="shared" si="4"/>
        <v>40233</v>
      </c>
      <c r="M27" s="31" t="str">
        <f t="shared" si="5"/>
        <v>We</v>
      </c>
      <c r="N27" s="30" t="str">
        <f t="shared" si="6"/>
        <v>Gitten 9:4</v>
      </c>
      <c r="P27" s="24">
        <f t="shared" si="21"/>
        <v>2641</v>
      </c>
      <c r="Q27" s="23">
        <f t="shared" si="7"/>
        <v>40298</v>
      </c>
      <c r="R27" s="31" t="str">
        <f t="shared" si="8"/>
        <v>Fr</v>
      </c>
      <c r="S27" s="30" t="str">
        <f t="shared" si="9"/>
        <v>Zevachim 7:6</v>
      </c>
      <c r="U27" s="24">
        <f t="shared" si="22"/>
        <v>3421</v>
      </c>
      <c r="V27" s="23">
        <f t="shared" si="10"/>
        <v>40363</v>
      </c>
      <c r="W27" s="31" t="str">
        <f t="shared" si="11"/>
        <v>Su</v>
      </c>
      <c r="X27" s="30" t="str">
        <f t="shared" si="12"/>
        <v>Kailim 27:12</v>
      </c>
      <c r="Z27" s="24">
        <f t="shared" si="23"/>
        <v>4201</v>
      </c>
      <c r="AA27" s="23">
        <f t="shared" si="13"/>
        <v>40428</v>
      </c>
      <c r="AB27" s="31" t="str">
        <f t="shared" si="14"/>
        <v>Tu</v>
      </c>
      <c r="AC27" s="30" t="str">
        <f t="shared" si="15"/>
        <v>Brachos 2:5</v>
      </c>
    </row>
    <row r="28" spans="1:29" ht="9">
      <c r="A28" s="24">
        <f t="shared" si="16"/>
        <v>313</v>
      </c>
      <c r="B28" s="23">
        <f t="shared" si="17"/>
        <v>40104</v>
      </c>
      <c r="C28" s="31" t="str">
        <f t="shared" si="18"/>
        <v>Su</v>
      </c>
      <c r="D28" s="30" t="str">
        <f t="shared" si="0"/>
        <v>Shevis 7:4</v>
      </c>
      <c r="F28" s="24">
        <f t="shared" si="19"/>
        <v>1093</v>
      </c>
      <c r="G28" s="23">
        <f t="shared" si="1"/>
        <v>40169</v>
      </c>
      <c r="H28" s="31" t="str">
        <f t="shared" si="2"/>
        <v>Tu</v>
      </c>
      <c r="I28" s="30" t="str">
        <f t="shared" si="3"/>
        <v>Succah 1:1</v>
      </c>
      <c r="K28" s="24">
        <f t="shared" si="20"/>
        <v>1873</v>
      </c>
      <c r="L28" s="23">
        <f t="shared" si="4"/>
        <v>40234</v>
      </c>
      <c r="M28" s="31" t="str">
        <f t="shared" si="5"/>
        <v>Th</v>
      </c>
      <c r="N28" s="30" t="str">
        <f t="shared" si="6"/>
        <v>Kiddushin 1:6</v>
      </c>
      <c r="P28" s="24">
        <f t="shared" si="21"/>
        <v>2653</v>
      </c>
      <c r="Q28" s="23">
        <f t="shared" si="7"/>
        <v>40299</v>
      </c>
      <c r="R28" s="31" t="str">
        <f t="shared" si="8"/>
        <v>Sa</v>
      </c>
      <c r="S28" s="30" t="str">
        <f t="shared" si="9"/>
        <v>Zevachim 8:12</v>
      </c>
      <c r="U28" s="24">
        <f t="shared" si="22"/>
        <v>3433</v>
      </c>
      <c r="V28" s="23">
        <f t="shared" si="10"/>
        <v>40364</v>
      </c>
      <c r="W28" s="31" t="str">
        <f t="shared" si="11"/>
        <v>Mo</v>
      </c>
      <c r="X28" s="30" t="str">
        <f t="shared" si="12"/>
        <v>Kailim 29:2</v>
      </c>
      <c r="Z28" s="24">
        <f t="shared" si="23"/>
        <v>4213</v>
      </c>
      <c r="AA28" s="23">
        <f t="shared" si="13"/>
        <v>40429</v>
      </c>
      <c r="AB28" s="31" t="str">
        <f t="shared" si="14"/>
        <v>We</v>
      </c>
      <c r="AC28" s="30" t="str">
        <f t="shared" si="15"/>
        <v>Brachos 4:3</v>
      </c>
    </row>
    <row r="29" spans="1:29" ht="9">
      <c r="A29" s="24">
        <f t="shared" si="16"/>
        <v>325</v>
      </c>
      <c r="B29" s="23">
        <f t="shared" si="17"/>
        <v>40105</v>
      </c>
      <c r="C29" s="31" t="str">
        <f t="shared" si="18"/>
        <v>Mo</v>
      </c>
      <c r="D29" s="30" t="str">
        <f t="shared" si="0"/>
        <v>Shevis 8:9</v>
      </c>
      <c r="F29" s="24">
        <f t="shared" si="19"/>
        <v>1105</v>
      </c>
      <c r="G29" s="23">
        <f t="shared" si="1"/>
        <v>40170</v>
      </c>
      <c r="H29" s="31" t="str">
        <f t="shared" si="2"/>
        <v>We</v>
      </c>
      <c r="I29" s="30" t="str">
        <f t="shared" si="3"/>
        <v>Succah 2:2</v>
      </c>
      <c r="K29" s="24">
        <f t="shared" si="20"/>
        <v>1885</v>
      </c>
      <c r="L29" s="23">
        <f t="shared" si="4"/>
        <v>40235</v>
      </c>
      <c r="M29" s="31" t="str">
        <f t="shared" si="5"/>
        <v>Fr</v>
      </c>
      <c r="N29" s="30" t="str">
        <f t="shared" si="6"/>
        <v>Kiddushin 2:8</v>
      </c>
      <c r="P29" s="24">
        <f t="shared" si="21"/>
        <v>2665</v>
      </c>
      <c r="Q29" s="23">
        <f t="shared" si="7"/>
        <v>40300</v>
      </c>
      <c r="R29" s="31" t="str">
        <f t="shared" si="8"/>
        <v>Su</v>
      </c>
      <c r="S29" s="30" t="str">
        <f t="shared" si="9"/>
        <v>Zevachim 10:5</v>
      </c>
      <c r="U29" s="24">
        <f t="shared" si="22"/>
        <v>3445</v>
      </c>
      <c r="V29" s="23">
        <f t="shared" si="10"/>
        <v>40365</v>
      </c>
      <c r="W29" s="31" t="str">
        <f t="shared" si="11"/>
        <v>Tu</v>
      </c>
      <c r="X29" s="30" t="str">
        <f t="shared" si="12"/>
        <v>Ohalos 1:2</v>
      </c>
      <c r="Z29" s="24">
        <f t="shared" si="23"/>
        <v>4225</v>
      </c>
      <c r="AA29" s="23">
        <f t="shared" si="13"/>
        <v>40430</v>
      </c>
      <c r="AB29" s="31" t="str">
        <f t="shared" si="14"/>
        <v>Th</v>
      </c>
      <c r="AC29" s="30" t="str">
        <f t="shared" si="15"/>
        <v>Brachos 6:3</v>
      </c>
    </row>
    <row r="30" spans="1:29" ht="9">
      <c r="A30" s="24">
        <f t="shared" si="16"/>
        <v>337</v>
      </c>
      <c r="B30" s="23">
        <f t="shared" si="17"/>
        <v>40106</v>
      </c>
      <c r="C30" s="31" t="str">
        <f t="shared" si="18"/>
        <v>Tu</v>
      </c>
      <c r="D30" s="30" t="str">
        <f t="shared" si="0"/>
        <v>Shevis 10:1</v>
      </c>
      <c r="F30" s="24">
        <f t="shared" si="19"/>
        <v>1117</v>
      </c>
      <c r="G30" s="23">
        <f t="shared" si="1"/>
        <v>40171</v>
      </c>
      <c r="H30" s="31" t="str">
        <f t="shared" si="2"/>
        <v>Th</v>
      </c>
      <c r="I30" s="30" t="str">
        <f t="shared" si="3"/>
        <v>Succah 3:5</v>
      </c>
      <c r="K30" s="24">
        <f t="shared" si="20"/>
        <v>1897</v>
      </c>
      <c r="L30" s="23">
        <f t="shared" si="4"/>
        <v>40236</v>
      </c>
      <c r="M30" s="31" t="str">
        <f t="shared" si="5"/>
        <v>Sa</v>
      </c>
      <c r="N30" s="30" t="str">
        <f t="shared" si="6"/>
        <v>Kiddushin 3:10</v>
      </c>
      <c r="P30" s="24">
        <f t="shared" si="21"/>
        <v>2677</v>
      </c>
      <c r="Q30" s="23">
        <f t="shared" si="7"/>
        <v>40301</v>
      </c>
      <c r="R30" s="31" t="str">
        <f t="shared" si="8"/>
        <v>Mo</v>
      </c>
      <c r="S30" s="30" t="str">
        <f t="shared" si="9"/>
        <v>Zevachim 12:1</v>
      </c>
      <c r="U30" s="24">
        <f t="shared" si="22"/>
        <v>3457</v>
      </c>
      <c r="V30" s="23">
        <f t="shared" si="10"/>
        <v>40366</v>
      </c>
      <c r="W30" s="31" t="str">
        <f t="shared" si="11"/>
        <v>We</v>
      </c>
      <c r="X30" s="30" t="str">
        <f t="shared" si="12"/>
        <v>Ohalos 2:6</v>
      </c>
      <c r="Z30" s="24">
        <f t="shared" si="23"/>
        <v>4237</v>
      </c>
      <c r="AA30" s="23">
        <f t="shared" si="13"/>
        <v>40431</v>
      </c>
      <c r="AB30" s="31" t="str">
        <f t="shared" si="14"/>
        <v>Fr</v>
      </c>
      <c r="AC30" s="30" t="str">
        <f t="shared" si="15"/>
        <v>Brachos 8:2</v>
      </c>
    </row>
    <row r="31" spans="1:29" ht="9">
      <c r="A31" s="24">
        <f t="shared" si="16"/>
        <v>349</v>
      </c>
      <c r="B31" s="23">
        <f t="shared" si="17"/>
        <v>40107</v>
      </c>
      <c r="C31" s="31" t="str">
        <f t="shared" si="18"/>
        <v>We</v>
      </c>
      <c r="D31" s="30" t="str">
        <f t="shared" si="0"/>
        <v>Trumos 1:4</v>
      </c>
      <c r="F31" s="24">
        <f t="shared" si="19"/>
        <v>1129</v>
      </c>
      <c r="G31" s="23">
        <f t="shared" si="1"/>
        <v>40172</v>
      </c>
      <c r="H31" s="31" t="str">
        <f t="shared" si="2"/>
        <v>Fr</v>
      </c>
      <c r="I31" s="30" t="str">
        <f t="shared" si="3"/>
        <v>Succah 4:2</v>
      </c>
      <c r="K31" s="24">
        <f t="shared" si="20"/>
        <v>1909</v>
      </c>
      <c r="L31" s="23">
        <f t="shared" si="4"/>
        <v>40237</v>
      </c>
      <c r="M31" s="31" t="str">
        <f t="shared" si="5"/>
        <v>Su</v>
      </c>
      <c r="N31" s="30" t="str">
        <f t="shared" si="6"/>
        <v>Kiddushin 4:9</v>
      </c>
      <c r="P31" s="24">
        <f t="shared" si="21"/>
        <v>2689</v>
      </c>
      <c r="Q31" s="23">
        <f t="shared" si="7"/>
        <v>40302</v>
      </c>
      <c r="R31" s="31" t="str">
        <f t="shared" si="8"/>
        <v>Tu</v>
      </c>
      <c r="S31" s="30" t="str">
        <f t="shared" si="9"/>
        <v>Zevachim 13:7</v>
      </c>
      <c r="U31" s="24">
        <f t="shared" si="22"/>
        <v>3469</v>
      </c>
      <c r="V31" s="23">
        <f t="shared" si="10"/>
        <v>40367</v>
      </c>
      <c r="W31" s="31" t="str">
        <f t="shared" si="11"/>
        <v>Th</v>
      </c>
      <c r="X31" s="30" t="str">
        <f t="shared" si="12"/>
        <v>Ohalos 5:1</v>
      </c>
      <c r="Z31" s="24">
        <f t="shared" si="23"/>
        <v>4249</v>
      </c>
      <c r="AA31" s="23">
        <f t="shared" si="13"/>
        <v>40432</v>
      </c>
      <c r="AB31" s="31" t="str">
        <f t="shared" si="14"/>
        <v>Sa</v>
      </c>
      <c r="AC31" s="30" t="str">
        <f t="shared" si="15"/>
        <v>Payah 1:1</v>
      </c>
    </row>
    <row r="32" spans="1:29" ht="9">
      <c r="A32" s="24">
        <f t="shared" si="16"/>
        <v>361</v>
      </c>
      <c r="B32" s="23">
        <f t="shared" si="17"/>
        <v>40108</v>
      </c>
      <c r="C32" s="31" t="str">
        <f t="shared" si="18"/>
        <v>Th</v>
      </c>
      <c r="D32" s="30" t="str">
        <f t="shared" si="0"/>
        <v>Trumos 2:6</v>
      </c>
      <c r="F32" s="24">
        <f t="shared" si="19"/>
        <v>1141</v>
      </c>
      <c r="G32" s="23">
        <f t="shared" si="1"/>
        <v>40173</v>
      </c>
      <c r="H32" s="31" t="str">
        <f t="shared" si="2"/>
        <v>Sa</v>
      </c>
      <c r="I32" s="30" t="str">
        <f t="shared" si="3"/>
        <v>Succah 5:4</v>
      </c>
      <c r="K32" s="24">
        <f t="shared" si="20"/>
        <v>1921</v>
      </c>
      <c r="L32" s="23">
        <f t="shared" si="4"/>
        <v>40238</v>
      </c>
      <c r="M32" s="31" t="str">
        <f t="shared" si="5"/>
        <v>Mo</v>
      </c>
      <c r="N32" s="30" t="str">
        <f t="shared" si="6"/>
        <v>Bava Kama 2:3</v>
      </c>
      <c r="P32" s="24">
        <f t="shared" si="21"/>
        <v>2701</v>
      </c>
      <c r="Q32" s="23">
        <f t="shared" si="7"/>
        <v>40303</v>
      </c>
      <c r="R32" s="31" t="str">
        <f t="shared" si="8"/>
        <v>We</v>
      </c>
      <c r="S32" s="30" t="str">
        <f t="shared" si="9"/>
        <v>Menachos 1:1</v>
      </c>
      <c r="U32" s="24">
        <f t="shared" si="22"/>
        <v>3481</v>
      </c>
      <c r="V32" s="23">
        <f t="shared" si="10"/>
        <v>40368</v>
      </c>
      <c r="W32" s="31" t="str">
        <f t="shared" si="11"/>
        <v>Fr</v>
      </c>
      <c r="X32" s="30" t="str">
        <f t="shared" si="12"/>
        <v>Ohalos 6:6</v>
      </c>
      <c r="Z32" s="24">
        <f t="shared" si="23"/>
        <v>4261</v>
      </c>
      <c r="AA32" s="23">
        <f t="shared" si="13"/>
        <v>40433</v>
      </c>
      <c r="AB32" s="31" t="str">
        <f t="shared" si="14"/>
        <v>Su</v>
      </c>
      <c r="AC32" s="30" t="str">
        <f t="shared" si="15"/>
        <v>Payah 2:7</v>
      </c>
    </row>
    <row r="33" spans="1:29" ht="9">
      <c r="A33" s="24">
        <f t="shared" si="16"/>
        <v>373</v>
      </c>
      <c r="B33" s="23">
        <f t="shared" si="17"/>
        <v>40109</v>
      </c>
      <c r="C33" s="31" t="str">
        <f t="shared" si="18"/>
        <v>Fr</v>
      </c>
      <c r="D33" s="30" t="str">
        <f t="shared" si="0"/>
        <v>Trumos 4:3</v>
      </c>
      <c r="F33" s="24">
        <f t="shared" si="19"/>
        <v>1153</v>
      </c>
      <c r="G33" s="23">
        <f t="shared" si="1"/>
        <v>40174</v>
      </c>
      <c r="H33" s="31" t="str">
        <f t="shared" si="2"/>
        <v>Su</v>
      </c>
      <c r="I33" s="30" t="str">
        <f t="shared" si="3"/>
        <v>Baytzah 1:8</v>
      </c>
      <c r="K33" s="24">
        <f t="shared" si="20"/>
        <v>1933</v>
      </c>
      <c r="L33" s="23">
        <f t="shared" si="4"/>
        <v>40239</v>
      </c>
      <c r="M33" s="31" t="str">
        <f t="shared" si="5"/>
        <v>Tu</v>
      </c>
      <c r="N33" s="30" t="str">
        <f t="shared" si="6"/>
        <v>Bava Kama 3:9</v>
      </c>
      <c r="P33" s="24">
        <f t="shared" si="21"/>
        <v>2713</v>
      </c>
      <c r="Q33" s="23">
        <f t="shared" si="7"/>
        <v>40304</v>
      </c>
      <c r="R33" s="31" t="str">
        <f t="shared" si="8"/>
        <v>Th</v>
      </c>
      <c r="S33" s="30" t="str">
        <f t="shared" si="9"/>
        <v>Menachos 3:4</v>
      </c>
      <c r="U33" s="24">
        <f t="shared" si="22"/>
        <v>3493</v>
      </c>
      <c r="V33" s="23">
        <f t="shared" si="10"/>
        <v>40369</v>
      </c>
      <c r="W33" s="31" t="str">
        <f t="shared" si="11"/>
        <v>Sa</v>
      </c>
      <c r="X33" s="30" t="str">
        <f t="shared" si="12"/>
        <v>Ohalos 8:5</v>
      </c>
      <c r="Z33" s="24">
        <f t="shared" si="23"/>
        <v>4273</v>
      </c>
      <c r="AA33" s="23">
        <f t="shared" si="13"/>
        <v>40434</v>
      </c>
      <c r="AB33" s="31" t="str">
        <f t="shared" si="14"/>
        <v>Mo</v>
      </c>
      <c r="AC33" s="30" t="str">
        <f t="shared" si="15"/>
        <v>Payah 4:3</v>
      </c>
    </row>
    <row r="34" spans="1:29" ht="9">
      <c r="A34" s="24">
        <f t="shared" si="16"/>
        <v>385</v>
      </c>
      <c r="B34" s="23">
        <f t="shared" si="17"/>
        <v>40110</v>
      </c>
      <c r="C34" s="31" t="str">
        <f t="shared" si="18"/>
        <v>Sa</v>
      </c>
      <c r="D34" s="30" t="str">
        <f t="shared" si="0"/>
        <v>Trumos 5:2</v>
      </c>
      <c r="F34" s="24">
        <f t="shared" si="19"/>
        <v>1165</v>
      </c>
      <c r="G34" s="23">
        <f t="shared" si="1"/>
        <v>40175</v>
      </c>
      <c r="H34" s="31" t="str">
        <f t="shared" si="2"/>
        <v>Mo</v>
      </c>
      <c r="I34" s="30" t="str">
        <f t="shared" si="3"/>
        <v>Baytzah 2:10</v>
      </c>
      <c r="K34" s="24">
        <f t="shared" si="20"/>
        <v>1945</v>
      </c>
      <c r="L34" s="23">
        <f t="shared" si="4"/>
        <v>40240</v>
      </c>
      <c r="M34" s="31" t="str">
        <f t="shared" si="5"/>
        <v>We</v>
      </c>
      <c r="N34" s="30" t="str">
        <f t="shared" si="6"/>
        <v>Bava Kama 5:1</v>
      </c>
      <c r="P34" s="24">
        <f t="shared" si="21"/>
        <v>2725</v>
      </c>
      <c r="Q34" s="23">
        <f t="shared" si="7"/>
        <v>40305</v>
      </c>
      <c r="R34" s="31" t="str">
        <f t="shared" si="8"/>
        <v>Fr</v>
      </c>
      <c r="S34" s="30" t="str">
        <f t="shared" si="9"/>
        <v>Menachos 5:4</v>
      </c>
      <c r="U34" s="24">
        <f t="shared" si="22"/>
        <v>3505</v>
      </c>
      <c r="V34" s="23">
        <f t="shared" si="10"/>
        <v>40370</v>
      </c>
      <c r="W34" s="31" t="str">
        <f t="shared" si="11"/>
        <v>Su</v>
      </c>
      <c r="X34" s="30" t="str">
        <f t="shared" si="12"/>
        <v>Ohalos 9:11</v>
      </c>
      <c r="Z34" s="24">
        <f t="shared" si="23"/>
        <v>4285</v>
      </c>
      <c r="AA34" s="23">
        <f t="shared" si="13"/>
        <v>40435</v>
      </c>
      <c r="AB34" s="31" t="str">
        <f t="shared" si="14"/>
        <v>Tu</v>
      </c>
      <c r="AC34" s="30" t="str">
        <f t="shared" si="15"/>
        <v>Payah 5:4</v>
      </c>
    </row>
    <row r="35" spans="1:29" ht="9">
      <c r="A35" s="24">
        <f t="shared" si="16"/>
        <v>397</v>
      </c>
      <c r="B35" s="23">
        <f t="shared" si="17"/>
        <v>40111</v>
      </c>
      <c r="C35" s="31" t="str">
        <f t="shared" si="18"/>
        <v>Su</v>
      </c>
      <c r="D35" s="30" t="str">
        <f t="shared" si="0"/>
        <v>Trumos 6:5</v>
      </c>
      <c r="F35" s="24">
        <f t="shared" si="19"/>
        <v>1177</v>
      </c>
      <c r="G35" s="23">
        <f t="shared" si="1"/>
        <v>40176</v>
      </c>
      <c r="H35" s="31" t="str">
        <f t="shared" si="2"/>
        <v>Tu</v>
      </c>
      <c r="I35" s="30" t="str">
        <f t="shared" si="3"/>
        <v>Baytzah 4:4</v>
      </c>
      <c r="K35" s="24">
        <f t="shared" si="20"/>
        <v>1957</v>
      </c>
      <c r="L35" s="23">
        <f t="shared" si="4"/>
        <v>40241</v>
      </c>
      <c r="M35" s="31" t="str">
        <f t="shared" si="5"/>
        <v>Th</v>
      </c>
      <c r="N35" s="30" t="str">
        <f t="shared" si="6"/>
        <v>Bava Kama 6:6</v>
      </c>
      <c r="P35" s="24">
        <f t="shared" si="21"/>
        <v>2737</v>
      </c>
      <c r="Q35" s="23">
        <f t="shared" si="7"/>
        <v>40306</v>
      </c>
      <c r="R35" s="31" t="str">
        <f t="shared" si="8"/>
        <v>Sa</v>
      </c>
      <c r="S35" s="30" t="str">
        <f t="shared" si="9"/>
        <v>Menachos 6:7</v>
      </c>
      <c r="U35" s="24">
        <f t="shared" si="22"/>
        <v>3517</v>
      </c>
      <c r="V35" s="23">
        <f t="shared" si="10"/>
        <v>40371</v>
      </c>
      <c r="W35" s="31" t="str">
        <f t="shared" si="11"/>
        <v>Mo</v>
      </c>
      <c r="X35" s="30" t="str">
        <f t="shared" si="12"/>
        <v>Ohalos 10:7</v>
      </c>
      <c r="Z35" s="24">
        <f t="shared" si="23"/>
        <v>4297</v>
      </c>
      <c r="AA35" s="23">
        <f t="shared" si="13"/>
        <v>40436</v>
      </c>
      <c r="AB35" s="31" t="str">
        <f t="shared" si="14"/>
        <v>We</v>
      </c>
      <c r="AC35" s="30" t="str">
        <f t="shared" si="15"/>
        <v>Payah 6:8</v>
      </c>
    </row>
    <row r="36" spans="1:29" ht="9">
      <c r="A36" s="24">
        <f t="shared" si="16"/>
        <v>409</v>
      </c>
      <c r="B36" s="23">
        <f t="shared" si="17"/>
        <v>40112</v>
      </c>
      <c r="C36" s="31" t="str">
        <f t="shared" si="18"/>
        <v>Mo</v>
      </c>
      <c r="D36" s="30" t="str">
        <f t="shared" si="0"/>
        <v>Trumos 8:4</v>
      </c>
      <c r="F36" s="24">
        <f t="shared" si="19"/>
        <v>1189</v>
      </c>
      <c r="G36" s="23">
        <f t="shared" si="1"/>
        <v>40177</v>
      </c>
      <c r="H36" s="31" t="str">
        <f t="shared" si="2"/>
        <v>We</v>
      </c>
      <c r="I36" s="30" t="str">
        <f t="shared" si="3"/>
        <v>RoshHashan 1:2</v>
      </c>
      <c r="K36" s="24">
        <f t="shared" si="20"/>
        <v>1969</v>
      </c>
      <c r="L36" s="23">
        <f t="shared" si="4"/>
        <v>40242</v>
      </c>
      <c r="M36" s="31" t="str">
        <f t="shared" si="5"/>
        <v>Fr</v>
      </c>
      <c r="N36" s="30" t="str">
        <f t="shared" si="6"/>
        <v>Bava Kama 8:5</v>
      </c>
      <c r="P36" s="24">
        <f t="shared" si="21"/>
        <v>2749</v>
      </c>
      <c r="Q36" s="23">
        <f t="shared" si="7"/>
        <v>40307</v>
      </c>
      <c r="R36" s="31" t="str">
        <f t="shared" si="8"/>
        <v>Su</v>
      </c>
      <c r="S36" s="30" t="str">
        <f t="shared" si="9"/>
        <v>Menachos 8:6</v>
      </c>
      <c r="U36" s="24">
        <f t="shared" si="22"/>
        <v>3529</v>
      </c>
      <c r="V36" s="23">
        <f t="shared" si="10"/>
        <v>40372</v>
      </c>
      <c r="W36" s="31" t="str">
        <f t="shared" si="11"/>
        <v>Tu</v>
      </c>
      <c r="X36" s="30" t="str">
        <f t="shared" si="12"/>
        <v>Ohalos 12:3</v>
      </c>
      <c r="Z36" s="24">
        <f t="shared" si="23"/>
        <v>4309</v>
      </c>
      <c r="AA36" s="23">
        <f t="shared" si="13"/>
        <v>40437</v>
      </c>
      <c r="AB36" s="31" t="str">
        <f t="shared" si="14"/>
        <v>Th</v>
      </c>
      <c r="AC36" s="30" t="str">
        <f t="shared" si="15"/>
        <v>Payah 8:1</v>
      </c>
    </row>
    <row r="37" spans="1:29" ht="9">
      <c r="A37" s="24">
        <f t="shared" si="16"/>
        <v>421</v>
      </c>
      <c r="B37" s="23">
        <f t="shared" si="17"/>
        <v>40113</v>
      </c>
      <c r="C37" s="31" t="str">
        <f t="shared" si="18"/>
        <v>Tu</v>
      </c>
      <c r="D37" s="30" t="str">
        <f t="shared" si="0"/>
        <v>Trumos 9:4</v>
      </c>
      <c r="F37" s="24">
        <f t="shared" si="19"/>
        <v>1201</v>
      </c>
      <c r="G37" s="23">
        <f t="shared" si="1"/>
        <v>40178</v>
      </c>
      <c r="H37" s="31" t="str">
        <f t="shared" si="2"/>
        <v>Th</v>
      </c>
      <c r="I37" s="30" t="str">
        <f t="shared" si="3"/>
        <v>RoshHashan 2:5</v>
      </c>
      <c r="K37" s="24">
        <f t="shared" si="20"/>
        <v>1981</v>
      </c>
      <c r="L37" s="23">
        <f t="shared" si="4"/>
        <v>40243</v>
      </c>
      <c r="M37" s="31" t="str">
        <f t="shared" si="5"/>
        <v>Sa</v>
      </c>
      <c r="N37" s="30" t="str">
        <f t="shared" si="6"/>
        <v>Bava Kama 9:10</v>
      </c>
      <c r="P37" s="24">
        <f t="shared" si="21"/>
        <v>2761</v>
      </c>
      <c r="Q37" s="23">
        <f t="shared" si="7"/>
        <v>40308</v>
      </c>
      <c r="R37" s="31" t="str">
        <f t="shared" si="8"/>
        <v>Mo</v>
      </c>
      <c r="S37" s="30" t="str">
        <f t="shared" si="9"/>
        <v>Menachos 10:2</v>
      </c>
      <c r="U37" s="24">
        <f t="shared" si="22"/>
        <v>3541</v>
      </c>
      <c r="V37" s="23">
        <f t="shared" si="10"/>
        <v>40373</v>
      </c>
      <c r="W37" s="31" t="str">
        <f t="shared" si="11"/>
        <v>We</v>
      </c>
      <c r="X37" s="30" t="str">
        <f t="shared" si="12"/>
        <v>Ohalos 14:1</v>
      </c>
      <c r="Z37" s="24">
        <f t="shared" si="23"/>
        <v>4321</v>
      </c>
      <c r="AA37" s="23">
        <f t="shared" si="13"/>
        <v>40438</v>
      </c>
      <c r="AB37" s="31" t="str">
        <f t="shared" si="14"/>
        <v>Fr</v>
      </c>
      <c r="AC37" s="30" t="str">
        <f t="shared" si="15"/>
        <v>Da'mi 1:4</v>
      </c>
    </row>
    <row r="38" spans="1:29" ht="9">
      <c r="A38" s="24">
        <f t="shared" si="16"/>
        <v>433</v>
      </c>
      <c r="B38" s="23">
        <f t="shared" si="17"/>
        <v>40114</v>
      </c>
      <c r="C38" s="31" t="str">
        <f t="shared" si="18"/>
        <v>We</v>
      </c>
      <c r="D38" s="30" t="str">
        <f t="shared" si="0"/>
        <v>Trumos 10:9</v>
      </c>
      <c r="F38" s="24">
        <f t="shared" si="19"/>
        <v>1213</v>
      </c>
      <c r="G38" s="23">
        <f t="shared" si="1"/>
        <v>40179</v>
      </c>
      <c r="H38" s="31" t="str">
        <f t="shared" si="2"/>
        <v>Fr</v>
      </c>
      <c r="I38" s="30" t="str">
        <f t="shared" si="3"/>
        <v>RoshHashan 3:8</v>
      </c>
      <c r="K38" s="24">
        <f t="shared" si="20"/>
        <v>1993</v>
      </c>
      <c r="L38" s="23">
        <f t="shared" si="4"/>
        <v>40244</v>
      </c>
      <c r="M38" s="31" t="str">
        <f t="shared" si="5"/>
        <v>Su</v>
      </c>
      <c r="N38" s="30" t="str">
        <f t="shared" si="6"/>
        <v>Bava Kama 10:10</v>
      </c>
      <c r="P38" s="24">
        <f t="shared" si="21"/>
        <v>2773</v>
      </c>
      <c r="Q38" s="23">
        <f t="shared" si="7"/>
        <v>40309</v>
      </c>
      <c r="R38" s="31" t="str">
        <f t="shared" si="8"/>
        <v>Tu</v>
      </c>
      <c r="S38" s="30" t="str">
        <f t="shared" si="9"/>
        <v>Menachos 11:5</v>
      </c>
      <c r="U38" s="24">
        <f t="shared" si="22"/>
        <v>3553</v>
      </c>
      <c r="V38" s="23">
        <f t="shared" si="10"/>
        <v>40374</v>
      </c>
      <c r="W38" s="31" t="str">
        <f t="shared" si="11"/>
        <v>Th</v>
      </c>
      <c r="X38" s="30" t="str">
        <f t="shared" si="12"/>
        <v>Ohalos 15:7</v>
      </c>
      <c r="Z38" s="24">
        <f t="shared" si="23"/>
        <v>4333</v>
      </c>
      <c r="AA38" s="23">
        <f t="shared" si="13"/>
        <v>40439</v>
      </c>
      <c r="AB38" s="31" t="str">
        <f t="shared" si="14"/>
        <v>Sa</v>
      </c>
      <c r="AC38" s="30" t="str">
        <f t="shared" si="15"/>
        <v>Da'mi 4:1</v>
      </c>
    </row>
    <row r="39" spans="1:29" ht="9">
      <c r="A39" s="24">
        <f t="shared" si="16"/>
        <v>445</v>
      </c>
      <c r="B39" s="23">
        <f t="shared" si="17"/>
        <v>40115</v>
      </c>
      <c r="C39" s="31" t="str">
        <f t="shared" si="18"/>
        <v>Th</v>
      </c>
      <c r="D39" s="30" t="str">
        <f t="shared" si="0"/>
        <v>Trumos 11:9</v>
      </c>
      <c r="F39" s="24">
        <f t="shared" si="19"/>
        <v>1225</v>
      </c>
      <c r="G39" s="23">
        <f t="shared" si="1"/>
        <v>40180</v>
      </c>
      <c r="H39" s="31" t="str">
        <f t="shared" si="2"/>
        <v>Sa</v>
      </c>
      <c r="I39" s="30" t="str">
        <f t="shared" si="3"/>
        <v>Taanis 1:3</v>
      </c>
      <c r="K39" s="24">
        <f t="shared" si="20"/>
        <v>2005</v>
      </c>
      <c r="L39" s="23">
        <f t="shared" si="4"/>
        <v>40245</v>
      </c>
      <c r="M39" s="31" t="str">
        <f t="shared" si="5"/>
        <v>Mo</v>
      </c>
      <c r="N39" s="30" t="str">
        <f t="shared" si="6"/>
        <v>Bava Metzea 2:4</v>
      </c>
      <c r="P39" s="24">
        <f t="shared" si="21"/>
        <v>2785</v>
      </c>
      <c r="Q39" s="23">
        <f t="shared" si="7"/>
        <v>40310</v>
      </c>
      <c r="R39" s="31" t="str">
        <f t="shared" si="8"/>
        <v>We</v>
      </c>
      <c r="S39" s="30" t="str">
        <f t="shared" si="9"/>
        <v>Menachos 13:3</v>
      </c>
      <c r="U39" s="24">
        <f t="shared" si="22"/>
        <v>3565</v>
      </c>
      <c r="V39" s="23">
        <f t="shared" si="10"/>
        <v>40375</v>
      </c>
      <c r="W39" s="31" t="str">
        <f t="shared" si="11"/>
        <v>Fr</v>
      </c>
      <c r="X39" s="30" t="str">
        <f t="shared" si="12"/>
        <v>Ohalos 17:4</v>
      </c>
      <c r="Z39" s="24">
        <f t="shared" si="23"/>
        <v>4345</v>
      </c>
      <c r="AA39" s="23">
        <f t="shared" si="13"/>
        <v>40440</v>
      </c>
      <c r="AB39" s="31" t="str">
        <f t="shared" si="14"/>
        <v>Su</v>
      </c>
      <c r="AC39" s="30" t="str">
        <f t="shared" si="15"/>
        <v>Da'mi 5:6</v>
      </c>
    </row>
    <row r="40" spans="1:29" ht="9">
      <c r="A40" s="24">
        <f t="shared" si="16"/>
        <v>457</v>
      </c>
      <c r="B40" s="23">
        <f t="shared" si="17"/>
        <v>40116</v>
      </c>
      <c r="C40" s="31" t="str">
        <f t="shared" si="18"/>
        <v>Fr</v>
      </c>
      <c r="D40" s="30" t="str">
        <f t="shared" si="0"/>
        <v>Maasros 2:3</v>
      </c>
      <c r="F40" s="24">
        <f t="shared" si="19"/>
        <v>1237</v>
      </c>
      <c r="G40" s="23">
        <f t="shared" si="1"/>
        <v>40181</v>
      </c>
      <c r="H40" s="31" t="str">
        <f t="shared" si="2"/>
        <v>Su</v>
      </c>
      <c r="I40" s="30" t="str">
        <f t="shared" si="3"/>
        <v>Taanis 2:8</v>
      </c>
      <c r="K40" s="24">
        <f t="shared" si="20"/>
        <v>2017</v>
      </c>
      <c r="L40" s="23">
        <f t="shared" si="4"/>
        <v>40246</v>
      </c>
      <c r="M40" s="31" t="str">
        <f t="shared" si="5"/>
        <v>Tu</v>
      </c>
      <c r="N40" s="30" t="str">
        <f t="shared" si="6"/>
        <v>Bava Metzea 3:5</v>
      </c>
      <c r="P40" s="24">
        <f t="shared" si="21"/>
        <v>2797</v>
      </c>
      <c r="Q40" s="23">
        <f t="shared" si="7"/>
        <v>40311</v>
      </c>
      <c r="R40" s="31" t="str">
        <f t="shared" si="8"/>
        <v>Th</v>
      </c>
      <c r="S40" s="30" t="str">
        <f t="shared" si="9"/>
        <v>Chullin 1:4</v>
      </c>
      <c r="U40" s="24">
        <f t="shared" si="22"/>
        <v>3577</v>
      </c>
      <c r="V40" s="23">
        <f t="shared" si="10"/>
        <v>40376</v>
      </c>
      <c r="W40" s="31" t="str">
        <f t="shared" si="11"/>
        <v>Sa</v>
      </c>
      <c r="X40" s="30" t="str">
        <f t="shared" si="12"/>
        <v>Niga'im 1:1</v>
      </c>
      <c r="Z40" s="24">
        <f t="shared" si="23"/>
        <v>4357</v>
      </c>
      <c r="AA40" s="23">
        <f t="shared" si="13"/>
        <v>40441</v>
      </c>
      <c r="AB40" s="31" t="str">
        <f t="shared" si="14"/>
        <v>Mo</v>
      </c>
      <c r="AC40" s="30" t="str">
        <f t="shared" si="15"/>
        <v>Da'mi 6:7</v>
      </c>
    </row>
    <row r="41" spans="1:29" ht="9">
      <c r="A41" s="24">
        <f t="shared" si="16"/>
        <v>469</v>
      </c>
      <c r="B41" s="23">
        <f t="shared" si="17"/>
        <v>40117</v>
      </c>
      <c r="C41" s="31" t="str">
        <f t="shared" si="18"/>
        <v>Sa</v>
      </c>
      <c r="D41" s="30" t="str">
        <f t="shared" si="0"/>
        <v>Maasros 3:7</v>
      </c>
      <c r="F41" s="24">
        <f t="shared" si="19"/>
        <v>1249</v>
      </c>
      <c r="G41" s="23">
        <f t="shared" si="1"/>
        <v>40182</v>
      </c>
      <c r="H41" s="31" t="str">
        <f t="shared" si="2"/>
        <v>Mo</v>
      </c>
      <c r="I41" s="30" t="str">
        <f t="shared" si="3"/>
        <v>Taanis 4:1</v>
      </c>
      <c r="K41" s="24">
        <f t="shared" si="20"/>
        <v>2029</v>
      </c>
      <c r="L41" s="23">
        <f t="shared" si="4"/>
        <v>40247</v>
      </c>
      <c r="M41" s="31" t="str">
        <f t="shared" si="5"/>
        <v>We</v>
      </c>
      <c r="N41" s="30" t="str">
        <f t="shared" si="6"/>
        <v>Bava Metzea 4:5</v>
      </c>
      <c r="P41" s="24">
        <f t="shared" si="21"/>
        <v>2809</v>
      </c>
      <c r="Q41" s="23">
        <f t="shared" si="7"/>
        <v>40312</v>
      </c>
      <c r="R41" s="31" t="str">
        <f t="shared" si="8"/>
        <v>Fr</v>
      </c>
      <c r="S41" s="30" t="str">
        <f t="shared" si="9"/>
        <v>Chullin 2:9</v>
      </c>
      <c r="U41" s="24">
        <f t="shared" si="22"/>
        <v>3589</v>
      </c>
      <c r="V41" s="23">
        <f t="shared" si="10"/>
        <v>40377</v>
      </c>
      <c r="W41" s="31" t="str">
        <f t="shared" si="11"/>
        <v>Su</v>
      </c>
      <c r="X41" s="30" t="str">
        <f t="shared" si="12"/>
        <v>Niga'im 3:2</v>
      </c>
      <c r="Z41" s="24">
        <f t="shared" si="23"/>
        <v>4369</v>
      </c>
      <c r="AA41" s="23">
        <f t="shared" si="13"/>
        <v>40442</v>
      </c>
      <c r="AB41" s="31" t="str">
        <f t="shared" si="14"/>
        <v>Tu</v>
      </c>
      <c r="AC41" s="30" t="str">
        <f t="shared" si="15"/>
        <v>Da'mi 7:7</v>
      </c>
    </row>
    <row r="42" spans="1:29" ht="9">
      <c r="A42" s="24">
        <f t="shared" si="16"/>
        <v>481</v>
      </c>
      <c r="B42" s="23">
        <f t="shared" si="17"/>
        <v>40118</v>
      </c>
      <c r="C42" s="31" t="str">
        <f t="shared" si="18"/>
        <v>Su</v>
      </c>
      <c r="D42" s="30" t="str">
        <f t="shared" si="0"/>
        <v>Maasros 5:3</v>
      </c>
      <c r="F42" s="24">
        <f t="shared" si="19"/>
        <v>1261</v>
      </c>
      <c r="G42" s="23">
        <f t="shared" si="1"/>
        <v>40183</v>
      </c>
      <c r="H42" s="31" t="str">
        <f t="shared" si="2"/>
        <v>Tu</v>
      </c>
      <c r="I42" s="30" t="str">
        <f t="shared" si="3"/>
        <v>Maggila 1:5</v>
      </c>
      <c r="K42" s="24">
        <f t="shared" si="20"/>
        <v>2041</v>
      </c>
      <c r="L42" s="23">
        <f t="shared" si="4"/>
        <v>40248</v>
      </c>
      <c r="M42" s="31" t="str">
        <f t="shared" si="5"/>
        <v>Th</v>
      </c>
      <c r="N42" s="30" t="str">
        <f t="shared" si="6"/>
        <v>Bava Metzea 5:5</v>
      </c>
      <c r="P42" s="24">
        <f t="shared" si="21"/>
        <v>2821</v>
      </c>
      <c r="Q42" s="23">
        <f t="shared" si="7"/>
        <v>40313</v>
      </c>
      <c r="R42" s="31" t="str">
        <f t="shared" si="8"/>
        <v>Sa</v>
      </c>
      <c r="S42" s="30" t="str">
        <f t="shared" si="9"/>
        <v>Chullin 4:4</v>
      </c>
      <c r="U42" s="24">
        <f t="shared" si="22"/>
        <v>3601</v>
      </c>
      <c r="V42" s="23">
        <f t="shared" si="10"/>
        <v>40378</v>
      </c>
      <c r="W42" s="31" t="str">
        <f t="shared" si="11"/>
        <v>Mo</v>
      </c>
      <c r="X42" s="30" t="str">
        <f t="shared" si="12"/>
        <v>Niga'im 4:6</v>
      </c>
      <c r="Z42" s="24">
        <f t="shared" si="23"/>
        <v>4381</v>
      </c>
      <c r="AA42" s="23">
        <f t="shared" si="13"/>
        <v>40443</v>
      </c>
      <c r="AB42" s="31" t="str">
        <f t="shared" si="14"/>
        <v>We</v>
      </c>
      <c r="AC42" s="30" t="str">
        <f t="shared" si="15"/>
        <v>K'liyim 2:2</v>
      </c>
    </row>
    <row r="43" spans="1:29" ht="9">
      <c r="A43" s="24">
        <f t="shared" si="16"/>
        <v>493</v>
      </c>
      <c r="B43" s="23">
        <f t="shared" si="17"/>
        <v>40119</v>
      </c>
      <c r="C43" s="31" t="str">
        <f t="shared" si="18"/>
        <v>Mo</v>
      </c>
      <c r="D43" s="30" t="str">
        <f t="shared" si="0"/>
        <v>Masser2 1:7</v>
      </c>
      <c r="F43" s="24">
        <f t="shared" si="19"/>
        <v>1273</v>
      </c>
      <c r="G43" s="23">
        <f t="shared" si="1"/>
        <v>40184</v>
      </c>
      <c r="H43" s="31" t="str">
        <f t="shared" si="2"/>
        <v>We</v>
      </c>
      <c r="I43" s="30" t="str">
        <f t="shared" si="3"/>
        <v>Maggila 2:6</v>
      </c>
      <c r="K43" s="24">
        <f t="shared" si="20"/>
        <v>2053</v>
      </c>
      <c r="L43" s="23">
        <f t="shared" si="4"/>
        <v>40249</v>
      </c>
      <c r="M43" s="31" t="str">
        <f t="shared" si="5"/>
        <v>Fr</v>
      </c>
      <c r="N43" s="30" t="str">
        <f t="shared" si="6"/>
        <v>Bava Metzea 6:6</v>
      </c>
      <c r="P43" s="24">
        <f t="shared" si="21"/>
        <v>2833</v>
      </c>
      <c r="Q43" s="23">
        <f t="shared" si="7"/>
        <v>40314</v>
      </c>
      <c r="R43" s="31" t="str">
        <f t="shared" si="8"/>
        <v>Su</v>
      </c>
      <c r="S43" s="30" t="str">
        <f t="shared" si="9"/>
        <v>Chullin 6:4</v>
      </c>
      <c r="U43" s="24">
        <f t="shared" si="22"/>
        <v>3613</v>
      </c>
      <c r="V43" s="23">
        <f t="shared" si="10"/>
        <v>40379</v>
      </c>
      <c r="W43" s="31" t="str">
        <f t="shared" si="11"/>
        <v>Tu</v>
      </c>
      <c r="X43" s="30" t="str">
        <f t="shared" si="12"/>
        <v>Niga'im 6:2</v>
      </c>
      <c r="Z43" s="24">
        <f t="shared" si="23"/>
        <v>4393</v>
      </c>
      <c r="AA43" s="23">
        <f t="shared" si="13"/>
        <v>40444</v>
      </c>
      <c r="AB43" s="31" t="str">
        <f t="shared" si="14"/>
        <v>Th</v>
      </c>
      <c r="AC43" s="30" t="str">
        <f t="shared" si="15"/>
        <v>K'liyim 3:3</v>
      </c>
    </row>
    <row r="44" spans="1:29" ht="9">
      <c r="A44" s="24">
        <f t="shared" si="16"/>
        <v>505</v>
      </c>
      <c r="B44" s="23">
        <f t="shared" si="17"/>
        <v>40120</v>
      </c>
      <c r="C44" s="31" t="str">
        <f t="shared" si="18"/>
        <v>Tu</v>
      </c>
      <c r="D44" s="30" t="str">
        <f t="shared" si="0"/>
        <v>Masser2 3:2</v>
      </c>
      <c r="F44" s="24">
        <f t="shared" si="19"/>
        <v>1285</v>
      </c>
      <c r="G44" s="23">
        <f t="shared" si="1"/>
        <v>40185</v>
      </c>
      <c r="H44" s="31" t="str">
        <f t="shared" si="2"/>
        <v>Th</v>
      </c>
      <c r="I44" s="30" t="str">
        <f t="shared" si="3"/>
        <v>Maggila 4:6</v>
      </c>
      <c r="K44" s="24">
        <f t="shared" si="20"/>
        <v>2065</v>
      </c>
      <c r="L44" s="23">
        <f t="shared" si="4"/>
        <v>40250</v>
      </c>
      <c r="M44" s="31" t="str">
        <f t="shared" si="5"/>
        <v>Sa</v>
      </c>
      <c r="N44" s="30" t="str">
        <f t="shared" si="6"/>
        <v>Bava Metzea 7:10</v>
      </c>
      <c r="P44" s="24">
        <f t="shared" si="21"/>
        <v>2845</v>
      </c>
      <c r="Q44" s="23">
        <f t="shared" si="7"/>
        <v>40315</v>
      </c>
      <c r="R44" s="31" t="str">
        <f t="shared" si="8"/>
        <v>Mo</v>
      </c>
      <c r="S44" s="30" t="str">
        <f t="shared" si="9"/>
        <v>Chullin 8:3</v>
      </c>
      <c r="U44" s="24">
        <f t="shared" si="22"/>
        <v>3625</v>
      </c>
      <c r="V44" s="23">
        <f t="shared" si="10"/>
        <v>40380</v>
      </c>
      <c r="W44" s="31" t="str">
        <f t="shared" si="11"/>
        <v>We</v>
      </c>
      <c r="X44" s="30" t="str">
        <f t="shared" si="12"/>
        <v>Niga'im 8:1</v>
      </c>
      <c r="Z44" s="24">
        <f t="shared" si="23"/>
        <v>4405</v>
      </c>
      <c r="AA44" s="23">
        <f t="shared" si="13"/>
        <v>40445</v>
      </c>
      <c r="AB44" s="31" t="str">
        <f t="shared" si="14"/>
        <v>Fr</v>
      </c>
      <c r="AC44" s="30" t="str">
        <f t="shared" si="15"/>
        <v>K'liyim 4:8</v>
      </c>
    </row>
    <row r="45" spans="1:29" ht="9">
      <c r="A45" s="24">
        <f t="shared" si="16"/>
        <v>517</v>
      </c>
      <c r="B45" s="23">
        <f t="shared" si="17"/>
        <v>40121</v>
      </c>
      <c r="C45" s="31" t="str">
        <f t="shared" si="18"/>
        <v>We</v>
      </c>
      <c r="D45" s="30" t="str">
        <f t="shared" si="0"/>
        <v>Masser2 4:1</v>
      </c>
      <c r="F45" s="24">
        <f t="shared" si="19"/>
        <v>1297</v>
      </c>
      <c r="G45" s="23">
        <f t="shared" si="1"/>
        <v>40186</v>
      </c>
      <c r="H45" s="31" t="str">
        <f t="shared" si="2"/>
        <v>Fr</v>
      </c>
      <c r="I45" s="30" t="str">
        <f t="shared" si="3"/>
        <v>Moed Katan 1:8</v>
      </c>
      <c r="K45" s="24">
        <f t="shared" si="20"/>
        <v>2077</v>
      </c>
      <c r="L45" s="23">
        <f t="shared" si="4"/>
        <v>40251</v>
      </c>
      <c r="M45" s="31" t="str">
        <f t="shared" si="5"/>
        <v>Su</v>
      </c>
      <c r="N45" s="30" t="str">
        <f t="shared" si="6"/>
        <v>Bava Metzea 9:2</v>
      </c>
      <c r="P45" s="24">
        <f t="shared" si="21"/>
        <v>2857</v>
      </c>
      <c r="Q45" s="23">
        <f t="shared" si="7"/>
        <v>40316</v>
      </c>
      <c r="R45" s="31" t="str">
        <f t="shared" si="8"/>
        <v>Tu</v>
      </c>
      <c r="S45" s="30" t="str">
        <f t="shared" si="9"/>
        <v>Chullin 10:1</v>
      </c>
      <c r="U45" s="24">
        <f t="shared" si="22"/>
        <v>3637</v>
      </c>
      <c r="V45" s="23">
        <f t="shared" si="10"/>
        <v>40381</v>
      </c>
      <c r="W45" s="31" t="str">
        <f t="shared" si="11"/>
        <v>Th</v>
      </c>
      <c r="X45" s="30" t="str">
        <f t="shared" si="12"/>
        <v>Niga'im 9:3</v>
      </c>
      <c r="Z45" s="24">
        <f t="shared" si="23"/>
        <v>4417</v>
      </c>
      <c r="AA45" s="23">
        <f t="shared" si="13"/>
        <v>40446</v>
      </c>
      <c r="AB45" s="31" t="str">
        <f t="shared" si="14"/>
        <v>Sa</v>
      </c>
      <c r="AC45" s="30" t="str">
        <f t="shared" si="15"/>
        <v>K'liyim 6:3</v>
      </c>
    </row>
    <row r="46" spans="1:29" ht="9">
      <c r="A46" s="24">
        <f t="shared" si="16"/>
        <v>529</v>
      </c>
      <c r="B46" s="23">
        <f t="shared" si="17"/>
        <v>40122</v>
      </c>
      <c r="C46" s="31" t="str">
        <f t="shared" si="18"/>
        <v>Th</v>
      </c>
      <c r="D46" s="30" t="str">
        <f t="shared" si="0"/>
        <v>Masser2 5:1</v>
      </c>
      <c r="F46" s="24">
        <f t="shared" si="19"/>
        <v>1309</v>
      </c>
      <c r="G46" s="23">
        <f t="shared" si="1"/>
        <v>40187</v>
      </c>
      <c r="H46" s="31" t="str">
        <f t="shared" si="2"/>
        <v>Sa</v>
      </c>
      <c r="I46" s="30" t="str">
        <f t="shared" si="3"/>
        <v>Moed Katan 3:5</v>
      </c>
      <c r="K46" s="24">
        <f t="shared" si="20"/>
        <v>2089</v>
      </c>
      <c r="L46" s="23">
        <f t="shared" si="4"/>
        <v>40252</v>
      </c>
      <c r="M46" s="31" t="str">
        <f t="shared" si="5"/>
        <v>Mo</v>
      </c>
      <c r="N46" s="30" t="str">
        <f t="shared" si="6"/>
        <v>Bava Metzea 10:1</v>
      </c>
      <c r="P46" s="24">
        <f t="shared" si="21"/>
        <v>2869</v>
      </c>
      <c r="Q46" s="23">
        <f t="shared" si="7"/>
        <v>40317</v>
      </c>
      <c r="R46" s="31" t="str">
        <f t="shared" si="8"/>
        <v>We</v>
      </c>
      <c r="S46" s="30" t="str">
        <f t="shared" si="9"/>
        <v>Bechoros 1:2</v>
      </c>
      <c r="U46" s="24">
        <f t="shared" si="22"/>
        <v>3649</v>
      </c>
      <c r="V46" s="23">
        <f t="shared" si="10"/>
        <v>40382</v>
      </c>
      <c r="W46" s="31" t="str">
        <f t="shared" si="11"/>
        <v>Fr</v>
      </c>
      <c r="X46" s="30" t="str">
        <f t="shared" si="12"/>
        <v>Niga'im 11:2</v>
      </c>
      <c r="Z46" s="24">
        <f t="shared" si="23"/>
        <v>4429</v>
      </c>
      <c r="AA46" s="23">
        <f t="shared" si="13"/>
        <v>40447</v>
      </c>
      <c r="AB46" s="31" t="str">
        <f t="shared" si="14"/>
        <v>Su</v>
      </c>
      <c r="AC46" s="30" t="str">
        <f t="shared" si="15"/>
        <v>K'liyim 7:6</v>
      </c>
    </row>
    <row r="47" spans="1:29" ht="9">
      <c r="A47" s="24">
        <f t="shared" si="16"/>
        <v>541</v>
      </c>
      <c r="B47" s="23">
        <f t="shared" si="17"/>
        <v>40123</v>
      </c>
      <c r="C47" s="31" t="str">
        <f t="shared" si="18"/>
        <v>Fr</v>
      </c>
      <c r="D47" s="30" t="str">
        <f t="shared" si="0"/>
        <v>Masser2 5:13</v>
      </c>
      <c r="F47" s="24">
        <f t="shared" si="19"/>
        <v>1321</v>
      </c>
      <c r="G47" s="23">
        <f t="shared" si="1"/>
        <v>40188</v>
      </c>
      <c r="H47" s="31" t="str">
        <f t="shared" si="2"/>
        <v>Su</v>
      </c>
      <c r="I47" s="30" t="str">
        <f t="shared" si="3"/>
        <v>Chagigah 1:8</v>
      </c>
      <c r="K47" s="24">
        <f t="shared" si="20"/>
        <v>2101</v>
      </c>
      <c r="L47" s="23">
        <f t="shared" si="4"/>
        <v>40253</v>
      </c>
      <c r="M47" s="31" t="str">
        <f t="shared" si="5"/>
        <v>Tu</v>
      </c>
      <c r="N47" s="30" t="str">
        <f t="shared" si="6"/>
        <v>Bava Basra 2:1</v>
      </c>
      <c r="P47" s="24">
        <f t="shared" si="21"/>
        <v>2881</v>
      </c>
      <c r="Q47" s="23">
        <f t="shared" si="7"/>
        <v>40318</v>
      </c>
      <c r="R47" s="31" t="str">
        <f t="shared" si="8"/>
        <v>Th</v>
      </c>
      <c r="S47" s="30" t="str">
        <f t="shared" si="9"/>
        <v>Bechoros 2:7</v>
      </c>
      <c r="U47" s="24">
        <f t="shared" si="22"/>
        <v>3661</v>
      </c>
      <c r="V47" s="23">
        <f t="shared" si="10"/>
        <v>40383</v>
      </c>
      <c r="W47" s="31" t="str">
        <f t="shared" si="11"/>
        <v>Sa</v>
      </c>
      <c r="X47" s="30" t="str">
        <f t="shared" si="12"/>
        <v>Niga'im 12:2</v>
      </c>
      <c r="Z47" s="24">
        <f t="shared" si="23"/>
        <v>4441</v>
      </c>
      <c r="AA47" s="23">
        <f t="shared" si="13"/>
        <v>40448</v>
      </c>
      <c r="AB47" s="31" t="str">
        <f t="shared" si="14"/>
        <v>Mo</v>
      </c>
      <c r="AC47" s="30" t="str">
        <f t="shared" si="15"/>
        <v>K'liyim 9:4</v>
      </c>
    </row>
    <row r="48" spans="1:29" ht="9">
      <c r="A48" s="24">
        <f t="shared" si="16"/>
        <v>553</v>
      </c>
      <c r="B48" s="23">
        <f t="shared" si="17"/>
        <v>40124</v>
      </c>
      <c r="C48" s="31" t="str">
        <f t="shared" si="18"/>
        <v>Sa</v>
      </c>
      <c r="D48" s="30" t="str">
        <f t="shared" si="0"/>
        <v>Challa 2:1</v>
      </c>
      <c r="F48" s="24">
        <f t="shared" si="19"/>
        <v>1333</v>
      </c>
      <c r="G48" s="23">
        <f t="shared" si="1"/>
        <v>40189</v>
      </c>
      <c r="H48" s="31" t="str">
        <f t="shared" si="2"/>
        <v>Mo</v>
      </c>
      <c r="I48" s="30" t="str">
        <f t="shared" si="3"/>
        <v>Chagigah 3:5</v>
      </c>
      <c r="K48" s="24">
        <f t="shared" si="20"/>
        <v>2113</v>
      </c>
      <c r="L48" s="23">
        <f t="shared" si="4"/>
        <v>40254</v>
      </c>
      <c r="M48" s="31" t="str">
        <f t="shared" si="5"/>
        <v>We</v>
      </c>
      <c r="N48" s="30" t="str">
        <f t="shared" si="6"/>
        <v>Bava Basra 2:13</v>
      </c>
      <c r="P48" s="24">
        <f t="shared" si="21"/>
        <v>2893</v>
      </c>
      <c r="Q48" s="23">
        <f t="shared" si="7"/>
        <v>40319</v>
      </c>
      <c r="R48" s="31" t="str">
        <f t="shared" si="8"/>
        <v>Fr</v>
      </c>
      <c r="S48" s="30" t="str">
        <f t="shared" si="9"/>
        <v>Bechoros 4:6</v>
      </c>
      <c r="U48" s="24">
        <f t="shared" si="22"/>
        <v>3673</v>
      </c>
      <c r="V48" s="23">
        <f t="shared" si="10"/>
        <v>40384</v>
      </c>
      <c r="W48" s="31" t="str">
        <f t="shared" si="11"/>
        <v>Su</v>
      </c>
      <c r="X48" s="30" t="str">
        <f t="shared" si="12"/>
        <v>Niga'im 13:7</v>
      </c>
      <c r="Z48" s="24">
        <f t="shared" si="23"/>
        <v>4453</v>
      </c>
      <c r="AA48" s="23">
        <f t="shared" si="13"/>
        <v>40449</v>
      </c>
      <c r="AB48" s="31" t="str">
        <f t="shared" si="14"/>
        <v>Tu</v>
      </c>
      <c r="AC48" s="30" t="str">
        <f t="shared" si="15"/>
        <v>Shevis 1:6</v>
      </c>
    </row>
    <row r="49" spans="1:29" ht="9">
      <c r="A49" s="24">
        <f t="shared" si="16"/>
        <v>565</v>
      </c>
      <c r="B49" s="23">
        <f t="shared" si="17"/>
        <v>40125</v>
      </c>
      <c r="C49" s="31" t="str">
        <f t="shared" si="18"/>
        <v>Su</v>
      </c>
      <c r="D49" s="30" t="str">
        <f t="shared" si="0"/>
        <v>Challa 3:5</v>
      </c>
      <c r="F49" s="24">
        <f t="shared" si="19"/>
        <v>1345</v>
      </c>
      <c r="G49" s="23">
        <f t="shared" si="1"/>
        <v>40190</v>
      </c>
      <c r="H49" s="31" t="str">
        <f t="shared" si="2"/>
        <v>Tu</v>
      </c>
      <c r="I49" s="30" t="str">
        <f t="shared" si="3"/>
        <v>Yevamos 2:5</v>
      </c>
      <c r="K49" s="24">
        <f t="shared" si="20"/>
        <v>2125</v>
      </c>
      <c r="L49" s="23">
        <f t="shared" si="4"/>
        <v>40255</v>
      </c>
      <c r="M49" s="31" t="str">
        <f t="shared" si="5"/>
        <v>Th</v>
      </c>
      <c r="N49" s="30" t="str">
        <f t="shared" si="6"/>
        <v>Bava Basra 4:3</v>
      </c>
      <c r="P49" s="24">
        <f t="shared" si="21"/>
        <v>2905</v>
      </c>
      <c r="Q49" s="23">
        <f t="shared" si="7"/>
        <v>40320</v>
      </c>
      <c r="R49" s="31" t="str">
        <f t="shared" si="8"/>
        <v>Sa</v>
      </c>
      <c r="S49" s="30" t="str">
        <f t="shared" si="9"/>
        <v>Bechoros 6:2</v>
      </c>
      <c r="U49" s="24">
        <f t="shared" si="22"/>
        <v>3685</v>
      </c>
      <c r="V49" s="23">
        <f t="shared" si="10"/>
        <v>40385</v>
      </c>
      <c r="W49" s="31" t="str">
        <f t="shared" si="11"/>
        <v>Mo</v>
      </c>
      <c r="X49" s="30" t="str">
        <f t="shared" si="12"/>
        <v>Niga'im 14:7</v>
      </c>
      <c r="Z49" s="24">
        <f t="shared" si="23"/>
        <v>4465</v>
      </c>
      <c r="AA49" s="23">
        <f t="shared" si="13"/>
        <v>40450</v>
      </c>
      <c r="AB49" s="31" t="str">
        <f t="shared" si="14"/>
        <v>We</v>
      </c>
      <c r="AC49" s="30" t="str">
        <f t="shared" si="15"/>
        <v>Shevis 2:10</v>
      </c>
    </row>
    <row r="50" spans="1:29" ht="9">
      <c r="A50" s="24">
        <f t="shared" si="16"/>
        <v>577</v>
      </c>
      <c r="B50" s="23">
        <f t="shared" si="17"/>
        <v>40126</v>
      </c>
      <c r="C50" s="31" t="str">
        <f t="shared" si="18"/>
        <v>Mo</v>
      </c>
      <c r="D50" s="30" t="str">
        <f t="shared" si="0"/>
        <v>Challa 4:7</v>
      </c>
      <c r="F50" s="24">
        <f t="shared" si="19"/>
        <v>1357</v>
      </c>
      <c r="G50" s="23">
        <f t="shared" si="1"/>
        <v>40191</v>
      </c>
      <c r="H50" s="31" t="str">
        <f t="shared" si="2"/>
        <v>We</v>
      </c>
      <c r="I50" s="30" t="str">
        <f t="shared" si="3"/>
        <v>Yevamos 3:7</v>
      </c>
      <c r="K50" s="24">
        <f t="shared" si="20"/>
        <v>2137</v>
      </c>
      <c r="L50" s="23">
        <f t="shared" si="4"/>
        <v>40256</v>
      </c>
      <c r="M50" s="31" t="str">
        <f t="shared" si="5"/>
        <v>Fr</v>
      </c>
      <c r="N50" s="30" t="str">
        <f t="shared" si="6"/>
        <v>Bava Basra 5:6</v>
      </c>
      <c r="P50" s="24">
        <f t="shared" si="21"/>
        <v>2917</v>
      </c>
      <c r="Q50" s="23">
        <f t="shared" si="7"/>
        <v>40321</v>
      </c>
      <c r="R50" s="31" t="str">
        <f t="shared" si="8"/>
        <v>Su</v>
      </c>
      <c r="S50" s="30" t="str">
        <f t="shared" si="9"/>
        <v>Bechoros 7:2</v>
      </c>
      <c r="U50" s="24">
        <f t="shared" si="22"/>
        <v>3697</v>
      </c>
      <c r="V50" s="23">
        <f t="shared" si="10"/>
        <v>40386</v>
      </c>
      <c r="W50" s="31" t="str">
        <f t="shared" si="11"/>
        <v>Tu</v>
      </c>
      <c r="X50" s="30" t="str">
        <f t="shared" si="12"/>
        <v>Parah 2:2</v>
      </c>
      <c r="Z50" s="24">
        <f t="shared" si="23"/>
        <v>4477</v>
      </c>
      <c r="AA50" s="23">
        <f t="shared" si="13"/>
        <v>40451</v>
      </c>
      <c r="AB50" s="31" t="str">
        <f t="shared" si="14"/>
        <v>Th</v>
      </c>
      <c r="AC50" s="30" t="str">
        <f t="shared" si="15"/>
        <v>Shevis 4:2</v>
      </c>
    </row>
    <row r="51" spans="1:29" ht="9">
      <c r="A51" s="24">
        <f t="shared" si="16"/>
        <v>589</v>
      </c>
      <c r="B51" s="23">
        <f t="shared" si="17"/>
        <v>40127</v>
      </c>
      <c r="C51" s="31" t="str">
        <f t="shared" si="18"/>
        <v>Tu</v>
      </c>
      <c r="D51" s="30" t="str">
        <f t="shared" si="0"/>
        <v>Orla 1:8</v>
      </c>
      <c r="F51" s="24">
        <f t="shared" si="19"/>
        <v>1369</v>
      </c>
      <c r="G51" s="23">
        <f t="shared" si="1"/>
        <v>40192</v>
      </c>
      <c r="H51" s="31" t="str">
        <f t="shared" si="2"/>
        <v>Th</v>
      </c>
      <c r="I51" s="30" t="str">
        <f t="shared" si="3"/>
        <v>Yevamos 4:9</v>
      </c>
      <c r="K51" s="24">
        <f t="shared" si="20"/>
        <v>2149</v>
      </c>
      <c r="L51" s="23">
        <f t="shared" si="4"/>
        <v>40257</v>
      </c>
      <c r="M51" s="31" t="str">
        <f t="shared" si="5"/>
        <v>Sa</v>
      </c>
      <c r="N51" s="30" t="str">
        <f t="shared" si="6"/>
        <v>Bava Basra 6:7</v>
      </c>
      <c r="P51" s="24">
        <f t="shared" si="21"/>
        <v>2929</v>
      </c>
      <c r="Q51" s="23">
        <f t="shared" si="7"/>
        <v>40322</v>
      </c>
      <c r="R51" s="31" t="str">
        <f t="shared" si="8"/>
        <v>Mo</v>
      </c>
      <c r="S51" s="30" t="str">
        <f t="shared" si="9"/>
        <v>Bechoros 8:7</v>
      </c>
      <c r="U51" s="24">
        <f t="shared" si="22"/>
        <v>3709</v>
      </c>
      <c r="V51" s="23">
        <f t="shared" si="10"/>
        <v>40387</v>
      </c>
      <c r="W51" s="31" t="str">
        <f t="shared" si="11"/>
        <v>We</v>
      </c>
      <c r="X51" s="30" t="str">
        <f t="shared" si="12"/>
        <v>Parah 3:9</v>
      </c>
      <c r="Z51" s="24">
        <f t="shared" si="23"/>
        <v>4489</v>
      </c>
      <c r="AA51" s="23">
        <f t="shared" si="13"/>
        <v>40452</v>
      </c>
      <c r="AB51" s="31" t="str">
        <f t="shared" si="14"/>
        <v>Fr</v>
      </c>
      <c r="AC51" s="30" t="str">
        <f t="shared" si="15"/>
        <v>Shevis 5:4</v>
      </c>
    </row>
    <row r="52" spans="1:29" ht="9">
      <c r="A52" s="24">
        <f t="shared" si="16"/>
        <v>601</v>
      </c>
      <c r="B52" s="23">
        <f t="shared" si="17"/>
        <v>40128</v>
      </c>
      <c r="C52" s="31" t="str">
        <f t="shared" si="18"/>
        <v>We</v>
      </c>
      <c r="D52" s="30" t="str">
        <f t="shared" si="0"/>
        <v>Orla 2:11</v>
      </c>
      <c r="F52" s="24">
        <f t="shared" si="19"/>
        <v>1381</v>
      </c>
      <c r="G52" s="23">
        <f t="shared" si="1"/>
        <v>40193</v>
      </c>
      <c r="H52" s="31" t="str">
        <f t="shared" si="2"/>
        <v>Fr</v>
      </c>
      <c r="I52" s="30" t="str">
        <f t="shared" si="3"/>
        <v>Yevamos 6:2</v>
      </c>
      <c r="K52" s="24">
        <f t="shared" si="20"/>
        <v>2161</v>
      </c>
      <c r="L52" s="23">
        <f t="shared" si="4"/>
        <v>40258</v>
      </c>
      <c r="M52" s="31" t="str">
        <f t="shared" si="5"/>
        <v>Su</v>
      </c>
      <c r="N52" s="30" t="str">
        <f t="shared" si="6"/>
        <v>Bava Basra 8:7</v>
      </c>
      <c r="P52" s="24">
        <f t="shared" si="21"/>
        <v>2941</v>
      </c>
      <c r="Q52" s="23">
        <f t="shared" si="7"/>
        <v>40323</v>
      </c>
      <c r="R52" s="31" t="str">
        <f t="shared" si="8"/>
        <v>Tu</v>
      </c>
      <c r="S52" s="30" t="str">
        <f t="shared" si="9"/>
        <v>Arachim 1:1</v>
      </c>
      <c r="U52" s="24">
        <f t="shared" si="22"/>
        <v>3721</v>
      </c>
      <c r="V52" s="23">
        <f t="shared" si="10"/>
        <v>40388</v>
      </c>
      <c r="W52" s="31" t="str">
        <f t="shared" si="11"/>
        <v>Th</v>
      </c>
      <c r="X52" s="30" t="str">
        <f t="shared" si="12"/>
        <v>Parah 5:6</v>
      </c>
      <c r="Z52" s="24">
        <f t="shared" si="23"/>
        <v>4501</v>
      </c>
      <c r="AA52" s="23">
        <f t="shared" si="13"/>
        <v>40453</v>
      </c>
      <c r="AB52" s="31" t="str">
        <f t="shared" si="14"/>
        <v>Sa</v>
      </c>
      <c r="AC52" s="30" t="str">
        <f t="shared" si="15"/>
        <v>Shevis 7:1</v>
      </c>
    </row>
    <row r="53" spans="1:29" ht="9">
      <c r="A53" s="24">
        <f t="shared" si="16"/>
        <v>613</v>
      </c>
      <c r="B53" s="23">
        <f t="shared" si="17"/>
        <v>40129</v>
      </c>
      <c r="C53" s="31" t="str">
        <f t="shared" si="18"/>
        <v>Th</v>
      </c>
      <c r="D53" s="30" t="str">
        <f t="shared" si="0"/>
        <v>Orla 3:6</v>
      </c>
      <c r="F53" s="24">
        <f t="shared" si="19"/>
        <v>1393</v>
      </c>
      <c r="G53" s="23">
        <f t="shared" si="1"/>
        <v>40194</v>
      </c>
      <c r="H53" s="31" t="str">
        <f t="shared" si="2"/>
        <v>Sa</v>
      </c>
      <c r="I53" s="30" t="str">
        <f t="shared" si="3"/>
        <v>Yevamos 8:2</v>
      </c>
      <c r="K53" s="24">
        <f t="shared" si="20"/>
        <v>2173</v>
      </c>
      <c r="L53" s="23">
        <f t="shared" si="4"/>
        <v>40259</v>
      </c>
      <c r="M53" s="31" t="str">
        <f t="shared" si="5"/>
        <v>Mo</v>
      </c>
      <c r="N53" s="30" t="str">
        <f t="shared" si="6"/>
        <v>Bava Basra 10:1</v>
      </c>
      <c r="P53" s="24">
        <f t="shared" si="21"/>
        <v>2953</v>
      </c>
      <c r="Q53" s="23">
        <f t="shared" si="7"/>
        <v>40324</v>
      </c>
      <c r="R53" s="31" t="str">
        <f t="shared" si="8"/>
        <v>We</v>
      </c>
      <c r="S53" s="30" t="str">
        <f t="shared" si="9"/>
        <v>Arachim 3:3</v>
      </c>
      <c r="U53" s="24">
        <f t="shared" si="22"/>
        <v>3733</v>
      </c>
      <c r="V53" s="23">
        <f t="shared" si="10"/>
        <v>40389</v>
      </c>
      <c r="W53" s="31" t="str">
        <f t="shared" si="11"/>
        <v>Fr</v>
      </c>
      <c r="X53" s="30" t="str">
        <f t="shared" si="12"/>
        <v>Parah 7:4</v>
      </c>
      <c r="Z53" s="24">
        <f t="shared" si="23"/>
        <v>4513</v>
      </c>
      <c r="AA53" s="23">
        <f t="shared" si="13"/>
        <v>40454</v>
      </c>
      <c r="AB53" s="31" t="str">
        <f t="shared" si="14"/>
        <v>Su</v>
      </c>
      <c r="AC53" s="30" t="str">
        <f t="shared" si="15"/>
        <v>Shevis 8:6</v>
      </c>
    </row>
    <row r="54" spans="1:29" ht="9">
      <c r="A54" s="24">
        <f t="shared" si="16"/>
        <v>625</v>
      </c>
      <c r="B54" s="23">
        <f t="shared" si="17"/>
        <v>40130</v>
      </c>
      <c r="C54" s="31" t="str">
        <f t="shared" si="18"/>
        <v>Fr</v>
      </c>
      <c r="D54" s="30" t="str">
        <f t="shared" si="0"/>
        <v>Becorim 1:9</v>
      </c>
      <c r="F54" s="24">
        <f t="shared" si="19"/>
        <v>1405</v>
      </c>
      <c r="G54" s="23">
        <f t="shared" si="1"/>
        <v>40195</v>
      </c>
      <c r="H54" s="31" t="str">
        <f t="shared" si="2"/>
        <v>Su</v>
      </c>
      <c r="I54" s="30" t="str">
        <f t="shared" si="3"/>
        <v>Yevamos 10:2</v>
      </c>
      <c r="K54" s="24">
        <f t="shared" si="20"/>
        <v>2185</v>
      </c>
      <c r="L54" s="23">
        <f t="shared" si="4"/>
        <v>40260</v>
      </c>
      <c r="M54" s="31" t="str">
        <f t="shared" si="5"/>
        <v>Tu</v>
      </c>
      <c r="N54" s="30" t="str">
        <f t="shared" si="6"/>
        <v>Sanhedrin 1:5</v>
      </c>
      <c r="P54" s="24">
        <f t="shared" si="21"/>
        <v>2965</v>
      </c>
      <c r="Q54" s="23">
        <f t="shared" si="7"/>
        <v>40325</v>
      </c>
      <c r="R54" s="31" t="str">
        <f t="shared" si="8"/>
        <v>Th</v>
      </c>
      <c r="S54" s="30" t="str">
        <f t="shared" si="9"/>
        <v>Arachim 5:6</v>
      </c>
      <c r="U54" s="24">
        <f t="shared" si="22"/>
        <v>3745</v>
      </c>
      <c r="V54" s="23">
        <f t="shared" si="10"/>
        <v>40390</v>
      </c>
      <c r="W54" s="31" t="str">
        <f t="shared" si="11"/>
        <v>Sa</v>
      </c>
      <c r="X54" s="30" t="str">
        <f t="shared" si="12"/>
        <v>Parah 8:4</v>
      </c>
      <c r="Z54" s="24">
        <f t="shared" si="23"/>
        <v>4525</v>
      </c>
      <c r="AA54" s="23">
        <f t="shared" si="13"/>
        <v>40455</v>
      </c>
      <c r="AB54" s="31" t="str">
        <f t="shared" si="14"/>
        <v>Mo</v>
      </c>
      <c r="AC54" s="30" t="str">
        <f t="shared" si="15"/>
        <v>Shevis 9:7</v>
      </c>
    </row>
    <row r="55" spans="1:29" ht="9">
      <c r="A55" s="24">
        <f t="shared" si="16"/>
        <v>637</v>
      </c>
      <c r="B55" s="23">
        <f t="shared" si="17"/>
        <v>40131</v>
      </c>
      <c r="C55" s="31" t="str">
        <f t="shared" si="18"/>
        <v>Sa</v>
      </c>
      <c r="D55" s="30" t="str">
        <f t="shared" si="0"/>
        <v>Becorim 2:10</v>
      </c>
      <c r="F55" s="24">
        <f t="shared" si="19"/>
        <v>1417</v>
      </c>
      <c r="G55" s="23">
        <f t="shared" si="1"/>
        <v>40196</v>
      </c>
      <c r="H55" s="31" t="str">
        <f t="shared" si="2"/>
        <v>Mo</v>
      </c>
      <c r="I55" s="30" t="str">
        <f t="shared" si="3"/>
        <v>Yevamos 11:5</v>
      </c>
      <c r="K55" s="24">
        <f t="shared" si="20"/>
        <v>2197</v>
      </c>
      <c r="L55" s="23">
        <f t="shared" si="4"/>
        <v>40261</v>
      </c>
      <c r="M55" s="31" t="str">
        <f t="shared" si="5"/>
        <v>We</v>
      </c>
      <c r="N55" s="30" t="str">
        <f t="shared" si="6"/>
        <v>Sanhedrin 3:6</v>
      </c>
      <c r="P55" s="24">
        <f t="shared" si="21"/>
        <v>2977</v>
      </c>
      <c r="Q55" s="23">
        <f t="shared" si="7"/>
        <v>40326</v>
      </c>
      <c r="R55" s="31" t="str">
        <f t="shared" si="8"/>
        <v>Fr</v>
      </c>
      <c r="S55" s="30" t="str">
        <f t="shared" si="9"/>
        <v>Arachim 8:2</v>
      </c>
      <c r="U55" s="24">
        <f t="shared" si="22"/>
        <v>3757</v>
      </c>
      <c r="V55" s="23">
        <f t="shared" si="10"/>
        <v>40391</v>
      </c>
      <c r="W55" s="31" t="str">
        <f t="shared" si="11"/>
        <v>Su</v>
      </c>
      <c r="X55" s="30" t="str">
        <f t="shared" si="12"/>
        <v>Parah 9:5</v>
      </c>
      <c r="Z55" s="24">
        <f t="shared" si="23"/>
        <v>4537</v>
      </c>
      <c r="AA55" s="23">
        <f t="shared" si="13"/>
        <v>40456</v>
      </c>
      <c r="AB55" s="31" t="str">
        <f t="shared" si="14"/>
        <v>Tu</v>
      </c>
      <c r="AC55" s="30" t="str">
        <f t="shared" si="15"/>
        <v>Trumos 1:1</v>
      </c>
    </row>
    <row r="56" spans="1:29" ht="9">
      <c r="A56" s="24">
        <f t="shared" si="16"/>
        <v>649</v>
      </c>
      <c r="B56" s="23">
        <f t="shared" si="17"/>
        <v>40132</v>
      </c>
      <c r="C56" s="31" t="str">
        <f t="shared" si="18"/>
        <v>Su</v>
      </c>
      <c r="D56" s="30" t="str">
        <f t="shared" si="0"/>
        <v>Becorim 3:11</v>
      </c>
      <c r="F56" s="24">
        <f t="shared" si="19"/>
        <v>1429</v>
      </c>
      <c r="G56" s="23">
        <f t="shared" si="1"/>
        <v>40197</v>
      </c>
      <c r="H56" s="31" t="str">
        <f t="shared" si="2"/>
        <v>Tu</v>
      </c>
      <c r="I56" s="30" t="str">
        <f t="shared" si="3"/>
        <v>Yevamos 13:4</v>
      </c>
      <c r="K56" s="24">
        <f t="shared" si="20"/>
        <v>2209</v>
      </c>
      <c r="L56" s="23">
        <f t="shared" si="4"/>
        <v>40262</v>
      </c>
      <c r="M56" s="31" t="str">
        <f t="shared" si="5"/>
        <v>Th</v>
      </c>
      <c r="N56" s="30" t="str">
        <f t="shared" si="6"/>
        <v>Sanhedrin 5:5</v>
      </c>
      <c r="P56" s="24">
        <f t="shared" si="21"/>
        <v>2989</v>
      </c>
      <c r="Q56" s="23">
        <f t="shared" si="7"/>
        <v>40327</v>
      </c>
      <c r="R56" s="31" t="str">
        <f t="shared" si="8"/>
        <v>Sa</v>
      </c>
      <c r="S56" s="30" t="str">
        <f t="shared" si="9"/>
        <v>Arachim 9:7</v>
      </c>
      <c r="U56" s="24">
        <f t="shared" si="22"/>
        <v>3769</v>
      </c>
      <c r="V56" s="23">
        <f t="shared" si="10"/>
        <v>40392</v>
      </c>
      <c r="W56" s="31" t="str">
        <f t="shared" si="11"/>
        <v>Mo</v>
      </c>
      <c r="X56" s="30" t="str">
        <f t="shared" si="12"/>
        <v>Parah 11:2</v>
      </c>
      <c r="Z56" s="24">
        <f t="shared" si="23"/>
        <v>4549</v>
      </c>
      <c r="AA56" s="23">
        <f t="shared" si="13"/>
        <v>40457</v>
      </c>
      <c r="AB56" s="31" t="str">
        <f t="shared" si="14"/>
        <v>We</v>
      </c>
      <c r="AC56" s="30" t="str">
        <f t="shared" si="15"/>
        <v>Trumos 2:3</v>
      </c>
    </row>
    <row r="57" spans="1:29" ht="9">
      <c r="A57" s="24">
        <f t="shared" si="16"/>
        <v>661</v>
      </c>
      <c r="B57" s="23">
        <f t="shared" si="17"/>
        <v>40133</v>
      </c>
      <c r="C57" s="31" t="str">
        <f t="shared" si="18"/>
        <v>Mo</v>
      </c>
      <c r="D57" s="30" t="str">
        <f t="shared" si="0"/>
        <v>Shabbos 1:6</v>
      </c>
      <c r="F57" s="24">
        <f t="shared" si="19"/>
        <v>1441</v>
      </c>
      <c r="G57" s="23">
        <f t="shared" si="1"/>
        <v>40198</v>
      </c>
      <c r="H57" s="31" t="str">
        <f t="shared" si="2"/>
        <v>We</v>
      </c>
      <c r="I57" s="30" t="str">
        <f t="shared" si="3"/>
        <v>Yevamos 14:3</v>
      </c>
      <c r="K57" s="24">
        <f t="shared" si="20"/>
        <v>2221</v>
      </c>
      <c r="L57" s="23">
        <f t="shared" si="4"/>
        <v>40263</v>
      </c>
      <c r="M57" s="31" t="str">
        <f t="shared" si="5"/>
        <v>Fr</v>
      </c>
      <c r="N57" s="30" t="str">
        <f t="shared" si="6"/>
        <v>Sanhedrin 7:6</v>
      </c>
      <c r="P57" s="24">
        <f t="shared" si="21"/>
        <v>3001</v>
      </c>
      <c r="Q57" s="23">
        <f t="shared" si="7"/>
        <v>40328</v>
      </c>
      <c r="R57" s="31" t="str">
        <f t="shared" si="8"/>
        <v>Su</v>
      </c>
      <c r="S57" s="30" t="str">
        <f t="shared" si="9"/>
        <v>Temurah 3:2</v>
      </c>
      <c r="U57" s="24">
        <f t="shared" si="22"/>
        <v>3781</v>
      </c>
      <c r="V57" s="23">
        <f t="shared" si="10"/>
        <v>40393</v>
      </c>
      <c r="W57" s="31" t="str">
        <f t="shared" si="11"/>
        <v>Tu</v>
      </c>
      <c r="X57" s="30" t="str">
        <f t="shared" si="12"/>
        <v>Parah 12:5</v>
      </c>
      <c r="Z57" s="24">
        <f t="shared" si="23"/>
        <v>4561</v>
      </c>
      <c r="AA57" s="23">
        <f t="shared" si="13"/>
        <v>40458</v>
      </c>
      <c r="AB57" s="31" t="str">
        <f t="shared" si="14"/>
        <v>Th</v>
      </c>
      <c r="AC57" s="30" t="str">
        <f t="shared" si="15"/>
        <v>Trumos 3:9</v>
      </c>
    </row>
    <row r="58" spans="1:29" ht="9">
      <c r="A58" s="24">
        <f t="shared" si="16"/>
        <v>673</v>
      </c>
      <c r="B58" s="23">
        <f t="shared" si="17"/>
        <v>40134</v>
      </c>
      <c r="C58" s="31" t="str">
        <f t="shared" si="18"/>
        <v>Tu</v>
      </c>
      <c r="D58" s="30" t="str">
        <f t="shared" si="0"/>
        <v>Shabbos 2:7</v>
      </c>
      <c r="F58" s="24">
        <f t="shared" si="19"/>
        <v>1453</v>
      </c>
      <c r="G58" s="23">
        <f t="shared" si="1"/>
        <v>40199</v>
      </c>
      <c r="H58" s="31" t="str">
        <f t="shared" si="2"/>
        <v>Th</v>
      </c>
      <c r="I58" s="30" t="str">
        <f t="shared" si="3"/>
        <v>Yevamos 15:6</v>
      </c>
      <c r="K58" s="24">
        <f t="shared" si="20"/>
        <v>2233</v>
      </c>
      <c r="L58" s="23">
        <f t="shared" si="4"/>
        <v>40264</v>
      </c>
      <c r="M58" s="31" t="str">
        <f t="shared" si="5"/>
        <v>Sa</v>
      </c>
      <c r="N58" s="30" t="str">
        <f t="shared" si="6"/>
        <v>Sanhedrin 8:7</v>
      </c>
      <c r="P58" s="24">
        <f t="shared" si="21"/>
        <v>3013</v>
      </c>
      <c r="Q58" s="23">
        <f t="shared" si="7"/>
        <v>40329</v>
      </c>
      <c r="R58" s="31" t="str">
        <f t="shared" si="8"/>
        <v>Mo</v>
      </c>
      <c r="S58" s="30" t="str">
        <f t="shared" si="9"/>
        <v>Temurah 5:5</v>
      </c>
      <c r="U58" s="24">
        <f t="shared" si="22"/>
        <v>3793</v>
      </c>
      <c r="V58" s="23">
        <f t="shared" si="10"/>
        <v>40394</v>
      </c>
      <c r="W58" s="31" t="str">
        <f t="shared" si="11"/>
        <v>We</v>
      </c>
      <c r="X58" s="30" t="str">
        <f t="shared" si="12"/>
        <v>Taharos 1:6</v>
      </c>
      <c r="Z58" s="24">
        <f t="shared" si="23"/>
        <v>4573</v>
      </c>
      <c r="AA58" s="23">
        <f t="shared" si="13"/>
        <v>40459</v>
      </c>
      <c r="AB58" s="31" t="str">
        <f t="shared" si="14"/>
        <v>Fr</v>
      </c>
      <c r="AC58" s="30" t="str">
        <f t="shared" si="15"/>
        <v>Trumos 4:12</v>
      </c>
    </row>
    <row r="59" spans="1:29" ht="9">
      <c r="A59" s="24">
        <f t="shared" si="16"/>
        <v>685</v>
      </c>
      <c r="B59" s="23">
        <f t="shared" si="17"/>
        <v>40135</v>
      </c>
      <c r="C59" s="31" t="str">
        <f t="shared" si="18"/>
        <v>We</v>
      </c>
      <c r="D59" s="30" t="str">
        <f t="shared" si="0"/>
        <v>Shabbos 5:4</v>
      </c>
      <c r="F59" s="24">
        <f t="shared" si="19"/>
        <v>1465</v>
      </c>
      <c r="G59" s="23">
        <f t="shared" si="1"/>
        <v>40200</v>
      </c>
      <c r="H59" s="31" t="str">
        <f t="shared" si="2"/>
        <v>Fr</v>
      </c>
      <c r="I59" s="30" t="str">
        <f t="shared" si="3"/>
        <v>Kesuvos 1:1</v>
      </c>
      <c r="K59" s="24">
        <f t="shared" si="20"/>
        <v>2245</v>
      </c>
      <c r="L59" s="23">
        <f t="shared" si="4"/>
        <v>40265</v>
      </c>
      <c r="M59" s="31" t="str">
        <f t="shared" si="5"/>
        <v>Su</v>
      </c>
      <c r="N59" s="30" t="str">
        <f t="shared" si="6"/>
        <v>Sanhedrin 10:6</v>
      </c>
      <c r="P59" s="24">
        <f t="shared" si="21"/>
        <v>3025</v>
      </c>
      <c r="Q59" s="23">
        <f t="shared" si="7"/>
        <v>40330</v>
      </c>
      <c r="R59" s="31" t="str">
        <f t="shared" si="8"/>
        <v>Tu</v>
      </c>
      <c r="S59" s="30" t="str">
        <f t="shared" si="9"/>
        <v>Temurah 7:6</v>
      </c>
      <c r="U59" s="24">
        <f t="shared" si="22"/>
        <v>3805</v>
      </c>
      <c r="V59" s="23">
        <f t="shared" si="10"/>
        <v>40395</v>
      </c>
      <c r="W59" s="31" t="str">
        <f t="shared" si="11"/>
        <v>Th</v>
      </c>
      <c r="X59" s="30" t="str">
        <f t="shared" si="12"/>
        <v>Taharos 3:1</v>
      </c>
      <c r="Z59" s="24">
        <f t="shared" si="23"/>
        <v>4585</v>
      </c>
      <c r="AA59" s="23">
        <f t="shared" si="13"/>
        <v>40460</v>
      </c>
      <c r="AB59" s="31" t="str">
        <f t="shared" si="14"/>
        <v>Sa</v>
      </c>
      <c r="AC59" s="30" t="str">
        <f t="shared" si="15"/>
        <v>Trumos 6:2</v>
      </c>
    </row>
    <row r="60" spans="1:29" ht="9">
      <c r="A60" s="24">
        <f t="shared" si="16"/>
        <v>697</v>
      </c>
      <c r="B60" s="23">
        <f t="shared" si="17"/>
        <v>40136</v>
      </c>
      <c r="C60" s="31" t="str">
        <f t="shared" si="18"/>
        <v>Th</v>
      </c>
      <c r="D60" s="30" t="str">
        <f t="shared" si="0"/>
        <v>Shabbos 7:2</v>
      </c>
      <c r="F60" s="24">
        <f t="shared" si="19"/>
        <v>1477</v>
      </c>
      <c r="G60" s="23">
        <f t="shared" si="1"/>
        <v>40201</v>
      </c>
      <c r="H60" s="31" t="str">
        <f t="shared" si="2"/>
        <v>Sa</v>
      </c>
      <c r="I60" s="30" t="str">
        <f t="shared" si="3"/>
        <v>Kesuvos 2:3</v>
      </c>
      <c r="K60" s="24">
        <f t="shared" si="20"/>
        <v>2257</v>
      </c>
      <c r="L60" s="23">
        <f t="shared" si="4"/>
        <v>40266</v>
      </c>
      <c r="M60" s="31" t="str">
        <f t="shared" si="5"/>
        <v>Mo</v>
      </c>
      <c r="N60" s="30" t="str">
        <f t="shared" si="6"/>
        <v>Makkos 1:6</v>
      </c>
      <c r="P60" s="24">
        <f t="shared" si="21"/>
        <v>3037</v>
      </c>
      <c r="Q60" s="23">
        <f t="shared" si="7"/>
        <v>40331</v>
      </c>
      <c r="R60" s="31" t="str">
        <f t="shared" si="8"/>
        <v>We</v>
      </c>
      <c r="S60" s="30" t="str">
        <f t="shared" si="9"/>
        <v>Kerisos 2:5</v>
      </c>
      <c r="U60" s="24">
        <f t="shared" si="22"/>
        <v>3817</v>
      </c>
      <c r="V60" s="23">
        <f t="shared" si="10"/>
        <v>40396</v>
      </c>
      <c r="W60" s="31" t="str">
        <f t="shared" si="11"/>
        <v>Fr</v>
      </c>
      <c r="X60" s="30" t="str">
        <f t="shared" si="12"/>
        <v>Taharos 4:5</v>
      </c>
      <c r="Z60" s="24">
        <f t="shared" si="23"/>
        <v>4597</v>
      </c>
      <c r="AA60" s="23">
        <f t="shared" si="13"/>
        <v>40461</v>
      </c>
      <c r="AB60" s="31" t="str">
        <f t="shared" si="14"/>
        <v>Su</v>
      </c>
      <c r="AC60" s="30" t="str">
        <f t="shared" si="15"/>
        <v>Trumos 8:1</v>
      </c>
    </row>
    <row r="61" spans="1:29" ht="9">
      <c r="A61" s="24">
        <f t="shared" si="16"/>
        <v>709</v>
      </c>
      <c r="B61" s="23">
        <f t="shared" si="17"/>
        <v>40137</v>
      </c>
      <c r="C61" s="31" t="str">
        <f t="shared" si="18"/>
        <v>Fr</v>
      </c>
      <c r="D61" s="30" t="str">
        <f t="shared" si="0"/>
        <v>Shabbos 9:3</v>
      </c>
      <c r="F61" s="24">
        <f t="shared" si="19"/>
        <v>1489</v>
      </c>
      <c r="G61" s="23">
        <f t="shared" si="1"/>
        <v>40202</v>
      </c>
      <c r="H61" s="31" t="str">
        <f t="shared" si="2"/>
        <v>Su</v>
      </c>
      <c r="I61" s="30" t="str">
        <f t="shared" si="3"/>
        <v>Kesuvos 3:5</v>
      </c>
      <c r="K61" s="24">
        <f t="shared" si="20"/>
        <v>2269</v>
      </c>
      <c r="L61" s="23">
        <f t="shared" si="4"/>
        <v>40267</v>
      </c>
      <c r="M61" s="31" t="str">
        <f t="shared" si="5"/>
        <v>Tu</v>
      </c>
      <c r="N61" s="30" t="str">
        <f t="shared" si="6"/>
        <v>Makkos 2:8</v>
      </c>
      <c r="P61" s="24">
        <f t="shared" si="21"/>
        <v>3049</v>
      </c>
      <c r="Q61" s="23">
        <f t="shared" si="7"/>
        <v>40332</v>
      </c>
      <c r="R61" s="31" t="str">
        <f t="shared" si="8"/>
        <v>Th</v>
      </c>
      <c r="S61" s="30" t="str">
        <f t="shared" si="9"/>
        <v>Kerisos 4:1</v>
      </c>
      <c r="U61" s="24">
        <f t="shared" si="22"/>
        <v>3829</v>
      </c>
      <c r="V61" s="23">
        <f t="shared" si="10"/>
        <v>40397</v>
      </c>
      <c r="W61" s="31" t="str">
        <f t="shared" si="11"/>
        <v>Sa</v>
      </c>
      <c r="X61" s="30" t="str">
        <f t="shared" si="12"/>
        <v>Taharos 5:4</v>
      </c>
      <c r="Z61" s="24">
        <f t="shared" si="23"/>
        <v>4609</v>
      </c>
      <c r="AA61" s="23">
        <f t="shared" si="13"/>
        <v>40462</v>
      </c>
      <c r="AB61" s="31" t="str">
        <f t="shared" si="14"/>
        <v>Mo</v>
      </c>
      <c r="AC61" s="30" t="str">
        <f t="shared" si="15"/>
        <v>Trumos 9:1</v>
      </c>
    </row>
    <row r="62" spans="1:29" ht="9">
      <c r="A62" s="24">
        <f t="shared" si="16"/>
        <v>721</v>
      </c>
      <c r="B62" s="23">
        <f t="shared" si="17"/>
        <v>40138</v>
      </c>
      <c r="C62" s="31" t="str">
        <f t="shared" si="18"/>
        <v>Sa</v>
      </c>
      <c r="D62" s="30" t="str">
        <f t="shared" si="0"/>
        <v>Shabbos 11:2</v>
      </c>
      <c r="F62" s="24">
        <f t="shared" si="19"/>
        <v>1501</v>
      </c>
      <c r="G62" s="23">
        <f t="shared" si="1"/>
        <v>40203</v>
      </c>
      <c r="H62" s="31" t="str">
        <f t="shared" si="2"/>
        <v>Mo</v>
      </c>
      <c r="I62" s="30" t="str">
        <f t="shared" si="3"/>
        <v>Kesuvos 4:8</v>
      </c>
      <c r="K62" s="24">
        <f t="shared" si="20"/>
        <v>2281</v>
      </c>
      <c r="L62" s="23">
        <f t="shared" si="4"/>
        <v>40268</v>
      </c>
      <c r="M62" s="31" t="str">
        <f t="shared" si="5"/>
        <v>We</v>
      </c>
      <c r="N62" s="30" t="str">
        <f t="shared" si="6"/>
        <v>Makkos 3:12</v>
      </c>
      <c r="P62" s="24">
        <f t="shared" si="21"/>
        <v>3061</v>
      </c>
      <c r="Q62" s="23">
        <f t="shared" si="7"/>
        <v>40333</v>
      </c>
      <c r="R62" s="31" t="str">
        <f t="shared" si="8"/>
        <v>Fr</v>
      </c>
      <c r="S62" s="30" t="str">
        <f t="shared" si="9"/>
        <v>Kerisos 6:2</v>
      </c>
      <c r="U62" s="24">
        <f t="shared" si="22"/>
        <v>3841</v>
      </c>
      <c r="V62" s="23">
        <f t="shared" si="10"/>
        <v>40398</v>
      </c>
      <c r="W62" s="31" t="str">
        <f t="shared" si="11"/>
        <v>Su</v>
      </c>
      <c r="X62" s="30" t="str">
        <f t="shared" si="12"/>
        <v>Taharos 6:7</v>
      </c>
      <c r="Z62" s="24">
        <f t="shared" si="23"/>
        <v>4621</v>
      </c>
      <c r="AA62" s="23">
        <f t="shared" si="13"/>
        <v>40463</v>
      </c>
      <c r="AB62" s="31" t="str">
        <f t="shared" si="14"/>
        <v>Tu</v>
      </c>
      <c r="AC62" s="30" t="str">
        <f t="shared" si="15"/>
        <v>Trumos 10:6</v>
      </c>
    </row>
    <row r="63" spans="1:29" ht="9">
      <c r="A63" s="24">
        <f t="shared" si="16"/>
        <v>733</v>
      </c>
      <c r="B63" s="23">
        <f t="shared" si="17"/>
        <v>40139</v>
      </c>
      <c r="C63" s="31" t="str">
        <f t="shared" si="18"/>
        <v>Su</v>
      </c>
      <c r="D63" s="30" t="str">
        <f t="shared" si="0"/>
        <v>Shabbos 13:2</v>
      </c>
      <c r="F63" s="24">
        <f t="shared" si="19"/>
        <v>1513</v>
      </c>
      <c r="G63" s="23">
        <f t="shared" si="1"/>
        <v>40204</v>
      </c>
      <c r="H63" s="31" t="str">
        <f t="shared" si="2"/>
        <v>Tu</v>
      </c>
      <c r="I63" s="30" t="str">
        <f t="shared" si="3"/>
        <v>Kesuvos 5:8</v>
      </c>
      <c r="K63" s="24">
        <f t="shared" si="20"/>
        <v>2293</v>
      </c>
      <c r="L63" s="23">
        <f t="shared" si="4"/>
        <v>40269</v>
      </c>
      <c r="M63" s="31" t="str">
        <f t="shared" si="5"/>
        <v>Th</v>
      </c>
      <c r="N63" s="30" t="str">
        <f t="shared" si="6"/>
        <v>Shevuos 2:1</v>
      </c>
      <c r="P63" s="24">
        <f t="shared" si="21"/>
        <v>3073</v>
      </c>
      <c r="Q63" s="23">
        <f t="shared" si="7"/>
        <v>40334</v>
      </c>
      <c r="R63" s="31" t="str">
        <f t="shared" si="8"/>
        <v>Sa</v>
      </c>
      <c r="S63" s="30" t="str">
        <f t="shared" si="9"/>
        <v>Meilah 2:1</v>
      </c>
      <c r="U63" s="24">
        <f t="shared" si="22"/>
        <v>3853</v>
      </c>
      <c r="V63" s="23">
        <f t="shared" si="10"/>
        <v>40399</v>
      </c>
      <c r="W63" s="31" t="str">
        <f t="shared" si="11"/>
        <v>Mo</v>
      </c>
      <c r="X63" s="30" t="str">
        <f t="shared" si="12"/>
        <v>Taharos 7:9</v>
      </c>
      <c r="Z63" s="24">
        <f t="shared" si="23"/>
        <v>4633</v>
      </c>
      <c r="AA63" s="23">
        <f t="shared" si="13"/>
        <v>40464</v>
      </c>
      <c r="AB63" s="31" t="str">
        <f t="shared" si="14"/>
        <v>We</v>
      </c>
      <c r="AC63" s="30" t="str">
        <f t="shared" si="15"/>
        <v>Trumos 11:6</v>
      </c>
    </row>
    <row r="64" spans="1:29" ht="9">
      <c r="A64" s="24">
        <f t="shared" si="16"/>
        <v>745</v>
      </c>
      <c r="B64" s="23">
        <f t="shared" si="17"/>
        <v>40140</v>
      </c>
      <c r="C64" s="31" t="str">
        <f t="shared" si="18"/>
        <v>Mo</v>
      </c>
      <c r="D64" s="30" t="str">
        <f t="shared" si="0"/>
        <v>Shabbos 15:3</v>
      </c>
      <c r="F64" s="24">
        <f t="shared" si="19"/>
        <v>1525</v>
      </c>
      <c r="G64" s="23">
        <f t="shared" si="1"/>
        <v>40205</v>
      </c>
      <c r="H64" s="31" t="str">
        <f t="shared" si="2"/>
        <v>We</v>
      </c>
      <c r="I64" s="30" t="str">
        <f t="shared" si="3"/>
        <v>Kesuvos 7:4</v>
      </c>
      <c r="K64" s="24">
        <f t="shared" si="20"/>
        <v>2305</v>
      </c>
      <c r="L64" s="23">
        <f t="shared" si="4"/>
        <v>40270</v>
      </c>
      <c r="M64" s="31" t="str">
        <f t="shared" si="5"/>
        <v>Fr</v>
      </c>
      <c r="N64" s="30" t="str">
        <f t="shared" si="6"/>
        <v>Shevuos 3:8</v>
      </c>
      <c r="P64" s="24">
        <f t="shared" si="21"/>
        <v>3085</v>
      </c>
      <c r="Q64" s="23">
        <f t="shared" si="7"/>
        <v>40335</v>
      </c>
      <c r="R64" s="31" t="str">
        <f t="shared" si="8"/>
        <v>Su</v>
      </c>
      <c r="S64" s="30" t="str">
        <f t="shared" si="9"/>
        <v>Meilah 3:4</v>
      </c>
      <c r="U64" s="24">
        <f t="shared" si="22"/>
        <v>3865</v>
      </c>
      <c r="V64" s="23">
        <f t="shared" si="10"/>
        <v>40400</v>
      </c>
      <c r="W64" s="31" t="str">
        <f t="shared" si="11"/>
        <v>Tu</v>
      </c>
      <c r="X64" s="30" t="str">
        <f t="shared" si="12"/>
        <v>Taharos 9:3</v>
      </c>
      <c r="Z64" s="24">
        <f t="shared" si="23"/>
        <v>4645</v>
      </c>
      <c r="AA64" s="23">
        <f t="shared" si="13"/>
        <v>40465</v>
      </c>
      <c r="AB64" s="31" t="str">
        <f t="shared" si="14"/>
        <v>Th</v>
      </c>
      <c r="AC64" s="30" t="str">
        <f t="shared" si="15"/>
        <v>Maasros 1:8</v>
      </c>
    </row>
    <row r="65" spans="1:29" ht="9">
      <c r="A65" s="24">
        <f t="shared" si="16"/>
        <v>757</v>
      </c>
      <c r="B65" s="23">
        <f t="shared" si="17"/>
        <v>40141</v>
      </c>
      <c r="C65" s="31" t="str">
        <f t="shared" si="18"/>
        <v>Tu</v>
      </c>
      <c r="D65" s="30" t="str">
        <f t="shared" si="0"/>
        <v>Shabbos 17:4</v>
      </c>
      <c r="F65" s="24">
        <f t="shared" si="19"/>
        <v>1537</v>
      </c>
      <c r="G65" s="23">
        <f t="shared" si="1"/>
        <v>40206</v>
      </c>
      <c r="H65" s="31" t="str">
        <f t="shared" si="2"/>
        <v>Th</v>
      </c>
      <c r="I65" s="30" t="str">
        <f t="shared" si="3"/>
        <v>Kesuvos 8:6</v>
      </c>
      <c r="K65" s="24">
        <f t="shared" si="20"/>
        <v>2317</v>
      </c>
      <c r="L65" s="23">
        <f t="shared" si="4"/>
        <v>40271</v>
      </c>
      <c r="M65" s="31" t="str">
        <f t="shared" si="5"/>
        <v>Sa</v>
      </c>
      <c r="N65" s="30" t="str">
        <f t="shared" si="6"/>
        <v>Shevuos 4:9</v>
      </c>
      <c r="P65" s="24">
        <f t="shared" si="21"/>
        <v>3097</v>
      </c>
      <c r="Q65" s="23">
        <f t="shared" si="7"/>
        <v>40336</v>
      </c>
      <c r="R65" s="31" t="str">
        <f t="shared" si="8"/>
        <v>Mo</v>
      </c>
      <c r="S65" s="30" t="str">
        <f t="shared" si="9"/>
        <v>Meilah 5:2</v>
      </c>
      <c r="U65" s="24">
        <f t="shared" si="22"/>
        <v>3877</v>
      </c>
      <c r="V65" s="23">
        <f t="shared" si="10"/>
        <v>40401</v>
      </c>
      <c r="W65" s="31" t="str">
        <f t="shared" si="11"/>
        <v>We</v>
      </c>
      <c r="X65" s="30" t="str">
        <f t="shared" si="12"/>
        <v>Taharos 10:6</v>
      </c>
      <c r="Z65" s="24">
        <f t="shared" si="23"/>
        <v>4657</v>
      </c>
      <c r="AA65" s="23">
        <f t="shared" si="13"/>
        <v>40466</v>
      </c>
      <c r="AB65" s="31" t="str">
        <f t="shared" si="14"/>
        <v>Fr</v>
      </c>
      <c r="AC65" s="30" t="str">
        <f t="shared" si="15"/>
        <v>Maasros 3:4</v>
      </c>
    </row>
    <row r="66" spans="1:29" ht="9">
      <c r="A66" s="24">
        <f t="shared" si="16"/>
        <v>769</v>
      </c>
      <c r="B66" s="23">
        <f t="shared" si="17"/>
        <v>40142</v>
      </c>
      <c r="C66" s="31" t="str">
        <f t="shared" si="18"/>
        <v>We</v>
      </c>
      <c r="D66" s="30" t="str">
        <f t="shared" si="0"/>
        <v>Shabbos 19:5</v>
      </c>
      <c r="F66" s="24">
        <f t="shared" si="19"/>
        <v>1549</v>
      </c>
      <c r="G66" s="23">
        <f t="shared" si="1"/>
        <v>40207</v>
      </c>
      <c r="H66" s="31" t="str">
        <f t="shared" si="2"/>
        <v>Fr</v>
      </c>
      <c r="I66" s="30" t="str">
        <f t="shared" si="3"/>
        <v>Kesuvos 10:1</v>
      </c>
      <c r="K66" s="24">
        <f t="shared" si="20"/>
        <v>2329</v>
      </c>
      <c r="L66" s="23">
        <f t="shared" si="4"/>
        <v>40272</v>
      </c>
      <c r="M66" s="31" t="str">
        <f t="shared" si="5"/>
        <v>Su</v>
      </c>
      <c r="N66" s="30" t="str">
        <f t="shared" si="6"/>
        <v>Shevuos 6:3</v>
      </c>
      <c r="P66" s="24">
        <f t="shared" si="21"/>
        <v>3109</v>
      </c>
      <c r="Q66" s="23">
        <f t="shared" si="7"/>
        <v>40337</v>
      </c>
      <c r="R66" s="31" t="str">
        <f t="shared" si="8"/>
        <v>Tu</v>
      </c>
      <c r="S66" s="30" t="str">
        <f t="shared" si="9"/>
        <v>Tamid 1:3</v>
      </c>
      <c r="U66" s="24">
        <f t="shared" si="22"/>
        <v>3889</v>
      </c>
      <c r="V66" s="23">
        <f t="shared" si="10"/>
        <v>40402</v>
      </c>
      <c r="W66" s="31" t="str">
        <f t="shared" si="11"/>
        <v>Th</v>
      </c>
      <c r="X66" s="30" t="str">
        <f t="shared" si="12"/>
        <v>Mikvaos 2:2</v>
      </c>
      <c r="Z66" s="24">
        <f t="shared" si="23"/>
        <v>4669</v>
      </c>
      <c r="AA66" s="23">
        <f t="shared" si="13"/>
        <v>40467</v>
      </c>
      <c r="AB66" s="31" t="str">
        <f t="shared" si="14"/>
        <v>Sa</v>
      </c>
      <c r="AC66" s="30" t="str">
        <f t="shared" si="15"/>
        <v>Maasros 4:6</v>
      </c>
    </row>
  </sheetData>
  <mergeCells count="6">
    <mergeCell ref="V1:X1"/>
    <mergeCell ref="AA1:AC1"/>
    <mergeCell ref="B1:D1"/>
    <mergeCell ref="G1:I1"/>
    <mergeCell ref="L1:N1"/>
    <mergeCell ref="Q1:S1"/>
  </mergeCells>
  <printOptions horizontalCentered="1"/>
  <pageMargins left="0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H90"/>
  <sheetViews>
    <sheetView tabSelected="1" workbookViewId="0" topLeftCell="A65">
      <selection activeCell="A81" sqref="A81"/>
    </sheetView>
  </sheetViews>
  <sheetFormatPr defaultColWidth="9.140625" defaultRowHeight="12.75"/>
  <cols>
    <col min="1" max="1" width="12.421875" style="28" customWidth="1"/>
    <col min="2" max="2" width="22.00390625" style="28" customWidth="1"/>
    <col min="3" max="4" width="12.421875" style="0" customWidth="1"/>
  </cols>
  <sheetData>
    <row r="1" spans="1:34" ht="38.25">
      <c r="A1" s="26"/>
      <c r="B1" s="39" t="s">
        <v>0</v>
      </c>
      <c r="C1" s="1" t="s">
        <v>1</v>
      </c>
      <c r="D1" s="1" t="s">
        <v>102</v>
      </c>
      <c r="E1" s="2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</row>
    <row r="2" spans="1:34" ht="12.75">
      <c r="A2" s="27" t="s">
        <v>66</v>
      </c>
      <c r="B2" s="27" t="s">
        <v>67</v>
      </c>
      <c r="C2" s="5">
        <f aca="true" t="shared" si="0" ref="C2:C31">SUM(E2:AH2)</f>
        <v>57</v>
      </c>
      <c r="D2" s="5">
        <v>0</v>
      </c>
      <c r="E2" s="6">
        <v>5</v>
      </c>
      <c r="F2" s="6">
        <v>8</v>
      </c>
      <c r="G2" s="6">
        <v>6</v>
      </c>
      <c r="H2" s="6">
        <v>7</v>
      </c>
      <c r="I2" s="6">
        <v>5</v>
      </c>
      <c r="J2" s="6">
        <v>8</v>
      </c>
      <c r="K2" s="6">
        <v>5</v>
      </c>
      <c r="L2" s="6">
        <v>8</v>
      </c>
      <c r="M2" s="6">
        <v>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2.75">
      <c r="A3" s="27" t="s">
        <v>66</v>
      </c>
      <c r="B3" s="27" t="s">
        <v>68</v>
      </c>
      <c r="C3" s="5">
        <f t="shared" si="0"/>
        <v>69</v>
      </c>
      <c r="D3" s="5">
        <f aca="true" t="shared" si="1" ref="D3:D34">D2+C2</f>
        <v>57</v>
      </c>
      <c r="E3" s="6">
        <v>6</v>
      </c>
      <c r="F3" s="6">
        <v>8</v>
      </c>
      <c r="G3" s="6">
        <v>8</v>
      </c>
      <c r="H3" s="6">
        <v>11</v>
      </c>
      <c r="I3" s="6">
        <v>8</v>
      </c>
      <c r="J3" s="6">
        <v>11</v>
      </c>
      <c r="K3" s="6">
        <v>8</v>
      </c>
      <c r="L3" s="6">
        <v>9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2.75">
      <c r="A4" s="27" t="s">
        <v>66</v>
      </c>
      <c r="B4" s="27" t="s">
        <v>69</v>
      </c>
      <c r="C4" s="5">
        <f t="shared" si="0"/>
        <v>53</v>
      </c>
      <c r="D4" s="5">
        <f t="shared" si="1"/>
        <v>126</v>
      </c>
      <c r="E4" s="6">
        <v>4</v>
      </c>
      <c r="F4" s="6">
        <v>5</v>
      </c>
      <c r="G4" s="6">
        <v>6</v>
      </c>
      <c r="H4" s="6">
        <v>7</v>
      </c>
      <c r="I4" s="6">
        <v>11</v>
      </c>
      <c r="J4" s="6">
        <v>12</v>
      </c>
      <c r="K4" s="6">
        <v>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12.75">
      <c r="A5" s="27" t="s">
        <v>66</v>
      </c>
      <c r="B5" s="27" t="s">
        <v>70</v>
      </c>
      <c r="C5" s="5">
        <f t="shared" si="0"/>
        <v>77</v>
      </c>
      <c r="D5" s="5">
        <f t="shared" si="1"/>
        <v>179</v>
      </c>
      <c r="E5" s="6">
        <v>9</v>
      </c>
      <c r="F5" s="6">
        <v>11</v>
      </c>
      <c r="G5" s="6">
        <v>7</v>
      </c>
      <c r="H5" s="6">
        <v>9</v>
      </c>
      <c r="I5" s="6">
        <v>8</v>
      </c>
      <c r="J5" s="6">
        <v>9</v>
      </c>
      <c r="K5" s="6">
        <v>8</v>
      </c>
      <c r="L5" s="6">
        <v>6</v>
      </c>
      <c r="M5" s="6">
        <v>10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12.75">
      <c r="A6" s="27" t="s">
        <v>66</v>
      </c>
      <c r="B6" s="27" t="s">
        <v>71</v>
      </c>
      <c r="C6" s="5">
        <f t="shared" si="0"/>
        <v>89</v>
      </c>
      <c r="D6" s="5">
        <f t="shared" si="1"/>
        <v>256</v>
      </c>
      <c r="E6" s="6">
        <v>8</v>
      </c>
      <c r="F6" s="6">
        <v>10</v>
      </c>
      <c r="G6" s="6">
        <v>10</v>
      </c>
      <c r="H6" s="6">
        <v>10</v>
      </c>
      <c r="I6" s="6">
        <v>9</v>
      </c>
      <c r="J6" s="6">
        <v>6</v>
      </c>
      <c r="K6" s="6">
        <v>7</v>
      </c>
      <c r="L6" s="6">
        <v>11</v>
      </c>
      <c r="M6" s="6">
        <v>9</v>
      </c>
      <c r="N6" s="6">
        <v>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7" t="s">
        <v>66</v>
      </c>
      <c r="B7" s="27" t="s">
        <v>72</v>
      </c>
      <c r="C7" s="5">
        <f t="shared" si="0"/>
        <v>101</v>
      </c>
      <c r="D7" s="5">
        <f t="shared" si="1"/>
        <v>345</v>
      </c>
      <c r="E7" s="6">
        <v>10</v>
      </c>
      <c r="F7" s="6">
        <v>6</v>
      </c>
      <c r="G7" s="6">
        <v>9</v>
      </c>
      <c r="H7" s="6">
        <v>13</v>
      </c>
      <c r="I7" s="6">
        <v>9</v>
      </c>
      <c r="J7" s="6">
        <v>6</v>
      </c>
      <c r="K7" s="6">
        <v>7</v>
      </c>
      <c r="L7" s="6">
        <v>12</v>
      </c>
      <c r="M7" s="6">
        <v>7</v>
      </c>
      <c r="N7" s="6">
        <v>12</v>
      </c>
      <c r="O7" s="6">
        <v>10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2.75">
      <c r="A8" s="27" t="s">
        <v>66</v>
      </c>
      <c r="B8" s="27" t="s">
        <v>73</v>
      </c>
      <c r="C8" s="5">
        <f t="shared" si="0"/>
        <v>40</v>
      </c>
      <c r="D8" s="5">
        <f t="shared" si="1"/>
        <v>446</v>
      </c>
      <c r="E8" s="6">
        <v>8</v>
      </c>
      <c r="F8" s="6">
        <v>8</v>
      </c>
      <c r="G8" s="6">
        <v>10</v>
      </c>
      <c r="H8" s="6">
        <v>6</v>
      </c>
      <c r="I8" s="6">
        <v>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2.75">
      <c r="A9" s="27" t="s">
        <v>66</v>
      </c>
      <c r="B9" s="27" t="s">
        <v>74</v>
      </c>
      <c r="C9" s="5">
        <f t="shared" si="0"/>
        <v>57</v>
      </c>
      <c r="D9" s="5">
        <f t="shared" si="1"/>
        <v>486</v>
      </c>
      <c r="E9" s="6">
        <v>7</v>
      </c>
      <c r="F9" s="6">
        <v>10</v>
      </c>
      <c r="G9" s="6">
        <v>13</v>
      </c>
      <c r="H9" s="6">
        <v>12</v>
      </c>
      <c r="I9" s="6">
        <v>15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2.75">
      <c r="A10" s="27" t="s">
        <v>66</v>
      </c>
      <c r="B10" s="27" t="s">
        <v>75</v>
      </c>
      <c r="C10" s="5">
        <f t="shared" si="0"/>
        <v>38</v>
      </c>
      <c r="D10" s="5">
        <f t="shared" si="1"/>
        <v>543</v>
      </c>
      <c r="E10" s="6">
        <v>9</v>
      </c>
      <c r="F10" s="6">
        <v>8</v>
      </c>
      <c r="G10" s="6">
        <v>10</v>
      </c>
      <c r="H10" s="6">
        <v>11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12.75">
      <c r="A11" s="27" t="s">
        <v>66</v>
      </c>
      <c r="B11" s="27" t="s">
        <v>76</v>
      </c>
      <c r="C11" s="5">
        <f t="shared" si="0"/>
        <v>35</v>
      </c>
      <c r="D11" s="5">
        <f t="shared" si="1"/>
        <v>581</v>
      </c>
      <c r="E11" s="6">
        <v>9</v>
      </c>
      <c r="F11" s="6">
        <v>17</v>
      </c>
      <c r="G11" s="6">
        <v>9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2.75">
      <c r="A12" s="27" t="s">
        <v>66</v>
      </c>
      <c r="B12" s="27" t="s">
        <v>77</v>
      </c>
      <c r="C12" s="5">
        <f t="shared" si="0"/>
        <v>39</v>
      </c>
      <c r="D12" s="5">
        <f t="shared" si="1"/>
        <v>616</v>
      </c>
      <c r="E12" s="6">
        <v>11</v>
      </c>
      <c r="F12" s="6">
        <v>11</v>
      </c>
      <c r="G12" s="6">
        <v>12</v>
      </c>
      <c r="H12" s="6">
        <v>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2.75">
      <c r="A13" s="27" t="s">
        <v>78</v>
      </c>
      <c r="B13" s="27" t="s">
        <v>79</v>
      </c>
      <c r="C13" s="5">
        <f t="shared" si="0"/>
        <v>139</v>
      </c>
      <c r="D13" s="5">
        <f t="shared" si="1"/>
        <v>655</v>
      </c>
      <c r="E13" s="6">
        <v>11</v>
      </c>
      <c r="F13" s="6">
        <v>7</v>
      </c>
      <c r="G13" s="6">
        <v>6</v>
      </c>
      <c r="H13" s="6">
        <v>2</v>
      </c>
      <c r="I13" s="6">
        <v>4</v>
      </c>
      <c r="J13" s="6">
        <v>10</v>
      </c>
      <c r="K13" s="6">
        <v>4</v>
      </c>
      <c r="L13" s="6">
        <v>7</v>
      </c>
      <c r="M13" s="6">
        <v>7</v>
      </c>
      <c r="N13" s="6">
        <v>6</v>
      </c>
      <c r="O13" s="6">
        <v>6</v>
      </c>
      <c r="P13" s="6">
        <v>6</v>
      </c>
      <c r="Q13" s="6">
        <v>7</v>
      </c>
      <c r="R13" s="6">
        <v>4</v>
      </c>
      <c r="S13" s="6">
        <v>3</v>
      </c>
      <c r="T13" s="6">
        <v>8</v>
      </c>
      <c r="U13" s="6">
        <v>8</v>
      </c>
      <c r="V13" s="6">
        <v>3</v>
      </c>
      <c r="W13" s="6">
        <v>6</v>
      </c>
      <c r="X13" s="6">
        <v>5</v>
      </c>
      <c r="Y13" s="6">
        <v>3</v>
      </c>
      <c r="Z13" s="6">
        <v>6</v>
      </c>
      <c r="AA13" s="6">
        <v>5</v>
      </c>
      <c r="AB13" s="6">
        <v>5</v>
      </c>
      <c r="AC13" s="6"/>
      <c r="AD13" s="6"/>
      <c r="AE13" s="6"/>
      <c r="AF13" s="6"/>
      <c r="AG13" s="6"/>
      <c r="AH13" s="6"/>
    </row>
    <row r="14" spans="1:34" ht="12.75">
      <c r="A14" s="27" t="s">
        <v>78</v>
      </c>
      <c r="B14" s="27" t="s">
        <v>80</v>
      </c>
      <c r="C14" s="5">
        <f t="shared" si="0"/>
        <v>96</v>
      </c>
      <c r="D14" s="5">
        <f t="shared" si="1"/>
        <v>794</v>
      </c>
      <c r="E14" s="6">
        <v>10</v>
      </c>
      <c r="F14" s="6">
        <v>6</v>
      </c>
      <c r="G14" s="6">
        <v>9</v>
      </c>
      <c r="H14" s="6">
        <v>11</v>
      </c>
      <c r="I14" s="6">
        <v>9</v>
      </c>
      <c r="J14" s="6">
        <v>10</v>
      </c>
      <c r="K14" s="6">
        <v>11</v>
      </c>
      <c r="L14" s="6">
        <v>11</v>
      </c>
      <c r="M14" s="6">
        <v>4</v>
      </c>
      <c r="N14" s="6">
        <v>15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12.75">
      <c r="A15" s="27" t="s">
        <v>78</v>
      </c>
      <c r="B15" s="27" t="s">
        <v>81</v>
      </c>
      <c r="C15" s="5">
        <f t="shared" si="0"/>
        <v>89</v>
      </c>
      <c r="D15" s="5">
        <f t="shared" si="1"/>
        <v>890</v>
      </c>
      <c r="E15" s="6">
        <v>7</v>
      </c>
      <c r="F15" s="6">
        <v>8</v>
      </c>
      <c r="G15" s="6">
        <v>8</v>
      </c>
      <c r="H15" s="6">
        <v>9</v>
      </c>
      <c r="I15" s="6">
        <v>10</v>
      </c>
      <c r="J15" s="6">
        <v>6</v>
      </c>
      <c r="K15" s="6">
        <v>13</v>
      </c>
      <c r="L15" s="6">
        <v>8</v>
      </c>
      <c r="M15" s="6">
        <v>11</v>
      </c>
      <c r="N15" s="6">
        <v>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2.75">
      <c r="A16" s="27" t="s">
        <v>78</v>
      </c>
      <c r="B16" s="27" t="s">
        <v>82</v>
      </c>
      <c r="C16" s="5">
        <f t="shared" si="0"/>
        <v>52</v>
      </c>
      <c r="D16" s="5">
        <f t="shared" si="1"/>
        <v>979</v>
      </c>
      <c r="E16" s="6">
        <v>7</v>
      </c>
      <c r="F16" s="6">
        <v>5</v>
      </c>
      <c r="G16" s="6">
        <v>4</v>
      </c>
      <c r="H16" s="6">
        <v>9</v>
      </c>
      <c r="I16" s="6">
        <v>6</v>
      </c>
      <c r="J16" s="6">
        <v>6</v>
      </c>
      <c r="K16" s="6">
        <v>7</v>
      </c>
      <c r="L16" s="6">
        <v>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2.75">
      <c r="A17" s="27" t="s">
        <v>78</v>
      </c>
      <c r="B17" s="27" t="s">
        <v>83</v>
      </c>
      <c r="C17" s="5">
        <f t="shared" si="0"/>
        <v>61</v>
      </c>
      <c r="D17" s="5">
        <f t="shared" si="1"/>
        <v>1031</v>
      </c>
      <c r="E17" s="6">
        <v>8</v>
      </c>
      <c r="F17" s="6">
        <v>7</v>
      </c>
      <c r="G17" s="6">
        <v>11</v>
      </c>
      <c r="H17" s="6">
        <v>6</v>
      </c>
      <c r="I17" s="6">
        <v>7</v>
      </c>
      <c r="J17" s="6">
        <v>8</v>
      </c>
      <c r="K17" s="6">
        <v>5</v>
      </c>
      <c r="L17" s="6">
        <v>9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2.75">
      <c r="A18" s="27" t="s">
        <v>78</v>
      </c>
      <c r="B18" s="27" t="s">
        <v>84</v>
      </c>
      <c r="C18" s="5">
        <f t="shared" si="0"/>
        <v>53</v>
      </c>
      <c r="D18" s="5">
        <f t="shared" si="1"/>
        <v>1092</v>
      </c>
      <c r="E18" s="6">
        <v>11</v>
      </c>
      <c r="F18" s="6">
        <v>9</v>
      </c>
      <c r="G18" s="6">
        <v>15</v>
      </c>
      <c r="H18" s="6">
        <v>10</v>
      </c>
      <c r="I18" s="6">
        <v>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2.75">
      <c r="A19" s="27" t="s">
        <v>78</v>
      </c>
      <c r="B19" s="27" t="s">
        <v>85</v>
      </c>
      <c r="C19" s="5">
        <f t="shared" si="0"/>
        <v>42</v>
      </c>
      <c r="D19" s="5">
        <f t="shared" si="1"/>
        <v>1145</v>
      </c>
      <c r="E19" s="6">
        <v>10</v>
      </c>
      <c r="F19" s="6">
        <v>10</v>
      </c>
      <c r="G19" s="6">
        <v>8</v>
      </c>
      <c r="H19" s="6">
        <v>7</v>
      </c>
      <c r="I19" s="6">
        <v>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2.75">
      <c r="A20" s="27" t="s">
        <v>78</v>
      </c>
      <c r="B20" s="27" t="s">
        <v>86</v>
      </c>
      <c r="C20" s="5">
        <f t="shared" si="0"/>
        <v>35</v>
      </c>
      <c r="D20" s="5">
        <f t="shared" si="1"/>
        <v>1187</v>
      </c>
      <c r="E20" s="6">
        <v>9</v>
      </c>
      <c r="F20" s="6">
        <v>9</v>
      </c>
      <c r="G20" s="6">
        <v>8</v>
      </c>
      <c r="H20" s="6">
        <v>9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27" t="s">
        <v>78</v>
      </c>
      <c r="B21" s="27" t="s">
        <v>87</v>
      </c>
      <c r="C21" s="5">
        <f t="shared" si="0"/>
        <v>34</v>
      </c>
      <c r="D21" s="5">
        <f t="shared" si="1"/>
        <v>1222</v>
      </c>
      <c r="E21" s="6">
        <v>7</v>
      </c>
      <c r="F21" s="6">
        <v>10</v>
      </c>
      <c r="G21" s="6">
        <v>9</v>
      </c>
      <c r="H21" s="6">
        <v>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27" t="s">
        <v>78</v>
      </c>
      <c r="B22" s="27" t="s">
        <v>88</v>
      </c>
      <c r="C22" s="5">
        <f t="shared" si="0"/>
        <v>33</v>
      </c>
      <c r="D22" s="5">
        <f t="shared" si="1"/>
        <v>1256</v>
      </c>
      <c r="E22" s="6">
        <v>11</v>
      </c>
      <c r="F22" s="6">
        <v>6</v>
      </c>
      <c r="G22" s="6">
        <v>6</v>
      </c>
      <c r="H22" s="6">
        <v>10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2.75">
      <c r="A23" s="27" t="s">
        <v>78</v>
      </c>
      <c r="B23" s="27" t="s">
        <v>89</v>
      </c>
      <c r="C23" s="5">
        <f t="shared" si="0"/>
        <v>24</v>
      </c>
      <c r="D23" s="5">
        <f t="shared" si="1"/>
        <v>1289</v>
      </c>
      <c r="E23" s="6">
        <v>10</v>
      </c>
      <c r="F23" s="6">
        <v>5</v>
      </c>
      <c r="G23" s="6">
        <v>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27" t="s">
        <v>78</v>
      </c>
      <c r="B24" s="27" t="s">
        <v>90</v>
      </c>
      <c r="C24" s="5">
        <f t="shared" si="0"/>
        <v>23</v>
      </c>
      <c r="D24" s="5">
        <f t="shared" si="1"/>
        <v>1313</v>
      </c>
      <c r="E24" s="6">
        <v>8</v>
      </c>
      <c r="F24" s="6">
        <v>7</v>
      </c>
      <c r="G24" s="6">
        <v>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27" t="s">
        <v>91</v>
      </c>
      <c r="B25" s="27" t="s">
        <v>92</v>
      </c>
      <c r="C25" s="5">
        <f t="shared" si="0"/>
        <v>128</v>
      </c>
      <c r="D25" s="5">
        <f t="shared" si="1"/>
        <v>1336</v>
      </c>
      <c r="E25" s="6">
        <v>4</v>
      </c>
      <c r="F25" s="6">
        <v>10</v>
      </c>
      <c r="G25" s="6">
        <v>10</v>
      </c>
      <c r="H25" s="6">
        <v>13</v>
      </c>
      <c r="I25" s="6">
        <v>6</v>
      </c>
      <c r="J25" s="6">
        <v>6</v>
      </c>
      <c r="K25" s="6">
        <v>6</v>
      </c>
      <c r="L25" s="6">
        <v>6</v>
      </c>
      <c r="M25" s="6">
        <v>6</v>
      </c>
      <c r="N25" s="6">
        <v>9</v>
      </c>
      <c r="O25" s="6">
        <v>7</v>
      </c>
      <c r="P25" s="6">
        <v>6</v>
      </c>
      <c r="Q25" s="6">
        <v>13</v>
      </c>
      <c r="R25" s="6">
        <v>9</v>
      </c>
      <c r="S25" s="6">
        <v>10</v>
      </c>
      <c r="T25" s="6">
        <v>7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2.75">
      <c r="A26" s="27" t="s">
        <v>91</v>
      </c>
      <c r="B26" s="27" t="s">
        <v>93</v>
      </c>
      <c r="C26" s="5">
        <f t="shared" si="0"/>
        <v>111</v>
      </c>
      <c r="D26" s="5">
        <f t="shared" si="1"/>
        <v>1464</v>
      </c>
      <c r="E26" s="6">
        <v>10</v>
      </c>
      <c r="F26" s="6">
        <v>10</v>
      </c>
      <c r="G26" s="6">
        <v>9</v>
      </c>
      <c r="H26" s="6">
        <v>12</v>
      </c>
      <c r="I26" s="6">
        <v>9</v>
      </c>
      <c r="J26" s="6">
        <v>7</v>
      </c>
      <c r="K26" s="6">
        <v>10</v>
      </c>
      <c r="L26" s="6">
        <v>8</v>
      </c>
      <c r="M26" s="6">
        <v>9</v>
      </c>
      <c r="N26" s="6">
        <v>6</v>
      </c>
      <c r="O26" s="6">
        <v>6</v>
      </c>
      <c r="P26" s="6">
        <v>4</v>
      </c>
      <c r="Q26" s="6">
        <v>11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27" t="s">
        <v>91</v>
      </c>
      <c r="B27" s="27" t="s">
        <v>94</v>
      </c>
      <c r="C27" s="5">
        <f t="shared" si="0"/>
        <v>90</v>
      </c>
      <c r="D27" s="5">
        <f t="shared" si="1"/>
        <v>1575</v>
      </c>
      <c r="E27" s="6">
        <v>4</v>
      </c>
      <c r="F27" s="6">
        <v>5</v>
      </c>
      <c r="G27" s="6">
        <v>11</v>
      </c>
      <c r="H27" s="6">
        <v>8</v>
      </c>
      <c r="I27" s="6">
        <v>6</v>
      </c>
      <c r="J27" s="6">
        <v>10</v>
      </c>
      <c r="K27" s="6">
        <v>9</v>
      </c>
      <c r="L27" s="6">
        <v>7</v>
      </c>
      <c r="M27" s="6">
        <v>10</v>
      </c>
      <c r="N27" s="6">
        <v>8</v>
      </c>
      <c r="O27" s="6">
        <v>12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27" t="s">
        <v>91</v>
      </c>
      <c r="B28" s="27" t="s">
        <v>95</v>
      </c>
      <c r="C28" s="5">
        <f t="shared" si="0"/>
        <v>60</v>
      </c>
      <c r="D28" s="5">
        <f t="shared" si="1"/>
        <v>1665</v>
      </c>
      <c r="E28" s="6">
        <v>7</v>
      </c>
      <c r="F28" s="6">
        <v>10</v>
      </c>
      <c r="G28" s="6">
        <v>7</v>
      </c>
      <c r="H28" s="6">
        <v>7</v>
      </c>
      <c r="I28" s="6">
        <v>7</v>
      </c>
      <c r="J28" s="6">
        <v>11</v>
      </c>
      <c r="K28" s="6">
        <v>4</v>
      </c>
      <c r="L28" s="6">
        <v>2</v>
      </c>
      <c r="M28" s="6">
        <v>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27" t="s">
        <v>91</v>
      </c>
      <c r="B29" s="27" t="s">
        <v>96</v>
      </c>
      <c r="C29" s="5">
        <f t="shared" si="0"/>
        <v>67</v>
      </c>
      <c r="D29" s="5">
        <f t="shared" si="1"/>
        <v>1725</v>
      </c>
      <c r="E29" s="6">
        <v>9</v>
      </c>
      <c r="F29" s="6">
        <v>6</v>
      </c>
      <c r="G29" s="6">
        <v>8</v>
      </c>
      <c r="H29" s="6">
        <v>5</v>
      </c>
      <c r="I29" s="6">
        <v>5</v>
      </c>
      <c r="J29" s="6">
        <v>4</v>
      </c>
      <c r="K29" s="6">
        <v>8</v>
      </c>
      <c r="L29" s="6">
        <v>7</v>
      </c>
      <c r="M29" s="6">
        <v>15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27" t="s">
        <v>91</v>
      </c>
      <c r="B30" s="27" t="s">
        <v>97</v>
      </c>
      <c r="C30" s="5">
        <f t="shared" si="0"/>
        <v>75</v>
      </c>
      <c r="D30" s="5">
        <f t="shared" si="1"/>
        <v>1792</v>
      </c>
      <c r="E30" s="6">
        <v>6</v>
      </c>
      <c r="F30" s="6">
        <v>7</v>
      </c>
      <c r="G30" s="6">
        <v>8</v>
      </c>
      <c r="H30" s="6">
        <v>9</v>
      </c>
      <c r="I30" s="6">
        <v>9</v>
      </c>
      <c r="J30" s="6">
        <v>7</v>
      </c>
      <c r="K30" s="6">
        <v>9</v>
      </c>
      <c r="L30" s="6">
        <v>10</v>
      </c>
      <c r="M30" s="6">
        <v>10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27" t="s">
        <v>91</v>
      </c>
      <c r="B31" s="27" t="s">
        <v>98</v>
      </c>
      <c r="C31" s="5">
        <f t="shared" si="0"/>
        <v>47</v>
      </c>
      <c r="D31" s="5">
        <f t="shared" si="1"/>
        <v>1867</v>
      </c>
      <c r="E31" s="6">
        <v>10</v>
      </c>
      <c r="F31" s="6">
        <v>10</v>
      </c>
      <c r="G31" s="6">
        <v>13</v>
      </c>
      <c r="H31" s="6">
        <v>14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2.75">
      <c r="A32" s="27" t="s">
        <v>32</v>
      </c>
      <c r="B32" s="27" t="s">
        <v>33</v>
      </c>
      <c r="C32" s="5">
        <f aca="true" t="shared" si="2" ref="C32:C64">SUM(E32:AH32)</f>
        <v>79</v>
      </c>
      <c r="D32" s="5">
        <f t="shared" si="1"/>
        <v>1914</v>
      </c>
      <c r="E32" s="6">
        <v>4</v>
      </c>
      <c r="F32" s="6">
        <v>6</v>
      </c>
      <c r="G32" s="6">
        <v>11</v>
      </c>
      <c r="H32" s="6">
        <v>9</v>
      </c>
      <c r="I32" s="6">
        <v>7</v>
      </c>
      <c r="J32" s="6">
        <v>6</v>
      </c>
      <c r="K32" s="6">
        <v>7</v>
      </c>
      <c r="L32" s="6">
        <v>7</v>
      </c>
      <c r="M32" s="6">
        <v>12</v>
      </c>
      <c r="N32" s="6">
        <v>10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27" t="s">
        <v>32</v>
      </c>
      <c r="B33" s="27" t="s">
        <v>34</v>
      </c>
      <c r="C33" s="5">
        <f t="shared" si="2"/>
        <v>101</v>
      </c>
      <c r="D33" s="5">
        <f t="shared" si="1"/>
        <v>1993</v>
      </c>
      <c r="E33" s="6">
        <v>8</v>
      </c>
      <c r="F33" s="6">
        <v>11</v>
      </c>
      <c r="G33" s="6">
        <v>12</v>
      </c>
      <c r="H33" s="6">
        <v>12</v>
      </c>
      <c r="I33" s="6">
        <v>11</v>
      </c>
      <c r="J33" s="6">
        <v>8</v>
      </c>
      <c r="K33" s="6">
        <v>11</v>
      </c>
      <c r="L33" s="6">
        <v>9</v>
      </c>
      <c r="M33" s="6">
        <v>13</v>
      </c>
      <c r="N33" s="6">
        <v>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2.75">
      <c r="A34" s="27" t="s">
        <v>32</v>
      </c>
      <c r="B34" s="27" t="s">
        <v>35</v>
      </c>
      <c r="C34" s="5">
        <f t="shared" si="2"/>
        <v>86</v>
      </c>
      <c r="D34" s="5">
        <f t="shared" si="1"/>
        <v>2094</v>
      </c>
      <c r="E34" s="6">
        <v>6</v>
      </c>
      <c r="F34" s="6">
        <v>14</v>
      </c>
      <c r="G34" s="6">
        <v>8</v>
      </c>
      <c r="H34" s="6">
        <v>9</v>
      </c>
      <c r="I34" s="6">
        <v>11</v>
      </c>
      <c r="J34" s="6">
        <v>8</v>
      </c>
      <c r="K34" s="6">
        <v>4</v>
      </c>
      <c r="L34" s="6">
        <v>8</v>
      </c>
      <c r="M34" s="6">
        <v>10</v>
      </c>
      <c r="N34" s="6">
        <v>8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2.75">
      <c r="A35" s="27" t="s">
        <v>32</v>
      </c>
      <c r="B35" s="27" t="s">
        <v>36</v>
      </c>
      <c r="C35" s="5">
        <f t="shared" si="2"/>
        <v>71</v>
      </c>
      <c r="D35" s="5">
        <f aca="true" t="shared" si="3" ref="D35:D53">D34+C34</f>
        <v>2180</v>
      </c>
      <c r="E35" s="6">
        <v>6</v>
      </c>
      <c r="F35" s="6">
        <v>5</v>
      </c>
      <c r="G35" s="6">
        <v>8</v>
      </c>
      <c r="H35" s="6">
        <v>5</v>
      </c>
      <c r="I35" s="6">
        <v>5</v>
      </c>
      <c r="J35" s="6">
        <v>6</v>
      </c>
      <c r="K35" s="6">
        <v>11</v>
      </c>
      <c r="L35" s="6">
        <v>7</v>
      </c>
      <c r="M35" s="6">
        <v>6</v>
      </c>
      <c r="N35" s="6">
        <v>6</v>
      </c>
      <c r="O35" s="6">
        <v>6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2.75">
      <c r="A36" s="27" t="s">
        <v>32</v>
      </c>
      <c r="B36" s="27" t="s">
        <v>37</v>
      </c>
      <c r="C36" s="5">
        <f t="shared" si="2"/>
        <v>34</v>
      </c>
      <c r="D36" s="5">
        <f t="shared" si="3"/>
        <v>2251</v>
      </c>
      <c r="E36" s="6">
        <v>10</v>
      </c>
      <c r="F36" s="6">
        <v>8</v>
      </c>
      <c r="G36" s="6">
        <v>16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2.75">
      <c r="A37" s="27" t="s">
        <v>32</v>
      </c>
      <c r="B37" s="27" t="s">
        <v>38</v>
      </c>
      <c r="C37" s="5">
        <f t="shared" si="2"/>
        <v>62</v>
      </c>
      <c r="D37" s="5">
        <f t="shared" si="3"/>
        <v>2285</v>
      </c>
      <c r="E37" s="6">
        <v>7</v>
      </c>
      <c r="F37" s="6">
        <v>5</v>
      </c>
      <c r="G37" s="6">
        <v>11</v>
      </c>
      <c r="H37" s="6">
        <v>13</v>
      </c>
      <c r="I37" s="6">
        <v>5</v>
      </c>
      <c r="J37" s="6">
        <v>7</v>
      </c>
      <c r="K37" s="6">
        <v>8</v>
      </c>
      <c r="L37" s="6">
        <v>6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.75">
      <c r="A38" s="27" t="s">
        <v>32</v>
      </c>
      <c r="B38" s="27" t="s">
        <v>39</v>
      </c>
      <c r="C38" s="5">
        <f t="shared" si="2"/>
        <v>74</v>
      </c>
      <c r="D38" s="5">
        <f t="shared" si="3"/>
        <v>2347</v>
      </c>
      <c r="E38" s="6">
        <v>14</v>
      </c>
      <c r="F38" s="6">
        <v>10</v>
      </c>
      <c r="G38" s="6">
        <v>12</v>
      </c>
      <c r="H38" s="6">
        <v>12</v>
      </c>
      <c r="I38" s="6">
        <v>7</v>
      </c>
      <c r="J38" s="6">
        <v>3</v>
      </c>
      <c r="K38" s="6">
        <v>9</v>
      </c>
      <c r="L38" s="6">
        <v>7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2.75">
      <c r="A39" s="27" t="s">
        <v>32</v>
      </c>
      <c r="B39" s="27" t="s">
        <v>40</v>
      </c>
      <c r="C39" s="5">
        <f t="shared" si="2"/>
        <v>50</v>
      </c>
      <c r="D39" s="5">
        <f t="shared" si="3"/>
        <v>2421</v>
      </c>
      <c r="E39" s="6">
        <v>9</v>
      </c>
      <c r="F39" s="6">
        <v>7</v>
      </c>
      <c r="G39" s="6">
        <v>10</v>
      </c>
      <c r="H39" s="6">
        <v>12</v>
      </c>
      <c r="I39" s="6">
        <v>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2.75">
      <c r="A40" s="27" t="s">
        <v>32</v>
      </c>
      <c r="B40" s="27" t="s">
        <v>41</v>
      </c>
      <c r="C40" s="5">
        <f t="shared" si="2"/>
        <v>108</v>
      </c>
      <c r="D40" s="5">
        <f t="shared" si="3"/>
        <v>2471</v>
      </c>
      <c r="E40" s="6">
        <v>18</v>
      </c>
      <c r="F40" s="6">
        <v>16</v>
      </c>
      <c r="G40" s="6">
        <v>18</v>
      </c>
      <c r="H40" s="6">
        <v>22</v>
      </c>
      <c r="I40" s="6">
        <v>23</v>
      </c>
      <c r="J40" s="6">
        <v>11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2.75">
      <c r="A41" s="27" t="s">
        <v>32</v>
      </c>
      <c r="B41" s="27" t="s">
        <v>42</v>
      </c>
      <c r="C41" s="5">
        <f t="shared" si="2"/>
        <v>20</v>
      </c>
      <c r="D41" s="5">
        <f t="shared" si="3"/>
        <v>2579</v>
      </c>
      <c r="E41" s="6">
        <v>5</v>
      </c>
      <c r="F41" s="6">
        <v>7</v>
      </c>
      <c r="G41" s="6">
        <v>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2.75">
      <c r="A42" s="27" t="s">
        <v>43</v>
      </c>
      <c r="B42" s="27" t="s">
        <v>44</v>
      </c>
      <c r="C42" s="5">
        <f t="shared" si="2"/>
        <v>101</v>
      </c>
      <c r="D42" s="5">
        <f t="shared" si="3"/>
        <v>2599</v>
      </c>
      <c r="E42" s="6">
        <v>4</v>
      </c>
      <c r="F42" s="6">
        <v>5</v>
      </c>
      <c r="G42" s="6">
        <v>6</v>
      </c>
      <c r="H42" s="6">
        <v>6</v>
      </c>
      <c r="I42" s="6">
        <v>8</v>
      </c>
      <c r="J42" s="6">
        <v>7</v>
      </c>
      <c r="K42" s="6">
        <v>6</v>
      </c>
      <c r="L42" s="6">
        <v>12</v>
      </c>
      <c r="M42" s="6">
        <v>7</v>
      </c>
      <c r="N42" s="6">
        <v>8</v>
      </c>
      <c r="O42" s="6">
        <v>8</v>
      </c>
      <c r="P42" s="6">
        <v>6</v>
      </c>
      <c r="Q42" s="6">
        <v>8</v>
      </c>
      <c r="R42" s="6">
        <v>10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2.75">
      <c r="A43" s="27" t="s">
        <v>43</v>
      </c>
      <c r="B43" s="27" t="s">
        <v>45</v>
      </c>
      <c r="C43" s="5">
        <f t="shared" si="2"/>
        <v>93</v>
      </c>
      <c r="D43" s="5">
        <f t="shared" si="3"/>
        <v>2700</v>
      </c>
      <c r="E43" s="6">
        <v>4</v>
      </c>
      <c r="F43" s="6">
        <v>5</v>
      </c>
      <c r="G43" s="6">
        <v>7</v>
      </c>
      <c r="H43" s="6">
        <v>5</v>
      </c>
      <c r="I43" s="6">
        <v>9</v>
      </c>
      <c r="J43" s="6">
        <v>7</v>
      </c>
      <c r="K43" s="6">
        <v>6</v>
      </c>
      <c r="L43" s="6">
        <v>7</v>
      </c>
      <c r="M43" s="6">
        <v>9</v>
      </c>
      <c r="N43" s="6">
        <v>9</v>
      </c>
      <c r="O43" s="6">
        <v>9</v>
      </c>
      <c r="P43" s="6">
        <v>5</v>
      </c>
      <c r="Q43" s="6">
        <v>11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.75">
      <c r="A44" s="27" t="s">
        <v>43</v>
      </c>
      <c r="B44" s="27" t="s">
        <v>46</v>
      </c>
      <c r="C44" s="5">
        <f t="shared" si="2"/>
        <v>74</v>
      </c>
      <c r="D44" s="5">
        <f t="shared" si="3"/>
        <v>2793</v>
      </c>
      <c r="E44" s="6">
        <v>7</v>
      </c>
      <c r="F44" s="6">
        <v>10</v>
      </c>
      <c r="G44" s="6">
        <v>7</v>
      </c>
      <c r="H44" s="6">
        <v>7</v>
      </c>
      <c r="I44" s="6">
        <v>5</v>
      </c>
      <c r="J44" s="6">
        <v>7</v>
      </c>
      <c r="K44" s="6">
        <v>6</v>
      </c>
      <c r="L44" s="6">
        <v>6</v>
      </c>
      <c r="M44" s="6">
        <v>8</v>
      </c>
      <c r="N44" s="6">
        <v>4</v>
      </c>
      <c r="O44" s="6">
        <v>2</v>
      </c>
      <c r="P44" s="6">
        <v>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.75">
      <c r="A45" s="27" t="s">
        <v>43</v>
      </c>
      <c r="B45" s="27" t="s">
        <v>47</v>
      </c>
      <c r="C45" s="5">
        <f t="shared" si="2"/>
        <v>73</v>
      </c>
      <c r="D45" s="5">
        <f t="shared" si="3"/>
        <v>2867</v>
      </c>
      <c r="E45" s="6">
        <v>7</v>
      </c>
      <c r="F45" s="6">
        <v>9</v>
      </c>
      <c r="G45" s="6">
        <v>4</v>
      </c>
      <c r="H45" s="6">
        <v>10</v>
      </c>
      <c r="I45" s="6">
        <v>6</v>
      </c>
      <c r="J45" s="6">
        <v>12</v>
      </c>
      <c r="K45" s="6">
        <v>7</v>
      </c>
      <c r="L45" s="6">
        <v>10</v>
      </c>
      <c r="M45" s="6">
        <v>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.75">
      <c r="A46" s="27" t="s">
        <v>43</v>
      </c>
      <c r="B46" s="27" t="s">
        <v>48</v>
      </c>
      <c r="C46" s="5">
        <f t="shared" si="2"/>
        <v>50</v>
      </c>
      <c r="D46" s="5">
        <f t="shared" si="3"/>
        <v>2940</v>
      </c>
      <c r="E46" s="6">
        <v>4</v>
      </c>
      <c r="F46" s="6">
        <v>6</v>
      </c>
      <c r="G46" s="6">
        <v>5</v>
      </c>
      <c r="H46" s="6">
        <v>4</v>
      </c>
      <c r="I46" s="6">
        <v>6</v>
      </c>
      <c r="J46" s="6">
        <v>5</v>
      </c>
      <c r="K46" s="6">
        <v>5</v>
      </c>
      <c r="L46" s="6">
        <v>7</v>
      </c>
      <c r="M46" s="6">
        <v>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.75">
      <c r="A47" s="27" t="s">
        <v>43</v>
      </c>
      <c r="B47" s="27" t="s">
        <v>49</v>
      </c>
      <c r="C47" s="5">
        <f t="shared" si="2"/>
        <v>35</v>
      </c>
      <c r="D47" s="5">
        <f t="shared" si="3"/>
        <v>2990</v>
      </c>
      <c r="E47" s="6">
        <v>6</v>
      </c>
      <c r="F47" s="6">
        <v>3</v>
      </c>
      <c r="G47" s="6">
        <v>5</v>
      </c>
      <c r="H47" s="6">
        <v>4</v>
      </c>
      <c r="I47" s="6">
        <v>6</v>
      </c>
      <c r="J47" s="6">
        <v>5</v>
      </c>
      <c r="K47" s="6">
        <v>6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2.75">
      <c r="A48" s="27" t="s">
        <v>43</v>
      </c>
      <c r="B48" s="27" t="s">
        <v>50</v>
      </c>
      <c r="C48" s="5">
        <f t="shared" si="2"/>
        <v>43</v>
      </c>
      <c r="D48" s="5">
        <f t="shared" si="3"/>
        <v>3025</v>
      </c>
      <c r="E48" s="6">
        <v>7</v>
      </c>
      <c r="F48" s="6">
        <v>6</v>
      </c>
      <c r="G48" s="6">
        <v>10</v>
      </c>
      <c r="H48" s="6">
        <v>3</v>
      </c>
      <c r="I48" s="6">
        <v>8</v>
      </c>
      <c r="J48" s="6">
        <v>9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.75">
      <c r="A49" s="27" t="s">
        <v>43</v>
      </c>
      <c r="B49" s="27" t="s">
        <v>51</v>
      </c>
      <c r="C49" s="5">
        <f t="shared" si="2"/>
        <v>38</v>
      </c>
      <c r="D49" s="5">
        <f t="shared" si="3"/>
        <v>3068</v>
      </c>
      <c r="E49" s="6">
        <v>4</v>
      </c>
      <c r="F49" s="6">
        <v>9</v>
      </c>
      <c r="G49" s="6">
        <v>8</v>
      </c>
      <c r="H49" s="6">
        <v>6</v>
      </c>
      <c r="I49" s="6">
        <v>5</v>
      </c>
      <c r="J49" s="6">
        <v>6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2.75">
      <c r="A50" s="27" t="s">
        <v>43</v>
      </c>
      <c r="B50" s="27" t="s">
        <v>52</v>
      </c>
      <c r="C50" s="5">
        <f t="shared" si="2"/>
        <v>34</v>
      </c>
      <c r="D50" s="5">
        <f t="shared" si="3"/>
        <v>3106</v>
      </c>
      <c r="E50" s="6">
        <v>4</v>
      </c>
      <c r="F50" s="6">
        <v>5</v>
      </c>
      <c r="G50" s="6">
        <v>9</v>
      </c>
      <c r="H50" s="6">
        <v>3</v>
      </c>
      <c r="I50" s="6">
        <v>6</v>
      </c>
      <c r="J50" s="6">
        <v>3</v>
      </c>
      <c r="K50" s="6">
        <v>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2.75">
      <c r="A51" s="27" t="s">
        <v>43</v>
      </c>
      <c r="B51" s="27" t="s">
        <v>53</v>
      </c>
      <c r="C51" s="5">
        <f t="shared" si="2"/>
        <v>34</v>
      </c>
      <c r="D51" s="5">
        <f t="shared" si="3"/>
        <v>3140</v>
      </c>
      <c r="E51" s="6">
        <v>9</v>
      </c>
      <c r="F51" s="6">
        <v>6</v>
      </c>
      <c r="G51" s="6">
        <v>8</v>
      </c>
      <c r="H51" s="6">
        <v>7</v>
      </c>
      <c r="I51" s="6">
        <v>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2.75">
      <c r="A52" s="27" t="s">
        <v>43</v>
      </c>
      <c r="B52" s="27" t="s">
        <v>54</v>
      </c>
      <c r="C52" s="5">
        <f t="shared" si="2"/>
        <v>15</v>
      </c>
      <c r="D52" s="5">
        <f t="shared" si="3"/>
        <v>3174</v>
      </c>
      <c r="E52" s="6">
        <v>4</v>
      </c>
      <c r="F52" s="6">
        <v>5</v>
      </c>
      <c r="G52" s="6">
        <v>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2.75">
      <c r="A53" s="27" t="s">
        <v>55</v>
      </c>
      <c r="B53" s="27" t="s">
        <v>56</v>
      </c>
      <c r="C53" s="5">
        <f t="shared" si="2"/>
        <v>254</v>
      </c>
      <c r="D53" s="5">
        <f t="shared" si="3"/>
        <v>3189</v>
      </c>
      <c r="E53" s="6">
        <v>9</v>
      </c>
      <c r="F53" s="6">
        <v>8</v>
      </c>
      <c r="G53" s="6">
        <v>8</v>
      </c>
      <c r="H53" s="6">
        <v>4</v>
      </c>
      <c r="I53" s="6">
        <v>11</v>
      </c>
      <c r="J53" s="6">
        <v>4</v>
      </c>
      <c r="K53" s="6">
        <v>6</v>
      </c>
      <c r="L53" s="6">
        <v>11</v>
      </c>
      <c r="M53" s="6">
        <v>8</v>
      </c>
      <c r="N53" s="6">
        <v>8</v>
      </c>
      <c r="O53" s="6">
        <v>9</v>
      </c>
      <c r="P53" s="6">
        <v>8</v>
      </c>
      <c r="Q53" s="6">
        <v>8</v>
      </c>
      <c r="R53" s="6">
        <v>8</v>
      </c>
      <c r="S53" s="6">
        <v>6</v>
      </c>
      <c r="T53" s="6">
        <v>8</v>
      </c>
      <c r="U53" s="6">
        <v>17</v>
      </c>
      <c r="V53" s="6">
        <v>9</v>
      </c>
      <c r="W53" s="6">
        <v>10</v>
      </c>
      <c r="X53" s="6">
        <v>7</v>
      </c>
      <c r="Y53" s="6">
        <v>3</v>
      </c>
      <c r="Z53" s="6">
        <v>10</v>
      </c>
      <c r="AA53" s="6">
        <v>5</v>
      </c>
      <c r="AB53" s="6">
        <v>17</v>
      </c>
      <c r="AC53" s="6">
        <v>9</v>
      </c>
      <c r="AD53" s="6">
        <v>9</v>
      </c>
      <c r="AE53" s="6">
        <v>12</v>
      </c>
      <c r="AF53" s="6">
        <v>10</v>
      </c>
      <c r="AG53" s="6">
        <v>8</v>
      </c>
      <c r="AH53" s="6">
        <v>4</v>
      </c>
    </row>
    <row r="54" spans="1:34" ht="12.75">
      <c r="A54" s="27" t="s">
        <v>55</v>
      </c>
      <c r="B54" s="27" t="s">
        <v>57</v>
      </c>
      <c r="C54" s="5">
        <f t="shared" si="2"/>
        <v>133</v>
      </c>
      <c r="D54" s="5">
        <f aca="true" t="shared" si="4" ref="D54:D64">D53+C53</f>
        <v>3443</v>
      </c>
      <c r="E54" s="6">
        <v>8</v>
      </c>
      <c r="F54" s="6">
        <v>7</v>
      </c>
      <c r="G54" s="6">
        <v>7</v>
      </c>
      <c r="H54" s="6">
        <v>3</v>
      </c>
      <c r="I54" s="6">
        <v>7</v>
      </c>
      <c r="J54" s="6">
        <v>7</v>
      </c>
      <c r="K54" s="6">
        <v>6</v>
      </c>
      <c r="L54" s="6">
        <v>6</v>
      </c>
      <c r="M54" s="6">
        <v>16</v>
      </c>
      <c r="N54" s="6">
        <v>7</v>
      </c>
      <c r="O54" s="6">
        <v>9</v>
      </c>
      <c r="P54" s="6">
        <v>8</v>
      </c>
      <c r="Q54" s="6">
        <v>6</v>
      </c>
      <c r="R54" s="6">
        <v>6</v>
      </c>
      <c r="S54" s="6">
        <v>10</v>
      </c>
      <c r="T54" s="6">
        <v>5</v>
      </c>
      <c r="U54" s="6">
        <v>5</v>
      </c>
      <c r="V54" s="6">
        <v>10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2.75">
      <c r="A55" s="27" t="s">
        <v>55</v>
      </c>
      <c r="B55" s="27" t="s">
        <v>99</v>
      </c>
      <c r="C55" s="5">
        <f t="shared" si="2"/>
        <v>115</v>
      </c>
      <c r="D55" s="5">
        <f t="shared" si="4"/>
        <v>3576</v>
      </c>
      <c r="E55" s="6">
        <v>6</v>
      </c>
      <c r="F55" s="6">
        <v>5</v>
      </c>
      <c r="G55" s="6">
        <v>8</v>
      </c>
      <c r="H55" s="6">
        <v>11</v>
      </c>
      <c r="I55" s="6">
        <v>5</v>
      </c>
      <c r="J55" s="6">
        <v>8</v>
      </c>
      <c r="K55" s="6">
        <v>5</v>
      </c>
      <c r="L55" s="6">
        <v>10</v>
      </c>
      <c r="M55" s="6">
        <v>3</v>
      </c>
      <c r="N55" s="6">
        <v>10</v>
      </c>
      <c r="O55" s="6">
        <v>12</v>
      </c>
      <c r="P55" s="6">
        <v>7</v>
      </c>
      <c r="Q55" s="6">
        <v>12</v>
      </c>
      <c r="R55" s="6">
        <v>13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2.75">
      <c r="A56" s="27" t="s">
        <v>55</v>
      </c>
      <c r="B56" s="27" t="s">
        <v>58</v>
      </c>
      <c r="C56" s="5">
        <f t="shared" si="2"/>
        <v>96</v>
      </c>
      <c r="D56" s="5">
        <f t="shared" si="4"/>
        <v>3691</v>
      </c>
      <c r="E56" s="6">
        <v>4</v>
      </c>
      <c r="F56" s="6">
        <v>5</v>
      </c>
      <c r="G56" s="6">
        <v>11</v>
      </c>
      <c r="H56" s="6">
        <v>4</v>
      </c>
      <c r="I56" s="6">
        <v>9</v>
      </c>
      <c r="J56" s="6">
        <v>5</v>
      </c>
      <c r="K56" s="6">
        <v>12</v>
      </c>
      <c r="L56" s="6">
        <v>11</v>
      </c>
      <c r="M56" s="6">
        <v>9</v>
      </c>
      <c r="N56" s="6">
        <v>6</v>
      </c>
      <c r="O56" s="6">
        <v>9</v>
      </c>
      <c r="P56" s="6">
        <v>11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2.75">
      <c r="A57" s="27" t="s">
        <v>55</v>
      </c>
      <c r="B57" s="27" t="s">
        <v>55</v>
      </c>
      <c r="C57" s="5">
        <f t="shared" si="2"/>
        <v>92</v>
      </c>
      <c r="D57" s="5">
        <f t="shared" si="4"/>
        <v>3787</v>
      </c>
      <c r="E57" s="6">
        <v>9</v>
      </c>
      <c r="F57" s="6">
        <v>8</v>
      </c>
      <c r="G57" s="6">
        <v>8</v>
      </c>
      <c r="H57" s="6">
        <v>13</v>
      </c>
      <c r="I57" s="6">
        <v>9</v>
      </c>
      <c r="J57" s="6">
        <v>10</v>
      </c>
      <c r="K57" s="6">
        <v>9</v>
      </c>
      <c r="L57" s="6">
        <v>9</v>
      </c>
      <c r="M57" s="6">
        <v>9</v>
      </c>
      <c r="N57" s="6">
        <v>8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.75">
      <c r="A58" s="27" t="s">
        <v>55</v>
      </c>
      <c r="B58" s="27" t="s">
        <v>59</v>
      </c>
      <c r="C58" s="5">
        <f t="shared" si="2"/>
        <v>71</v>
      </c>
      <c r="D58" s="5">
        <f t="shared" si="4"/>
        <v>3879</v>
      </c>
      <c r="E58" s="6">
        <v>8</v>
      </c>
      <c r="F58" s="6">
        <v>10</v>
      </c>
      <c r="G58" s="6">
        <v>4</v>
      </c>
      <c r="H58" s="6">
        <v>5</v>
      </c>
      <c r="I58" s="6">
        <v>6</v>
      </c>
      <c r="J58" s="6">
        <v>11</v>
      </c>
      <c r="K58" s="6">
        <v>7</v>
      </c>
      <c r="L58" s="6">
        <v>5</v>
      </c>
      <c r="M58" s="6">
        <v>7</v>
      </c>
      <c r="N58" s="6">
        <v>8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2.75">
      <c r="A59" s="27" t="s">
        <v>55</v>
      </c>
      <c r="B59" s="27" t="s">
        <v>60</v>
      </c>
      <c r="C59" s="5">
        <f t="shared" si="2"/>
        <v>79</v>
      </c>
      <c r="D59" s="5">
        <f t="shared" si="4"/>
        <v>3950</v>
      </c>
      <c r="E59" s="6">
        <v>7</v>
      </c>
      <c r="F59" s="6">
        <v>7</v>
      </c>
      <c r="G59" s="6">
        <v>7</v>
      </c>
      <c r="H59" s="6">
        <v>7</v>
      </c>
      <c r="I59" s="6">
        <v>9</v>
      </c>
      <c r="J59" s="6">
        <v>14</v>
      </c>
      <c r="K59" s="6">
        <v>5</v>
      </c>
      <c r="L59" s="6">
        <v>4</v>
      </c>
      <c r="M59" s="6">
        <v>11</v>
      </c>
      <c r="N59" s="6">
        <v>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>
      <c r="A60" s="27" t="s">
        <v>55</v>
      </c>
      <c r="B60" s="27" t="s">
        <v>61</v>
      </c>
      <c r="C60" s="5">
        <f t="shared" si="2"/>
        <v>54</v>
      </c>
      <c r="D60" s="5">
        <f t="shared" si="4"/>
        <v>4029</v>
      </c>
      <c r="E60" s="6">
        <v>6</v>
      </c>
      <c r="F60" s="6">
        <v>11</v>
      </c>
      <c r="G60" s="6">
        <v>8</v>
      </c>
      <c r="H60" s="6">
        <v>10</v>
      </c>
      <c r="I60" s="6">
        <v>11</v>
      </c>
      <c r="J60" s="6">
        <v>8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2.75">
      <c r="A61" s="27" t="s">
        <v>55</v>
      </c>
      <c r="B61" s="27" t="s">
        <v>62</v>
      </c>
      <c r="C61" s="5">
        <f t="shared" si="2"/>
        <v>32</v>
      </c>
      <c r="D61" s="5">
        <f t="shared" si="4"/>
        <v>4083</v>
      </c>
      <c r="E61" s="6">
        <v>6</v>
      </c>
      <c r="F61" s="6">
        <v>4</v>
      </c>
      <c r="G61" s="6">
        <v>3</v>
      </c>
      <c r="H61" s="6">
        <v>7</v>
      </c>
      <c r="I61" s="6">
        <v>12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2.75">
      <c r="A62" s="27" t="s">
        <v>55</v>
      </c>
      <c r="B62" s="27" t="s">
        <v>63</v>
      </c>
      <c r="C62" s="5">
        <f t="shared" si="2"/>
        <v>26</v>
      </c>
      <c r="D62" s="5">
        <f t="shared" si="4"/>
        <v>4115</v>
      </c>
      <c r="E62" s="6">
        <v>5</v>
      </c>
      <c r="F62" s="6">
        <v>8</v>
      </c>
      <c r="G62" s="6">
        <v>6</v>
      </c>
      <c r="H62" s="6">
        <v>7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2.75">
      <c r="A63" s="27" t="s">
        <v>55</v>
      </c>
      <c r="B63" s="27" t="s">
        <v>64</v>
      </c>
      <c r="C63" s="5">
        <f t="shared" si="2"/>
        <v>22</v>
      </c>
      <c r="D63" s="5">
        <f t="shared" si="4"/>
        <v>4141</v>
      </c>
      <c r="E63" s="6">
        <v>5</v>
      </c>
      <c r="F63" s="6">
        <v>4</v>
      </c>
      <c r="G63" s="6">
        <v>5</v>
      </c>
      <c r="H63" s="6">
        <v>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2.75">
      <c r="A64" s="27" t="s">
        <v>55</v>
      </c>
      <c r="B64" s="27" t="s">
        <v>65</v>
      </c>
      <c r="C64" s="5">
        <f t="shared" si="2"/>
        <v>28</v>
      </c>
      <c r="D64" s="5">
        <f t="shared" si="4"/>
        <v>4163</v>
      </c>
      <c r="E64" s="6">
        <v>6</v>
      </c>
      <c r="F64" s="6">
        <v>10</v>
      </c>
      <c r="G64" s="6">
        <v>12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3:4" ht="12.75">
      <c r="C65" s="7">
        <f>SUM(C2:C64)</f>
        <v>4191</v>
      </c>
      <c r="D65" s="7"/>
    </row>
    <row r="66" ht="12.75">
      <c r="A66" s="29" t="s">
        <v>101</v>
      </c>
    </row>
    <row r="67" spans="1:2" ht="25.5">
      <c r="A67" s="42">
        <v>40078</v>
      </c>
      <c r="B67" s="28" t="s">
        <v>103</v>
      </c>
    </row>
    <row r="69" ht="12.75">
      <c r="A69" s="28" t="s">
        <v>102</v>
      </c>
    </row>
    <row r="70" spans="1:2" ht="51">
      <c r="A70" s="36">
        <v>0</v>
      </c>
      <c r="B70" s="28" t="s">
        <v>104</v>
      </c>
    </row>
    <row r="72" ht="25.5">
      <c r="A72" s="28" t="s">
        <v>106</v>
      </c>
    </row>
    <row r="73" spans="1:2" ht="25.5">
      <c r="A73" s="28">
        <v>0</v>
      </c>
      <c r="B73" s="28" t="s">
        <v>107</v>
      </c>
    </row>
    <row r="75" ht="25.5">
      <c r="A75" s="28" t="s">
        <v>111</v>
      </c>
    </row>
    <row r="76" ht="12.75">
      <c r="A76" s="28">
        <v>12</v>
      </c>
    </row>
    <row r="78" ht="51">
      <c r="B78" s="28" t="s">
        <v>115</v>
      </c>
    </row>
    <row r="79" ht="12.75">
      <c r="B79" s="28" t="s">
        <v>108</v>
      </c>
    </row>
    <row r="80" spans="1:2" s="38" customFormat="1" ht="25.5">
      <c r="A80" s="36" t="s">
        <v>122</v>
      </c>
      <c r="B80" s="36"/>
    </row>
    <row r="81" spans="1:4" ht="12.75">
      <c r="A81" s="36" t="s">
        <v>119</v>
      </c>
      <c r="B81" s="40">
        <f>GetPreset($A81,2)</f>
        <v>40078</v>
      </c>
      <c r="C81" s="37">
        <f>GetPreset($A81,3)</f>
        <v>0</v>
      </c>
      <c r="D81" s="37">
        <f>GetPreset($A81,4)</f>
        <v>12</v>
      </c>
    </row>
    <row r="82" ht="25.5">
      <c r="A82" s="28" t="s">
        <v>118</v>
      </c>
    </row>
    <row r="83" spans="1:4" s="35" customFormat="1" ht="25.5">
      <c r="A83" s="28" t="s">
        <v>105</v>
      </c>
      <c r="B83" s="28" t="s">
        <v>101</v>
      </c>
      <c r="C83" s="34" t="s">
        <v>102</v>
      </c>
      <c r="D83" s="34" t="s">
        <v>111</v>
      </c>
    </row>
    <row r="84" spans="1:4" ht="12.75">
      <c r="A84" s="28" t="s">
        <v>112</v>
      </c>
      <c r="B84" s="41">
        <v>39544</v>
      </c>
      <c r="C84" s="21">
        <v>0</v>
      </c>
      <c r="D84" s="21">
        <v>12</v>
      </c>
    </row>
    <row r="85" spans="1:4" ht="12.75">
      <c r="A85" s="28" t="s">
        <v>114</v>
      </c>
      <c r="B85" s="41">
        <v>37259</v>
      </c>
      <c r="C85" s="21">
        <v>0</v>
      </c>
      <c r="D85" s="21">
        <v>1</v>
      </c>
    </row>
    <row r="86" spans="1:4" ht="12.75">
      <c r="A86" s="28" t="s">
        <v>116</v>
      </c>
      <c r="B86" s="41">
        <v>39835</v>
      </c>
      <c r="C86" s="21">
        <v>0</v>
      </c>
      <c r="D86" s="21">
        <v>1</v>
      </c>
    </row>
    <row r="87" spans="1:4" ht="12.75">
      <c r="A87" s="28" t="s">
        <v>117</v>
      </c>
      <c r="B87" s="41">
        <v>39898</v>
      </c>
      <c r="C87" s="21">
        <v>0</v>
      </c>
      <c r="D87" s="21">
        <v>12</v>
      </c>
    </row>
    <row r="88" spans="1:4" ht="12.75">
      <c r="A88" s="28" t="s">
        <v>119</v>
      </c>
      <c r="B88" s="41">
        <v>40078</v>
      </c>
      <c r="C88" s="21">
        <v>0</v>
      </c>
      <c r="D88" s="21">
        <v>12</v>
      </c>
    </row>
    <row r="89" spans="1:4" ht="12.75">
      <c r="A89" s="28" t="s">
        <v>120</v>
      </c>
      <c r="B89" s="41">
        <v>39945</v>
      </c>
      <c r="C89" s="21">
        <v>0</v>
      </c>
      <c r="D89" s="21">
        <v>6</v>
      </c>
    </row>
    <row r="90" spans="1:4" ht="12.75">
      <c r="A90" s="28" t="s">
        <v>121</v>
      </c>
      <c r="B90" s="41">
        <v>39878</v>
      </c>
      <c r="C90" s="21">
        <v>0</v>
      </c>
      <c r="D90" s="21">
        <v>5</v>
      </c>
    </row>
  </sheetData>
  <dataValidations count="1">
    <dataValidation type="list" allowBlank="1" showInputMessage="1" showErrorMessage="1" sqref="A81">
      <formula1>$A$84:$A$90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Abrahams Family</dc:creator>
  <cp:keywords/>
  <dc:description/>
  <cp:lastModifiedBy>gpp</cp:lastModifiedBy>
  <cp:lastPrinted>2009-02-17T02:08:35Z</cp:lastPrinted>
  <dcterms:created xsi:type="dcterms:W3CDTF">2006-11-26T00:30:08Z</dcterms:created>
  <dcterms:modified xsi:type="dcterms:W3CDTF">2009-05-11T22:59:15Z</dcterms:modified>
  <cp:category/>
  <cp:version/>
  <cp:contentType/>
  <cp:contentStatus/>
</cp:coreProperties>
</file>