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1370" windowHeight="6495" activeTab="0"/>
  </bookViews>
  <sheets>
    <sheet name="Balances Generales" sheetId="1" r:id="rId1"/>
    <sheet name="Est. de util. y util. retenidas" sheetId="2" r:id="rId2"/>
    <sheet name="Estado de Cambios en el Patrimo" sheetId="3" r:id="rId3"/>
    <sheet name="Est. de flujo de efectivo" sheetId="4" r:id="rId4"/>
    <sheet name="Anexo 1" sheetId="5" r:id="rId5"/>
    <sheet name="Anexo 2" sheetId="6" r:id="rId6"/>
    <sheet name="Anexo 3" sheetId="7" r:id="rId7"/>
    <sheet name="Anexo 4" sheetId="8" r:id="rId8"/>
    <sheet name="Hoja1" sheetId="9" r:id="rId9"/>
  </sheets>
  <definedNames>
    <definedName name="_xlnm.Print_Area" localSheetId="4">'Anexo 1'!$A$1:$O$57</definedName>
    <definedName name="_xlnm.Print_Area" localSheetId="5">'Anexo 2'!$A$1:$M$37</definedName>
    <definedName name="_xlnm.Print_Area" localSheetId="6">'Anexo 3'!$A$1:$E$48</definedName>
    <definedName name="_xlnm.Print_Area" localSheetId="7">'Anexo 4'!$A$1:$E$50</definedName>
    <definedName name="_xlnm.Print_Area" localSheetId="3">'Est. de flujo de efectivo'!$A$1:$H$56</definedName>
    <definedName name="_xlnm.Print_Area" localSheetId="1">'Est. de util. y util. retenidas'!$A$1:$I$51</definedName>
    <definedName name="_xlnm.Print_Area" localSheetId="2">'Estado de Cambios en el Patrimo'!$A$1:$H$46</definedName>
    <definedName name="_xlnm.Print_Area" localSheetId="8">'Hoja1'!$A$1:$I$41</definedName>
  </definedNames>
  <calcPr fullCalcOnLoad="1"/>
</workbook>
</file>

<file path=xl/comments1.xml><?xml version="1.0" encoding="utf-8"?>
<comments xmlns="http://schemas.openxmlformats.org/spreadsheetml/2006/main">
  <authors>
    <author>PTABLE</author>
  </authors>
  <commentList>
    <comment ref="C1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SUMA DE TODO EL ACTIVO CIRCULANTE</t>
        </r>
      </text>
    </comment>
    <comment ref="C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SUMA DE TODOS LOS SUB TOTALES DE ACTIVOS</t>
        </r>
      </text>
    </comment>
    <comment ref="C3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SUMA DE TODO EL PASIVO CIRCULANTE</t>
        </r>
      </text>
    </comment>
    <comment ref="C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SUMA DE TODOS LOS ARCHIVOS NO CIRCULANTES</t>
        </r>
      </text>
    </comment>
    <comment ref="C4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SUMA DE OTROS PASIVOS</t>
        </r>
      </text>
    </comment>
    <comment ref="C4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SUMA DE PATRIMONIO
</t>
        </r>
      </text>
    </comment>
    <comment ref="C4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TOTAL DE PASIVO Y PATRIMONIO DE ACCIONISTAS</t>
        </r>
      </text>
    </comment>
  </commentList>
</comments>
</file>

<file path=xl/sharedStrings.xml><?xml version="1.0" encoding="utf-8"?>
<sst xmlns="http://schemas.openxmlformats.org/spreadsheetml/2006/main" count="386" uniqueCount="260">
  <si>
    <t>Utilidad Neta</t>
  </si>
  <si>
    <t xml:space="preserve"> </t>
  </si>
  <si>
    <t>0</t>
  </si>
  <si>
    <t>T O T A L E S</t>
  </si>
  <si>
    <t>Proveedores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</si>
  <si>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</si>
  <si>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</si>
  <si>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</si>
  <si>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</si>
  <si>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</si>
  <si>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</si>
  <si>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</si>
  <si>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</si>
  <si>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</si>
  <si>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</si>
  <si>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</si>
  <si>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</si>
  <si>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</t>
  </si>
  <si>
    <t>Ganancia antes de Imp. Sobre la Renta</t>
  </si>
  <si>
    <t xml:space="preserve">         Activos</t>
  </si>
  <si>
    <t>Pasivos y Patrimonio de los Accionistas</t>
  </si>
  <si>
    <t>Patrimonio de los Accionistas</t>
  </si>
  <si>
    <t>Perfumeria El Magnate</t>
  </si>
  <si>
    <t>Milano Internacional, S.A.</t>
  </si>
  <si>
    <t>Saint Honore Z.L., S.A.</t>
  </si>
  <si>
    <t>Beverly Hills</t>
  </si>
  <si>
    <t>Afisa</t>
  </si>
  <si>
    <t>ANEXO - 4</t>
  </si>
  <si>
    <t>Sueldos y Salarios</t>
  </si>
  <si>
    <t>Decimo Tercer Mes</t>
  </si>
  <si>
    <t>Cuota Patronal</t>
  </si>
  <si>
    <t>Luz y Teléfono</t>
  </si>
  <si>
    <t>Mantenimiento y Reparación</t>
  </si>
  <si>
    <t>Papelería y Utiles de Oficina</t>
  </si>
  <si>
    <t>Alquileres</t>
  </si>
  <si>
    <t>Viajes al Exterior</t>
  </si>
  <si>
    <t>Apartado Postal</t>
  </si>
  <si>
    <t>Seguros</t>
  </si>
  <si>
    <t>Depreciación</t>
  </si>
  <si>
    <t>Gastos Bancarios</t>
  </si>
  <si>
    <t>Material de Empaque</t>
  </si>
  <si>
    <t>Servicios de Internet</t>
  </si>
  <si>
    <t>Tasa de Aseo</t>
  </si>
  <si>
    <t>Clave de Operaciones Z.L.C.</t>
  </si>
  <si>
    <t>Impuestos</t>
  </si>
  <si>
    <t>Miscélaneos</t>
  </si>
  <si>
    <t>Gastos de Promoción</t>
  </si>
  <si>
    <t>Gastos Financieros</t>
  </si>
  <si>
    <t>Utilidades Retenidas al inicio del año</t>
  </si>
  <si>
    <t>Utilidades Retenidas al final del año</t>
  </si>
  <si>
    <t>Cuentas por Pagar-Accionistas</t>
  </si>
  <si>
    <t>Utilidades Retenidas</t>
  </si>
  <si>
    <t xml:space="preserve">     Saldo al inicio del año</t>
  </si>
  <si>
    <t xml:space="preserve">     Saldo al final del año</t>
  </si>
  <si>
    <t xml:space="preserve">     Saldo al inicio del año-operaciones exteriores</t>
  </si>
  <si>
    <t xml:space="preserve">     Saldo al final del año-operaciones exteriores</t>
  </si>
  <si>
    <t xml:space="preserve">     Utilidad neta</t>
  </si>
  <si>
    <t>Capital en Acciones</t>
  </si>
  <si>
    <t xml:space="preserve">      Acciones Emitidas y en Circulación, 100</t>
  </si>
  <si>
    <t xml:space="preserve">      Acciones Emitidas</t>
  </si>
  <si>
    <t xml:space="preserve">      Capital en Acciones</t>
  </si>
  <si>
    <t>Valor por Acción</t>
  </si>
  <si>
    <t>47,392</t>
  </si>
  <si>
    <t xml:space="preserve">     Aumento (disminución)</t>
  </si>
  <si>
    <t>Menos:</t>
  </si>
  <si>
    <t xml:space="preserve">     Saldos al inicio del año</t>
  </si>
  <si>
    <r>
      <t xml:space="preserve">   </t>
    </r>
    <r>
      <rPr>
        <sz val="12"/>
        <rFont val="Arial"/>
        <family val="2"/>
      </rPr>
      <t>Aumentos</t>
    </r>
  </si>
  <si>
    <r>
      <t xml:space="preserve">   </t>
    </r>
    <r>
      <rPr>
        <sz val="12"/>
        <rFont val="Arial"/>
        <family val="2"/>
      </rPr>
      <t>Saldos al final del año</t>
    </r>
  </si>
  <si>
    <t xml:space="preserve">ANEXO - 3  </t>
  </si>
  <si>
    <t xml:space="preserve">ANEXO - 2 </t>
  </si>
  <si>
    <t xml:space="preserve">ANEXO - 1 </t>
  </si>
  <si>
    <t>Barra, Carlos</t>
  </si>
  <si>
    <t>Giraldo, Diego</t>
  </si>
  <si>
    <t>Martinez, Yanira</t>
  </si>
  <si>
    <t>Sierra, Paola</t>
  </si>
  <si>
    <t>Zuluaga, Armando</t>
  </si>
  <si>
    <t xml:space="preserve">  </t>
  </si>
  <si>
    <t>B/.</t>
  </si>
  <si>
    <t xml:space="preserve">      Reserva para prima de antigüedad</t>
  </si>
  <si>
    <t xml:space="preserve">      Cuentas por cobrar-empleados</t>
  </si>
  <si>
    <t xml:space="preserve">      Cuentas por cobrar-otras</t>
  </si>
  <si>
    <t xml:space="preserve">      Gastos pagados por anticipado</t>
  </si>
  <si>
    <t xml:space="preserve">          Total de activo circulante</t>
  </si>
  <si>
    <t xml:space="preserve">      Depósitos de garantía </t>
  </si>
  <si>
    <t xml:space="preserve">          Total de activos</t>
  </si>
  <si>
    <t>Pasivo circulante</t>
  </si>
  <si>
    <t>Otros activos</t>
  </si>
  <si>
    <t>Activos no circulantes</t>
  </si>
  <si>
    <t>Activo Circulante</t>
  </si>
  <si>
    <t xml:space="preserve">      Cuentas por pagar-otras </t>
  </si>
  <si>
    <t xml:space="preserve">      Retención por pagar</t>
  </si>
  <si>
    <t xml:space="preserve">      Gastos acumulados por pagar</t>
  </si>
  <si>
    <t xml:space="preserve">         Total de pasivos circulante</t>
  </si>
  <si>
    <r>
      <t xml:space="preserve">   </t>
    </r>
    <r>
      <rPr>
        <sz val="12"/>
        <rFont val="Arial"/>
        <family val="2"/>
      </rPr>
      <t xml:space="preserve">  Capital en acciones</t>
    </r>
  </si>
  <si>
    <t xml:space="preserve">       Utilidades retenidas</t>
  </si>
  <si>
    <t xml:space="preserve">       Cuentas por pagar-accionistas</t>
  </si>
  <si>
    <t xml:space="preserve">         Total de patrimonio de los accionistas</t>
  </si>
  <si>
    <t xml:space="preserve">         Total de pasivo y patrimonio de los accionistas</t>
  </si>
  <si>
    <t xml:space="preserve">      Obsolescencia de inventarios</t>
  </si>
  <si>
    <t>Utilidad neta</t>
  </si>
  <si>
    <t>Ajuste para conciliar la utilidad neta al efectivo</t>
  </si>
  <si>
    <t>Neto provisto por las actividades de operación:</t>
  </si>
  <si>
    <t xml:space="preserve">      Depreciación y amortización</t>
  </si>
  <si>
    <t xml:space="preserve">      Cuentas de dudoso cobro</t>
  </si>
  <si>
    <t>Cambios netos en activos y pasivos</t>
  </si>
  <si>
    <t xml:space="preserve">      Cuentas por cobrar-clientes neto</t>
  </si>
  <si>
    <t xml:space="preserve">      Inventario de mercancía</t>
  </si>
  <si>
    <t xml:space="preserve">      Cuentas por -pagar-proveedores</t>
  </si>
  <si>
    <t xml:space="preserve">      Cuentas por pagar-otras</t>
  </si>
  <si>
    <t xml:space="preserve">      Retenciones por pagar</t>
  </si>
  <si>
    <t>Total de ajustes</t>
  </si>
  <si>
    <t xml:space="preserve">         Efectivo Neto utilizado  en las actividades de operación</t>
  </si>
  <si>
    <t>Flujo de efectivo de las actividades de inversión:</t>
  </si>
  <si>
    <t xml:space="preserve">       Compra de activos fijos</t>
  </si>
  <si>
    <t xml:space="preserve">       Efectivo neto utilizado en las actividades de financiamiento</t>
  </si>
  <si>
    <t>Flujo de efectivo de las actividades de financiamiento</t>
  </si>
  <si>
    <t xml:space="preserve">       Pago a acconistas</t>
  </si>
  <si>
    <t xml:space="preserve">        Efectivo neto provisto en las actividades de </t>
  </si>
  <si>
    <t xml:space="preserve">           financiamiento</t>
  </si>
  <si>
    <t>Aumento (dismunición) neto del efectivo</t>
  </si>
  <si>
    <t>Efectivo al inicio del año</t>
  </si>
  <si>
    <t>Efectivo final del año</t>
  </si>
  <si>
    <t>Cuentas por cobrar-clientes</t>
  </si>
  <si>
    <t>Morocho Internacional, S. A.</t>
  </si>
  <si>
    <t>Pura Marca</t>
  </si>
  <si>
    <t>Salazar, Yulany</t>
  </si>
  <si>
    <t>Vásquez, Diego</t>
  </si>
  <si>
    <t>Reserva para cuentas de dudoso cobro</t>
  </si>
  <si>
    <t xml:space="preserve">     Cuentas dada de baja</t>
  </si>
  <si>
    <t>Cuentas por cobrar clientes-neto</t>
  </si>
  <si>
    <t>Analisis de antigüedad</t>
  </si>
  <si>
    <t>Ventas exteriores</t>
  </si>
  <si>
    <t>Gastos generales y administrativos</t>
  </si>
  <si>
    <t>Prima de antigüedad</t>
  </si>
  <si>
    <t>Totales</t>
  </si>
  <si>
    <t xml:space="preserve">      Cuentas por cobrar-empleados (nota 4)</t>
  </si>
  <si>
    <t xml:space="preserve">       Cuentas por cobrar-otras (nota 4)</t>
  </si>
  <si>
    <t xml:space="preserve">      Cuentas por cobrar-otras (nota 4)</t>
  </si>
  <si>
    <t xml:space="preserve">      Efectivo (nota 3)</t>
  </si>
  <si>
    <t xml:space="preserve">      Cuentas por cobrar-neto (nota 4 y 5, anexo 1)</t>
  </si>
  <si>
    <t xml:space="preserve">      Inventario de mercancia-neto(nota 6)</t>
  </si>
  <si>
    <t>Mejoras, mobiliarios y equipos-neto (nota 7)</t>
  </si>
  <si>
    <t xml:space="preserve">      Sobregiro bancario (nota 8)</t>
  </si>
  <si>
    <t xml:space="preserve">      Cuentas por pagar-proveedores (anexo 2)</t>
  </si>
  <si>
    <t xml:space="preserve">      Ventas al Exterior  (anexo 3)</t>
  </si>
  <si>
    <t xml:space="preserve">Costos </t>
  </si>
  <si>
    <t>Gastos Generales y Administrativos (anexo 4)</t>
  </si>
  <si>
    <t xml:space="preserve">      Impuesto Sobre la Renta (nota 10)</t>
  </si>
  <si>
    <t>(2,546,489)</t>
  </si>
  <si>
    <t>Cuentas de dudoso cobro</t>
  </si>
  <si>
    <t>260,932</t>
  </si>
  <si>
    <t xml:space="preserve">       Aumento (disminución) sobregiros bancarios</t>
  </si>
  <si>
    <t>(290,760)</t>
  </si>
  <si>
    <t>39,592</t>
  </si>
  <si>
    <t>Aldemar Giraldo</t>
  </si>
  <si>
    <t>1 - 30</t>
  </si>
  <si>
    <t>31 - 60</t>
  </si>
  <si>
    <t>61 - 90</t>
  </si>
  <si>
    <t>91 y mas</t>
  </si>
  <si>
    <t>Alfonso Giraldo</t>
  </si>
  <si>
    <t>Arlex Briceño</t>
  </si>
  <si>
    <t>Quero, Ignacio</t>
  </si>
  <si>
    <t>Sterling, Jorge E.</t>
  </si>
  <si>
    <t>Arcila Mario</t>
  </si>
  <si>
    <t>Zuluaga, Nelson</t>
  </si>
  <si>
    <t>Gomez, Olmer</t>
  </si>
  <si>
    <t>Rivas, Pedro</t>
  </si>
  <si>
    <t>Espinosa, Rosa María</t>
  </si>
  <si>
    <t>Arcila, William</t>
  </si>
  <si>
    <t>Cuentas por cobrar clientes no circulantes</t>
  </si>
  <si>
    <t>(68,426)</t>
  </si>
  <si>
    <t xml:space="preserve">       Cuentas por cobrar-neto (nota 4)</t>
  </si>
  <si>
    <t>Publicidad</t>
  </si>
  <si>
    <t>23,037</t>
  </si>
  <si>
    <t>Crandon Zona Libre, S. A.</t>
  </si>
  <si>
    <t>121 y mas</t>
  </si>
  <si>
    <t>(7,800)</t>
  </si>
  <si>
    <t>inv inicial</t>
  </si>
  <si>
    <t>compras</t>
  </si>
  <si>
    <t>obsolescencia</t>
  </si>
  <si>
    <t>inv final</t>
  </si>
  <si>
    <t>costo de ventas</t>
  </si>
  <si>
    <t>modelo</t>
  </si>
  <si>
    <t>5% de reserva por obsolescencia</t>
  </si>
  <si>
    <t>INVENTARIO</t>
  </si>
  <si>
    <t>Cuentas por pagar - proveedores</t>
  </si>
  <si>
    <t>(3,364,028)</t>
  </si>
  <si>
    <t>394,223</t>
  </si>
  <si>
    <t>Herrera, Nelzo</t>
  </si>
  <si>
    <t>Gil, Roberto</t>
  </si>
  <si>
    <t>Mendoza, Teresa</t>
  </si>
  <si>
    <t>Perfumeria Jean Paul</t>
  </si>
  <si>
    <t>(35,404)</t>
  </si>
  <si>
    <t>(80,793)</t>
  </si>
  <si>
    <t>(127,605)</t>
  </si>
  <si>
    <t>272</t>
  </si>
  <si>
    <t>98,275</t>
  </si>
  <si>
    <t>390,101</t>
  </si>
  <si>
    <t>(290)</t>
  </si>
  <si>
    <t>(3)</t>
  </si>
  <si>
    <t>117</t>
  </si>
  <si>
    <t>(1,774)</t>
  </si>
  <si>
    <t>90,475</t>
  </si>
  <si>
    <t>(816,383)</t>
  </si>
  <si>
    <t>(553,791)</t>
  </si>
  <si>
    <t>(89,071)</t>
  </si>
  <si>
    <t>(370)</t>
  </si>
  <si>
    <t>1.767,901</t>
  </si>
  <si>
    <t>(3,455,432)</t>
  </si>
  <si>
    <t>522,047</t>
  </si>
  <si>
    <t>(7,700)</t>
  </si>
  <si>
    <t>31,892</t>
  </si>
  <si>
    <t>Indemnización y preaviso</t>
  </si>
  <si>
    <t>Servicios prestados por empresas</t>
  </si>
  <si>
    <t>Portfolio Trading, S.A.</t>
  </si>
  <si>
    <t>Aldermar Mendez</t>
  </si>
  <si>
    <t>Vásquez, Claudia</t>
  </si>
  <si>
    <t>El Coronel Zona Libre, S.A.</t>
  </si>
  <si>
    <t>Gomez, Jesús</t>
  </si>
  <si>
    <t>Adarve, Marielas</t>
  </si>
  <si>
    <t>New hawaii Perfumes, S.A.</t>
  </si>
  <si>
    <t>Zuluaga, Sandra</t>
  </si>
  <si>
    <t>(38,011)</t>
  </si>
  <si>
    <t>50,688</t>
  </si>
  <si>
    <t>(68,116)</t>
  </si>
  <si>
    <t>Perfumeria Kristia</t>
  </si>
  <si>
    <t>460,893</t>
  </si>
  <si>
    <t>(60,265)</t>
  </si>
  <si>
    <t>(23)</t>
  </si>
  <si>
    <t>(210)</t>
  </si>
  <si>
    <t>(250)</t>
  </si>
  <si>
    <t>(81,388)</t>
  </si>
  <si>
    <t>(7,70)</t>
  </si>
  <si>
    <t>(89,088)</t>
  </si>
  <si>
    <t>91,916</t>
  </si>
  <si>
    <t>(847,550)</t>
  </si>
  <si>
    <t>(447,155)</t>
  </si>
  <si>
    <t>(23,044)</t>
  </si>
  <si>
    <t xml:space="preserve">      Préstamos por pagar (nota 9)</t>
  </si>
  <si>
    <t>491,758</t>
  </si>
  <si>
    <t>(3,651,814)</t>
  </si>
  <si>
    <t>34,163</t>
  </si>
  <si>
    <t>66,055</t>
  </si>
  <si>
    <t>(6,955)</t>
  </si>
  <si>
    <t>(639,426)</t>
  </si>
  <si>
    <t>(60,892)</t>
  </si>
  <si>
    <t>62,129</t>
  </si>
  <si>
    <t>80</t>
  </si>
  <si>
    <t>42</t>
  </si>
  <si>
    <t>(638,067)</t>
  </si>
  <si>
    <t>(107,705)</t>
  </si>
  <si>
    <t>(19,978)</t>
  </si>
  <si>
    <t>81,853</t>
  </si>
  <si>
    <t>11,562</t>
  </si>
  <si>
    <t>127,578</t>
  </si>
  <si>
    <t>(105)</t>
  </si>
  <si>
    <t xml:space="preserve">       Producto de Documentos por pagar</t>
  </si>
  <si>
    <t xml:space="preserve">       Aporte de accionistas</t>
  </si>
  <si>
    <t xml:space="preserve">          Total de activo NO circulante</t>
  </si>
  <si>
    <t xml:space="preserve">          Total de otros pasivos</t>
  </si>
</sst>
</file>

<file path=xl/styles.xml><?xml version="1.0" encoding="utf-8"?>
<styleSheet xmlns="http://schemas.openxmlformats.org/spreadsheetml/2006/main">
  <numFmts count="3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_-;\-* #,##0_-;_-* &quot;-&quot;??_-;_-@_-"/>
    <numFmt numFmtId="181" formatCode="[$B/.-180A]\ #,##0"/>
    <numFmt numFmtId="182" formatCode="_ * #,##0.0_ ;_ * \-#,##0.0_ ;_ * &quot;-&quot;??_ ;_ @_ "/>
    <numFmt numFmtId="183" formatCode="_ * #,##0_ ;_ * \-#,##0_ ;_ * &quot;-&quot;??_ ;_ @_ "/>
    <numFmt numFmtId="184" formatCode="_ [$B/.-180A]\ * #,##0_ ;_ [$B/.-180A]\ * \-#,##0_ ;_ [$B/.-180A]\ * &quot;-&quot;_ ;_ @_ "/>
    <numFmt numFmtId="185" formatCode="[$B/.-180A]\ #,##0.00"/>
    <numFmt numFmtId="186" formatCode="0.0"/>
    <numFmt numFmtId="187" formatCode="0.000"/>
    <numFmt numFmtId="188" formatCode="_ * #,##0.000_ ;_ * \-#,##0.000_ ;_ * &quot;-&quot;??_ ;_ @_ "/>
    <numFmt numFmtId="189" formatCode="&quot;B/.&quot;\ #,##0.00"/>
    <numFmt numFmtId="190" formatCode="00000"/>
    <numFmt numFmtId="191" formatCode="_-[$€-2]* #,##0.00_-;\-[$€-2]* #,##0.00_-;_-[$€-2]* &quot;-&quot;??_-"/>
    <numFmt numFmtId="192" formatCode="0.0%"/>
  </numFmts>
  <fonts count="5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double"/>
      <sz val="12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u val="doub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right"/>
    </xf>
    <xf numFmtId="9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3" fontId="1" fillId="0" borderId="12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9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9" fillId="0" borderId="10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89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9" fontId="7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192" fontId="10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 horizontal="right"/>
    </xf>
    <xf numFmtId="192" fontId="3" fillId="0" borderId="0" xfId="0" applyNumberFormat="1" applyFont="1" applyBorder="1" applyAlignment="1">
      <alignment/>
    </xf>
    <xf numFmtId="192" fontId="0" fillId="0" borderId="0" xfId="0" applyNumberFormat="1" applyAlignment="1">
      <alignment/>
    </xf>
    <xf numFmtId="192" fontId="8" fillId="0" borderId="0" xfId="0" applyNumberFormat="1" applyFont="1" applyAlignment="1">
      <alignment horizontal="center"/>
    </xf>
    <xf numFmtId="192" fontId="4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" fontId="3" fillId="0" borderId="0" xfId="0" applyNumberFormat="1" applyFont="1" applyAlignment="1">
      <alignment horizontal="right"/>
    </xf>
    <xf numFmtId="181" fontId="7" fillId="0" borderId="0" xfId="0" applyNumberFormat="1" applyFont="1" applyBorder="1" applyAlignment="1">
      <alignment horizontal="right"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3" fillId="33" borderId="10" xfId="0" applyNumberFormat="1" applyFont="1" applyFill="1" applyBorder="1" applyAlignment="1">
      <alignment/>
    </xf>
    <xf numFmtId="191" fontId="3" fillId="33" borderId="0" xfId="46" applyFont="1" applyFill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3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3" fontId="3" fillId="6" borderId="0" xfId="0" applyNumberFormat="1" applyFont="1" applyFill="1" applyAlignment="1">
      <alignment/>
    </xf>
    <xf numFmtId="3" fontId="1" fillId="6" borderId="12" xfId="0" applyNumberFormat="1" applyFont="1" applyFill="1" applyBorder="1" applyAlignment="1">
      <alignment/>
    </xf>
    <xf numFmtId="3" fontId="1" fillId="6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zoomScalePageLayoutView="0" workbookViewId="0" topLeftCell="A4">
      <selection activeCell="C30" sqref="C30"/>
    </sheetView>
  </sheetViews>
  <sheetFormatPr defaultColWidth="11.421875" defaultRowHeight="12.75"/>
  <cols>
    <col min="1" max="1" width="57.421875" style="0" customWidth="1"/>
    <col min="2" max="2" width="6.421875" style="0" customWidth="1"/>
    <col min="3" max="3" width="20.28125" style="0" customWidth="1"/>
    <col min="4" max="4" width="4.57421875" style="0" customWidth="1"/>
    <col min="5" max="5" width="17.00390625" style="0" customWidth="1"/>
    <col min="6" max="6" width="4.57421875" style="0" customWidth="1"/>
    <col min="7" max="7" width="18.28125" style="0" customWidth="1"/>
    <col min="8" max="8" width="11.421875" style="0" customWidth="1"/>
    <col min="9" max="9" width="14.57421875" style="0" customWidth="1"/>
    <col min="10" max="10" width="11.421875" style="0" customWidth="1"/>
    <col min="11" max="11" width="15.421875" style="0" customWidth="1"/>
  </cols>
  <sheetData>
    <row r="1" spans="1:6" ht="15.75">
      <c r="A1" s="124"/>
      <c r="B1" s="124"/>
      <c r="C1" s="124"/>
      <c r="D1" s="124"/>
      <c r="E1" s="1"/>
      <c r="F1" s="1"/>
    </row>
    <row r="2" spans="1:7" ht="15.75">
      <c r="A2" s="116" t="s">
        <v>19</v>
      </c>
      <c r="B2" s="105"/>
      <c r="C2" s="119">
        <v>2007</v>
      </c>
      <c r="E2" s="1"/>
      <c r="F2" s="1"/>
      <c r="G2" s="1"/>
    </row>
    <row r="3" spans="1:7" ht="15">
      <c r="A3" s="117"/>
      <c r="B3" s="105"/>
      <c r="C3" s="120"/>
      <c r="E3" s="14"/>
      <c r="F3" s="14"/>
      <c r="G3" s="14"/>
    </row>
    <row r="4" spans="1:7" ht="15">
      <c r="A4" s="117" t="s">
        <v>88</v>
      </c>
      <c r="B4" s="105"/>
      <c r="C4" s="113"/>
      <c r="E4" s="3"/>
      <c r="F4" s="3"/>
      <c r="G4" s="3"/>
    </row>
    <row r="5" spans="1:7" ht="15">
      <c r="A5" s="117" t="s">
        <v>138</v>
      </c>
      <c r="B5" s="117" t="s">
        <v>77</v>
      </c>
      <c r="C5" s="111">
        <v>2773.29</v>
      </c>
      <c r="D5" s="3"/>
      <c r="E5" s="5"/>
      <c r="F5" s="3"/>
      <c r="G5" s="5"/>
    </row>
    <row r="6" spans="1:7" ht="15">
      <c r="A6" s="117" t="s">
        <v>139</v>
      </c>
      <c r="B6" s="105"/>
      <c r="C6" s="111">
        <v>3261158.22</v>
      </c>
      <c r="E6" s="5"/>
      <c r="F6" s="5"/>
      <c r="G6" s="5"/>
    </row>
    <row r="7" spans="1:7" ht="15">
      <c r="A7" s="118" t="s">
        <v>140</v>
      </c>
      <c r="B7" s="105"/>
      <c r="C7" s="112">
        <v>1021948.8</v>
      </c>
      <c r="E7" s="5"/>
      <c r="F7" s="5"/>
      <c r="G7" s="5"/>
    </row>
    <row r="8" spans="1:7" ht="15">
      <c r="A8" s="118" t="s">
        <v>135</v>
      </c>
      <c r="B8" s="105"/>
      <c r="C8" s="111"/>
      <c r="E8" s="5"/>
      <c r="F8" s="5"/>
      <c r="G8" s="5"/>
    </row>
    <row r="9" spans="1:7" ht="15">
      <c r="A9" s="117" t="s">
        <v>137</v>
      </c>
      <c r="B9" s="105"/>
      <c r="C9" s="111"/>
      <c r="E9" s="11"/>
      <c r="F9" s="9"/>
      <c r="G9" s="11"/>
    </row>
    <row r="10" spans="1:7" ht="15">
      <c r="A10" s="117"/>
      <c r="B10" s="105"/>
      <c r="C10" s="111"/>
      <c r="E10" s="5"/>
      <c r="F10" s="9"/>
      <c r="G10" s="5"/>
    </row>
    <row r="11" spans="1:7" ht="15">
      <c r="A11" s="117" t="s">
        <v>82</v>
      </c>
      <c r="B11" s="105"/>
      <c r="C11" s="121"/>
      <c r="E11" s="5"/>
      <c r="F11" s="9"/>
      <c r="G11" s="5"/>
    </row>
    <row r="12" spans="1:7" ht="15">
      <c r="A12" s="117"/>
      <c r="B12" s="105"/>
      <c r="C12" s="105"/>
      <c r="E12" s="5"/>
      <c r="F12" s="9"/>
      <c r="G12" s="5"/>
    </row>
    <row r="13" spans="1:7" ht="15">
      <c r="A13" s="117" t="s">
        <v>87</v>
      </c>
      <c r="B13" s="105"/>
      <c r="C13" s="115"/>
      <c r="E13" s="5"/>
      <c r="F13" s="9"/>
      <c r="G13" s="5"/>
    </row>
    <row r="14" spans="1:7" ht="15">
      <c r="A14" s="117" t="s">
        <v>171</v>
      </c>
      <c r="B14" s="105"/>
      <c r="C14" s="114">
        <v>0</v>
      </c>
      <c r="E14" s="5"/>
      <c r="F14" s="9"/>
      <c r="G14" s="5"/>
    </row>
    <row r="15" spans="1:7" ht="15">
      <c r="A15" s="117" t="s">
        <v>136</v>
      </c>
      <c r="B15" s="105"/>
      <c r="C15" s="114">
        <v>19724.5</v>
      </c>
      <c r="E15" s="5"/>
      <c r="F15" s="9"/>
      <c r="G15" s="5"/>
    </row>
    <row r="16" spans="1:7" ht="15">
      <c r="A16" s="117"/>
      <c r="B16" s="105"/>
      <c r="C16" s="115"/>
      <c r="E16" s="5"/>
      <c r="F16" s="9"/>
      <c r="G16" s="5"/>
    </row>
    <row r="17" spans="1:7" ht="15">
      <c r="A17" s="117" t="s">
        <v>141</v>
      </c>
      <c r="B17" s="105"/>
      <c r="C17" s="103"/>
      <c r="E17" s="5"/>
      <c r="F17" s="9"/>
      <c r="G17" s="5"/>
    </row>
    <row r="18" spans="1:7" ht="15">
      <c r="A18" s="117"/>
      <c r="B18" s="105"/>
      <c r="C18" s="103"/>
      <c r="E18" s="5"/>
      <c r="F18" s="9"/>
      <c r="G18" s="5"/>
    </row>
    <row r="19" spans="1:7" ht="15">
      <c r="A19" s="117" t="s">
        <v>258</v>
      </c>
      <c r="B19" s="105"/>
      <c r="C19" s="121"/>
      <c r="E19" s="5"/>
      <c r="F19" s="9"/>
      <c r="G19" s="5"/>
    </row>
    <row r="20" spans="1:7" ht="15">
      <c r="A20" s="117"/>
      <c r="B20" s="105"/>
      <c r="C20" s="103"/>
      <c r="E20" s="5"/>
      <c r="F20" s="9"/>
      <c r="G20" s="5"/>
    </row>
    <row r="21" spans="1:7" ht="15">
      <c r="A21" s="117" t="s">
        <v>86</v>
      </c>
      <c r="B21" s="105"/>
      <c r="C21" s="105"/>
      <c r="E21" s="5"/>
      <c r="F21" s="9"/>
      <c r="G21" s="5"/>
    </row>
    <row r="22" spans="1:7" ht="15">
      <c r="A22" s="117" t="s">
        <v>83</v>
      </c>
      <c r="B22" s="105"/>
      <c r="C22" s="106">
        <v>1750</v>
      </c>
      <c r="E22" s="11"/>
      <c r="F22" s="9"/>
      <c r="G22" s="11"/>
    </row>
    <row r="23" spans="1:7" ht="15">
      <c r="A23" s="117"/>
      <c r="B23" s="105"/>
      <c r="C23" s="105"/>
      <c r="E23" s="5"/>
      <c r="F23" s="5"/>
      <c r="G23" s="5"/>
    </row>
    <row r="24" spans="1:7" ht="16.5" thickBot="1">
      <c r="A24" s="117" t="s">
        <v>84</v>
      </c>
      <c r="B24" s="117" t="s">
        <v>77</v>
      </c>
      <c r="C24" s="122"/>
      <c r="D24" s="3"/>
      <c r="E24" s="27"/>
      <c r="F24" s="3"/>
      <c r="G24" s="27"/>
    </row>
    <row r="25" spans="1:7" ht="15.75" thickTop="1">
      <c r="A25" s="117"/>
      <c r="B25" s="105"/>
      <c r="C25" s="103"/>
      <c r="E25" s="5"/>
      <c r="F25" s="5"/>
      <c r="G25" s="5"/>
    </row>
    <row r="26" spans="1:7" ht="15.75">
      <c r="A26" s="116" t="s">
        <v>20</v>
      </c>
      <c r="B26" s="105"/>
      <c r="C26" s="103"/>
      <c r="E26" s="5"/>
      <c r="F26" s="5"/>
      <c r="G26" s="5"/>
    </row>
    <row r="27" spans="1:7" ht="15">
      <c r="A27" s="117"/>
      <c r="B27" s="105"/>
      <c r="C27" s="105"/>
      <c r="E27" s="5"/>
      <c r="F27" s="5"/>
      <c r="G27" s="5"/>
    </row>
    <row r="28" spans="1:7" ht="15">
      <c r="A28" s="117" t="s">
        <v>85</v>
      </c>
      <c r="B28" s="105"/>
      <c r="C28" s="105"/>
      <c r="E28" s="5"/>
      <c r="F28" s="5"/>
      <c r="G28" s="5"/>
    </row>
    <row r="29" spans="1:7" ht="15">
      <c r="A29" s="117" t="s">
        <v>142</v>
      </c>
      <c r="B29" s="117" t="s">
        <v>77</v>
      </c>
      <c r="C29" s="103">
        <v>199482.45</v>
      </c>
      <c r="D29" s="3"/>
      <c r="E29" s="5"/>
      <c r="F29" s="3"/>
      <c r="G29" s="5"/>
    </row>
    <row r="30" spans="1:7" ht="15">
      <c r="A30" s="117" t="s">
        <v>143</v>
      </c>
      <c r="B30" s="105"/>
      <c r="C30" s="103">
        <v>1256062</v>
      </c>
      <c r="E30" s="5"/>
      <c r="F30" s="5"/>
      <c r="G30" s="5"/>
    </row>
    <row r="31" spans="1:7" ht="15">
      <c r="A31" s="117" t="s">
        <v>89</v>
      </c>
      <c r="B31" s="105"/>
      <c r="C31" s="104">
        <v>4419.84</v>
      </c>
      <c r="E31" s="5"/>
      <c r="F31" s="5"/>
      <c r="G31" s="5"/>
    </row>
    <row r="32" spans="1:7" ht="15">
      <c r="A32" s="117" t="s">
        <v>90</v>
      </c>
      <c r="B32" s="105"/>
      <c r="C32" s="103">
        <v>679.3</v>
      </c>
      <c r="E32" s="5"/>
      <c r="F32" s="5"/>
      <c r="G32" s="5"/>
    </row>
    <row r="33" spans="1:7" ht="15">
      <c r="A33" s="117" t="s">
        <v>91</v>
      </c>
      <c r="B33" s="105"/>
      <c r="C33" s="106">
        <v>325</v>
      </c>
      <c r="E33" s="11"/>
      <c r="F33" s="9"/>
      <c r="G33" s="11"/>
    </row>
    <row r="34" spans="1:7" ht="15">
      <c r="A34" s="117" t="s">
        <v>1</v>
      </c>
      <c r="B34" s="105"/>
      <c r="C34" s="104"/>
      <c r="E34" s="9"/>
      <c r="F34" s="9"/>
      <c r="G34" s="9"/>
    </row>
    <row r="35" spans="1:7" ht="15">
      <c r="A35" s="117" t="s">
        <v>92</v>
      </c>
      <c r="B35" s="105"/>
      <c r="C35" s="121"/>
      <c r="E35" s="5"/>
      <c r="F35" s="9"/>
      <c r="G35" s="5"/>
    </row>
    <row r="36" spans="1:7" ht="15">
      <c r="A36" s="117"/>
      <c r="B36" s="105"/>
      <c r="C36" s="103"/>
      <c r="E36" s="5"/>
      <c r="F36" s="9"/>
      <c r="G36" s="5"/>
    </row>
    <row r="37" spans="1:7" ht="15">
      <c r="A37" s="117" t="s">
        <v>78</v>
      </c>
      <c r="B37" s="105"/>
      <c r="C37" s="103">
        <v>1294.2</v>
      </c>
      <c r="E37" s="5"/>
      <c r="F37" s="9"/>
      <c r="G37" s="5"/>
    </row>
    <row r="38" spans="1:7" ht="15">
      <c r="A38" s="117" t="s">
        <v>238</v>
      </c>
      <c r="B38" s="105"/>
      <c r="C38" s="103">
        <v>7142</v>
      </c>
      <c r="E38" s="5"/>
      <c r="F38" s="9"/>
      <c r="G38" s="5"/>
    </row>
    <row r="39" spans="1:7" ht="15">
      <c r="A39" s="117"/>
      <c r="B39" s="105"/>
      <c r="C39" s="103"/>
      <c r="E39" s="5"/>
      <c r="F39" s="9"/>
      <c r="G39" s="5"/>
    </row>
    <row r="40" spans="1:7" ht="15">
      <c r="A40" s="117" t="s">
        <v>259</v>
      </c>
      <c r="B40" s="105"/>
      <c r="C40" s="121"/>
      <c r="E40" s="5"/>
      <c r="F40" s="9"/>
      <c r="G40" s="5"/>
    </row>
    <row r="41" spans="1:7" ht="15">
      <c r="A41" s="117"/>
      <c r="B41" s="105"/>
      <c r="C41" s="107"/>
      <c r="E41" s="5"/>
      <c r="F41" s="9"/>
      <c r="G41" s="5"/>
    </row>
    <row r="42" spans="1:7" ht="15.75">
      <c r="A42" s="116" t="s">
        <v>21</v>
      </c>
      <c r="B42" s="105"/>
      <c r="C42" s="105"/>
      <c r="E42" s="5"/>
      <c r="F42" s="9"/>
      <c r="G42" s="5"/>
    </row>
    <row r="43" spans="1:7" ht="15.75">
      <c r="A43" s="116" t="s">
        <v>93</v>
      </c>
      <c r="B43" s="105"/>
      <c r="C43" s="103">
        <v>10000</v>
      </c>
      <c r="E43" s="5"/>
      <c r="F43" s="9"/>
      <c r="G43" s="5"/>
    </row>
    <row r="44" spans="1:7" ht="15">
      <c r="A44" s="117" t="s">
        <v>94</v>
      </c>
      <c r="B44" s="105"/>
      <c r="C44" s="108">
        <v>2781706</v>
      </c>
      <c r="E44" s="23"/>
      <c r="F44" s="23"/>
      <c r="G44" s="23"/>
    </row>
    <row r="45" spans="1:7" ht="15">
      <c r="A45" s="117" t="s">
        <v>95</v>
      </c>
      <c r="B45" s="105"/>
      <c r="C45" s="109">
        <v>66055.24</v>
      </c>
      <c r="E45" s="8"/>
      <c r="F45" s="23"/>
      <c r="G45" s="8"/>
    </row>
    <row r="46" spans="1:7" ht="15">
      <c r="A46" s="117"/>
      <c r="B46" s="105"/>
      <c r="C46" s="108"/>
      <c r="E46" s="23"/>
      <c r="F46" s="23"/>
      <c r="G46" s="23"/>
    </row>
    <row r="47" spans="1:7" ht="15">
      <c r="A47" s="117" t="s">
        <v>96</v>
      </c>
      <c r="B47" s="105"/>
      <c r="C47" s="121"/>
      <c r="E47" s="7"/>
      <c r="F47" s="7"/>
      <c r="G47" s="7"/>
    </row>
    <row r="48" spans="1:7" ht="15">
      <c r="A48" s="117"/>
      <c r="B48" s="105"/>
      <c r="C48" s="110"/>
      <c r="E48" s="7"/>
      <c r="F48" s="7"/>
      <c r="G48" s="7"/>
    </row>
    <row r="49" spans="1:7" ht="16.5" thickBot="1">
      <c r="A49" s="117" t="s">
        <v>97</v>
      </c>
      <c r="B49" s="117" t="s">
        <v>77</v>
      </c>
      <c r="C49" s="123"/>
      <c r="D49" s="3"/>
      <c r="E49" s="30"/>
      <c r="F49" s="3"/>
      <c r="G49" s="30"/>
    </row>
    <row r="50" spans="1:7" ht="15.75" thickTop="1">
      <c r="A50" s="3"/>
      <c r="B50" s="3"/>
      <c r="C50" s="3"/>
      <c r="E50" s="3"/>
      <c r="F50" s="3"/>
      <c r="G50" s="3"/>
    </row>
    <row r="51" spans="1:7" ht="15">
      <c r="A51" s="3"/>
      <c r="B51" s="3"/>
      <c r="C51" s="3"/>
      <c r="E51" s="3"/>
      <c r="F51" s="3"/>
      <c r="G51" s="3"/>
    </row>
    <row r="52" spans="1:7" ht="15">
      <c r="A52" s="3"/>
      <c r="B52" s="3"/>
      <c r="C52" s="3"/>
      <c r="E52" s="3"/>
      <c r="F52" s="3"/>
      <c r="G52" s="3"/>
    </row>
    <row r="53" spans="1:7" ht="15">
      <c r="A53" s="3"/>
      <c r="B53" s="3"/>
      <c r="C53" s="3"/>
      <c r="E53" s="3"/>
      <c r="F53" s="3"/>
      <c r="G53" s="3"/>
    </row>
    <row r="54" spans="1:7" ht="15">
      <c r="A54" s="3"/>
      <c r="B54" s="3"/>
      <c r="C54" s="3"/>
      <c r="E54" s="3"/>
      <c r="F54" s="3"/>
      <c r="G54" s="3"/>
    </row>
    <row r="55" spans="1:11" ht="15">
      <c r="A55" s="3"/>
      <c r="B55" s="3"/>
      <c r="C55" s="3"/>
      <c r="D55" s="3"/>
      <c r="E55" s="3"/>
      <c r="F55" s="3"/>
      <c r="G55" s="3"/>
      <c r="I55" s="3"/>
      <c r="J55" s="3"/>
      <c r="K55" s="3"/>
    </row>
    <row r="56" spans="1:11" ht="15">
      <c r="A56" s="3" t="s">
        <v>1</v>
      </c>
      <c r="B56" s="3"/>
      <c r="C56" s="3"/>
      <c r="D56" s="3"/>
      <c r="E56" s="3"/>
      <c r="F56" s="3"/>
      <c r="G56" s="3"/>
      <c r="I56" s="3"/>
      <c r="J56" s="3"/>
      <c r="K56" s="3"/>
    </row>
  </sheetData>
  <sheetProtection sheet="1" objects="1" scenarios="1"/>
  <protectedRanges>
    <protectedRange sqref="C11 C19 C24 C35 C40 C47 C49" name="Range1"/>
  </protectedRanges>
  <mergeCells count="1">
    <mergeCell ref="A1:D1"/>
  </mergeCells>
  <printOptions/>
  <pageMargins left="0.7874015748031497" right="0.75" top="0.82" bottom="0.3937007874015748" header="0" footer="0"/>
  <pageSetup firstPageNumber="2" useFirstPageNumber="1" orientation="portrait" scale="88" r:id="rId3"/>
  <headerFooter alignWithMargins="0">
    <oddHeader>&amp;L
&amp;"Arial,Negrita"&amp;12Wassim Internacional, S.A.
Balances Generales 
Por los años terminados al 31 de diciembre 2006 y 2005&amp;R
&amp;12 2</oddHeader>
    <oddFooter>&amp;LVéanse las notas que acompañan a los estados financieros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6"/>
  <sheetViews>
    <sheetView view="pageBreakPreview" zoomScaleSheetLayoutView="100" zoomScalePageLayoutView="0" workbookViewId="0" topLeftCell="A9">
      <selection activeCell="B43" sqref="B43"/>
    </sheetView>
  </sheetViews>
  <sheetFormatPr defaultColWidth="11.421875" defaultRowHeight="12.75"/>
  <cols>
    <col min="1" max="1" width="61.28125" style="0" customWidth="1"/>
    <col min="2" max="2" width="5.28125" style="0" customWidth="1"/>
    <col min="3" max="3" width="17.7109375" style="0" customWidth="1"/>
    <col min="4" max="4" width="4.57421875" style="0" customWidth="1"/>
    <col min="5" max="5" width="15.28125" style="0" customWidth="1"/>
    <col min="6" max="6" width="4.28125" style="0" hidden="1" customWidth="1"/>
    <col min="7" max="7" width="3.7109375" style="0" hidden="1" customWidth="1"/>
    <col min="8" max="8" width="4.421875" style="0" customWidth="1"/>
    <col min="9" max="9" width="15.28125" style="0" customWidth="1"/>
    <col min="10" max="10" width="11.421875" style="0" customWidth="1"/>
    <col min="11" max="11" width="16.7109375" style="0" customWidth="1"/>
    <col min="12" max="12" width="17.57421875" style="0" customWidth="1"/>
    <col min="13" max="13" width="14.7109375" style="0" customWidth="1"/>
  </cols>
  <sheetData>
    <row r="3" spans="11:12" ht="15">
      <c r="K3" s="3" t="s">
        <v>177</v>
      </c>
      <c r="L3" s="48">
        <v>1337612</v>
      </c>
    </row>
    <row r="4" spans="1:12" ht="15.75">
      <c r="A4" s="124"/>
      <c r="B4" s="124"/>
      <c r="C4" s="124"/>
      <c r="D4" s="124"/>
      <c r="E4" s="124"/>
      <c r="K4" s="3" t="s">
        <v>178</v>
      </c>
      <c r="L4" s="48">
        <v>3297106.89</v>
      </c>
    </row>
    <row r="5" spans="1:13" ht="15.75">
      <c r="A5" s="124"/>
      <c r="B5" s="124"/>
      <c r="C5" s="124"/>
      <c r="D5" s="124"/>
      <c r="E5" s="124"/>
      <c r="K5" s="3" t="s">
        <v>179</v>
      </c>
      <c r="L5" s="79">
        <f>L7*0.05</f>
        <v>96250</v>
      </c>
      <c r="M5" s="80">
        <v>0.05</v>
      </c>
    </row>
    <row r="6" spans="1:12" ht="15.75">
      <c r="A6" s="124"/>
      <c r="B6" s="124"/>
      <c r="C6" s="124"/>
      <c r="D6" s="124"/>
      <c r="E6" s="124"/>
      <c r="K6" s="3"/>
      <c r="L6" s="48">
        <f>SUM(L3:L5)</f>
        <v>4730968.890000001</v>
      </c>
    </row>
    <row r="7" spans="1:12" ht="16.5" thickBot="1">
      <c r="A7" s="125" t="s">
        <v>1</v>
      </c>
      <c r="B7" s="125"/>
      <c r="C7" s="125"/>
      <c r="D7" s="125"/>
      <c r="E7" s="125"/>
      <c r="F7" s="71"/>
      <c r="G7" s="71"/>
      <c r="H7" s="71"/>
      <c r="I7" s="71"/>
      <c r="K7" s="3" t="s">
        <v>180</v>
      </c>
      <c r="L7" s="48">
        <v>1925000</v>
      </c>
    </row>
    <row r="8" spans="1:12" ht="16.5" thickTop="1">
      <c r="A8" s="1"/>
      <c r="B8" s="1"/>
      <c r="C8" s="1"/>
      <c r="D8" s="1"/>
      <c r="E8" s="1"/>
      <c r="K8" s="3"/>
      <c r="L8" s="48"/>
    </row>
    <row r="9" ht="15">
      <c r="K9" s="3"/>
    </row>
    <row r="10" spans="1:9" ht="15.75">
      <c r="A10" s="3"/>
      <c r="B10" s="3"/>
      <c r="C10" s="31">
        <v>2007</v>
      </c>
      <c r="D10" s="3"/>
      <c r="E10" s="31">
        <v>2006</v>
      </c>
      <c r="F10" s="32"/>
      <c r="G10" s="32"/>
      <c r="H10" s="32"/>
      <c r="I10" s="31">
        <v>2005</v>
      </c>
    </row>
    <row r="11" spans="1:11" ht="18">
      <c r="A11" s="3" t="s">
        <v>17</v>
      </c>
      <c r="B11" s="3"/>
      <c r="C11" s="4"/>
      <c r="D11" s="3"/>
      <c r="E11" s="4"/>
      <c r="F11" s="4"/>
      <c r="G11" s="4"/>
      <c r="H11" s="4"/>
      <c r="I11" s="4"/>
      <c r="K11" s="75"/>
    </row>
    <row r="12" spans="1:12" ht="18">
      <c r="A12" s="3" t="s">
        <v>144</v>
      </c>
      <c r="B12" s="3" t="s">
        <v>77</v>
      </c>
      <c r="C12" s="44">
        <v>4143572.28</v>
      </c>
      <c r="D12" s="3" t="s">
        <v>77</v>
      </c>
      <c r="E12" s="44">
        <v>3977479.42</v>
      </c>
      <c r="F12" s="47"/>
      <c r="G12" s="47"/>
      <c r="H12" s="3" t="s">
        <v>77</v>
      </c>
      <c r="I12" s="44">
        <v>3758251</v>
      </c>
      <c r="J12">
        <v>389551</v>
      </c>
      <c r="K12" s="76">
        <v>3977479.42</v>
      </c>
      <c r="L12" s="80">
        <v>1</v>
      </c>
    </row>
    <row r="13" spans="1:11" ht="18">
      <c r="A13" s="3"/>
      <c r="B13" s="3"/>
      <c r="C13" s="4"/>
      <c r="D13" s="3"/>
      <c r="E13" s="4"/>
      <c r="F13" s="33"/>
      <c r="G13" s="33"/>
      <c r="H13" s="33"/>
      <c r="I13" s="4"/>
      <c r="K13" s="76"/>
    </row>
    <row r="14" spans="1:13" ht="18">
      <c r="A14" s="3" t="s">
        <v>145</v>
      </c>
      <c r="B14" s="3"/>
      <c r="C14" s="15">
        <v>3458302</v>
      </c>
      <c r="D14" s="3"/>
      <c r="E14" s="15">
        <v>3277624</v>
      </c>
      <c r="F14" s="34"/>
      <c r="G14" s="34"/>
      <c r="H14" s="34"/>
      <c r="I14" s="15">
        <v>3202641</v>
      </c>
      <c r="J14">
        <v>1332208</v>
      </c>
      <c r="K14" s="76">
        <v>3277624.49</v>
      </c>
      <c r="L14" s="78">
        <f>K14/K12</f>
        <v>0.8240456188205746</v>
      </c>
      <c r="M14" s="78"/>
    </row>
    <row r="15" spans="1:13" ht="18">
      <c r="A15" s="3" t="s">
        <v>146</v>
      </c>
      <c r="B15" s="3"/>
      <c r="C15" s="41">
        <v>180247</v>
      </c>
      <c r="D15" s="3"/>
      <c r="E15" s="41">
        <v>169639</v>
      </c>
      <c r="F15" s="35"/>
      <c r="G15" s="35"/>
      <c r="H15" s="33"/>
      <c r="I15" s="41">
        <v>150224</v>
      </c>
      <c r="K15" s="77">
        <v>169639</v>
      </c>
      <c r="L15" s="78">
        <f>K15/K12</f>
        <v>0.042649874980371365</v>
      </c>
      <c r="M15" s="78"/>
    </row>
    <row r="16" spans="1:13" ht="18">
      <c r="A16" s="3"/>
      <c r="B16" s="3"/>
      <c r="C16" s="15">
        <f>SUM(C14:C15)</f>
        <v>3638549</v>
      </c>
      <c r="D16" s="3"/>
      <c r="E16" s="15">
        <f>SUM(E14:E15)</f>
        <v>3447263</v>
      </c>
      <c r="F16" s="36"/>
      <c r="G16" s="36"/>
      <c r="H16" s="33"/>
      <c r="I16" s="15">
        <f>SUM(I14:I15)</f>
        <v>3352865</v>
      </c>
      <c r="K16" s="76">
        <f>SUM(K14:K15)</f>
        <v>3447263.49</v>
      </c>
      <c r="L16" s="78"/>
      <c r="M16" s="78"/>
    </row>
    <row r="17" spans="1:13" ht="18">
      <c r="A17" s="3"/>
      <c r="B17" s="3"/>
      <c r="C17" s="4"/>
      <c r="D17" s="3"/>
      <c r="E17" s="4"/>
      <c r="F17" s="33"/>
      <c r="G17" s="33"/>
      <c r="H17" s="33"/>
      <c r="I17" s="4"/>
      <c r="K17" s="76"/>
      <c r="L17" s="78"/>
      <c r="M17" s="78"/>
    </row>
    <row r="18" spans="1:13" ht="18">
      <c r="A18" s="3" t="s">
        <v>47</v>
      </c>
      <c r="B18" s="3"/>
      <c r="C18" s="41">
        <v>13264.77</v>
      </c>
      <c r="D18" s="3"/>
      <c r="E18" s="41">
        <v>8169</v>
      </c>
      <c r="F18" s="35"/>
      <c r="G18" s="35"/>
      <c r="H18" s="33"/>
      <c r="I18" s="41">
        <v>11163</v>
      </c>
      <c r="K18" s="77">
        <v>8169</v>
      </c>
      <c r="L18" s="78">
        <f>K18/K12</f>
        <v>0.002053813266493281</v>
      </c>
      <c r="M18" s="78"/>
    </row>
    <row r="19" spans="1:13" ht="18">
      <c r="A19" s="3"/>
      <c r="B19" s="3"/>
      <c r="C19" s="54" t="s">
        <v>240</v>
      </c>
      <c r="D19" s="3"/>
      <c r="E19" s="54" t="s">
        <v>208</v>
      </c>
      <c r="F19" s="53"/>
      <c r="G19" s="53"/>
      <c r="H19" s="53"/>
      <c r="I19" s="54" t="s">
        <v>186</v>
      </c>
      <c r="K19" s="76">
        <f>K16+K18</f>
        <v>3455432.49</v>
      </c>
      <c r="L19" s="78"/>
      <c r="M19" s="78"/>
    </row>
    <row r="20" spans="1:13" ht="18">
      <c r="A20" s="3"/>
      <c r="B20" s="3"/>
      <c r="C20" s="4"/>
      <c r="D20" s="3"/>
      <c r="E20" s="4"/>
      <c r="F20" s="34"/>
      <c r="G20" s="34"/>
      <c r="H20" s="67"/>
      <c r="I20" s="4"/>
      <c r="K20" s="76"/>
      <c r="L20" s="78"/>
      <c r="M20" s="78"/>
    </row>
    <row r="21" spans="1:13" ht="18">
      <c r="A21" s="3" t="s">
        <v>18</v>
      </c>
      <c r="B21" s="3"/>
      <c r="C21" s="56" t="s">
        <v>239</v>
      </c>
      <c r="D21" s="3"/>
      <c r="E21" s="56" t="s">
        <v>209</v>
      </c>
      <c r="F21" s="34"/>
      <c r="G21" s="34"/>
      <c r="H21" s="67"/>
      <c r="I21" s="56" t="s">
        <v>187</v>
      </c>
      <c r="K21" s="76">
        <f>K12-K19</f>
        <v>522046.9299999997</v>
      </c>
      <c r="L21" s="78">
        <f>K21/K12</f>
        <v>0.13125069293256073</v>
      </c>
      <c r="M21" s="78"/>
    </row>
    <row r="22" spans="1:13" ht="18">
      <c r="A22" s="3"/>
      <c r="B22" s="3"/>
      <c r="C22" s="56"/>
      <c r="D22" s="3"/>
      <c r="E22" s="56"/>
      <c r="F22" s="37"/>
      <c r="G22" s="37"/>
      <c r="H22" s="37"/>
      <c r="I22" s="56"/>
      <c r="K22" s="76"/>
      <c r="L22" s="78"/>
      <c r="M22" s="78"/>
    </row>
    <row r="23" spans="1:11" ht="18">
      <c r="A23" s="3" t="s">
        <v>147</v>
      </c>
      <c r="B23" s="3"/>
      <c r="C23" s="38">
        <v>0</v>
      </c>
      <c r="D23" s="3"/>
      <c r="E23" s="38">
        <v>0</v>
      </c>
      <c r="F23" s="38"/>
      <c r="G23" s="38"/>
      <c r="H23" s="40"/>
      <c r="I23" s="38">
        <v>0</v>
      </c>
      <c r="K23" s="76"/>
    </row>
    <row r="24" spans="1:11" ht="18">
      <c r="A24" s="3"/>
      <c r="B24" s="3"/>
      <c r="C24" s="56"/>
      <c r="D24" s="3"/>
      <c r="E24" s="56"/>
      <c r="F24" s="34"/>
      <c r="G24" s="34"/>
      <c r="H24" s="67"/>
      <c r="I24" s="56"/>
      <c r="K24" s="76"/>
    </row>
    <row r="25" spans="1:11" ht="18">
      <c r="A25" s="3" t="s">
        <v>0</v>
      </c>
      <c r="B25" s="3"/>
      <c r="C25" s="56" t="s">
        <v>239</v>
      </c>
      <c r="D25" s="3"/>
      <c r="E25" s="56" t="s">
        <v>209</v>
      </c>
      <c r="F25" s="4"/>
      <c r="G25" s="4"/>
      <c r="H25" s="68"/>
      <c r="I25" s="56" t="s">
        <v>187</v>
      </c>
      <c r="K25" s="76">
        <f>K21</f>
        <v>522046.9299999997</v>
      </c>
    </row>
    <row r="26" spans="1:11" ht="18">
      <c r="A26" s="3"/>
      <c r="B26" s="3"/>
      <c r="C26" s="4"/>
      <c r="D26" s="3"/>
      <c r="E26" s="4"/>
      <c r="F26" s="39"/>
      <c r="G26" s="39"/>
      <c r="H26" s="69"/>
      <c r="I26" s="4"/>
      <c r="K26" s="76"/>
    </row>
    <row r="27" spans="1:13" ht="18">
      <c r="A27" s="3" t="s">
        <v>48</v>
      </c>
      <c r="B27" s="3"/>
      <c r="C27" s="98">
        <v>2289948</v>
      </c>
      <c r="D27" s="3"/>
      <c r="E27" s="98" t="s">
        <v>207</v>
      </c>
      <c r="F27" s="52"/>
      <c r="G27" s="52"/>
      <c r="H27" s="69"/>
      <c r="I27" s="41">
        <v>1373678</v>
      </c>
      <c r="K27" s="77">
        <v>1767901</v>
      </c>
      <c r="M27">
        <v>170452</v>
      </c>
    </row>
    <row r="28" spans="1:11" ht="18">
      <c r="A28" s="3"/>
      <c r="B28" s="3"/>
      <c r="C28" s="4"/>
      <c r="D28" s="3"/>
      <c r="E28" s="4"/>
      <c r="F28" s="39"/>
      <c r="G28" s="39"/>
      <c r="H28" s="39"/>
      <c r="I28" s="4"/>
      <c r="K28" s="76"/>
    </row>
    <row r="29" spans="1:11" ht="18.75" thickBot="1">
      <c r="A29" s="3" t="s">
        <v>49</v>
      </c>
      <c r="B29" s="3" t="s">
        <v>77</v>
      </c>
      <c r="C29" s="43">
        <v>2781706</v>
      </c>
      <c r="D29" s="3" t="s">
        <v>77</v>
      </c>
      <c r="E29" s="43">
        <v>2289948</v>
      </c>
      <c r="F29" s="42"/>
      <c r="G29" s="42"/>
      <c r="H29" s="3" t="s">
        <v>77</v>
      </c>
      <c r="I29" s="43">
        <v>1767901</v>
      </c>
      <c r="K29" s="76">
        <f>SUM(K25:K28)</f>
        <v>2289947.9299999997</v>
      </c>
    </row>
    <row r="30" spans="1:11" ht="18.75" thickTop="1">
      <c r="A30" s="3"/>
      <c r="B30" s="3"/>
      <c r="C30" s="3"/>
      <c r="D30" s="3"/>
      <c r="E30" s="26"/>
      <c r="F30" s="26"/>
      <c r="G30" s="26"/>
      <c r="H30" s="26"/>
      <c r="K30" s="76"/>
    </row>
    <row r="31" spans="1:8" ht="15.75">
      <c r="A31" s="3"/>
      <c r="B31" s="3"/>
      <c r="C31" s="3"/>
      <c r="D31" s="3"/>
      <c r="E31" s="28"/>
      <c r="F31" s="28"/>
      <c r="G31" s="28"/>
      <c r="H31" s="28"/>
    </row>
    <row r="32" spans="1:8" ht="15">
      <c r="A32" s="3"/>
      <c r="B32" s="3"/>
      <c r="C32" s="3"/>
      <c r="D32" s="3"/>
      <c r="E32" s="26"/>
      <c r="F32" s="26"/>
      <c r="G32" s="26"/>
      <c r="H32" s="26"/>
    </row>
    <row r="33" spans="1:8" ht="15">
      <c r="A33" s="3"/>
      <c r="B33" s="3"/>
      <c r="C33" s="3"/>
      <c r="D33" s="3"/>
      <c r="E33" s="26"/>
      <c r="F33" s="26"/>
      <c r="G33" s="26"/>
      <c r="H33" s="26"/>
    </row>
    <row r="34" spans="1:8" ht="15.75">
      <c r="A34" s="3"/>
      <c r="B34" s="3"/>
      <c r="C34" s="3"/>
      <c r="D34" s="3"/>
      <c r="E34" s="29"/>
      <c r="F34" s="29"/>
      <c r="G34" s="29"/>
      <c r="H34" s="29"/>
    </row>
    <row r="55" spans="1:4" ht="14.25">
      <c r="A55" s="4"/>
      <c r="B55" s="4"/>
      <c r="C55" s="4"/>
      <c r="D55" s="4"/>
    </row>
    <row r="56" spans="1:4" ht="14.25">
      <c r="A56" s="4" t="s">
        <v>1</v>
      </c>
      <c r="B56" s="4"/>
      <c r="C56" s="4"/>
      <c r="D56" s="4"/>
    </row>
  </sheetData>
  <sheetProtection/>
  <mergeCells count="4">
    <mergeCell ref="A4:E4"/>
    <mergeCell ref="A5:E5"/>
    <mergeCell ref="A6:E6"/>
    <mergeCell ref="A7:E7"/>
  </mergeCells>
  <printOptions/>
  <pageMargins left="0.7874015748031497" right="0.75" top="0.39" bottom="0.3937007874015748" header="0.12" footer="0"/>
  <pageSetup firstPageNumber="3" useFirstPageNumber="1" orientation="portrait" scale="89" r:id="rId1"/>
  <headerFooter alignWithMargins="0">
    <oddHeader>&amp;L
&amp;"Arial,Negrita"&amp;12Wassim Internacional, S.A.
Estado de Utilidades y Utilidades Retenidas
Por los años terminados al 31 de diciembre de 2006 y 2005&amp;C
&amp;R
&amp;12 &amp;P</oddHeader>
    <oddFooter>&amp;LVéanse las notas que acompañan a los estados financieros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7:H31"/>
  <sheetViews>
    <sheetView view="pageBreakPreview" zoomScaleSheetLayoutView="100" zoomScalePageLayoutView="0" workbookViewId="0" topLeftCell="B10">
      <selection activeCell="C34" sqref="C34"/>
    </sheetView>
  </sheetViews>
  <sheetFormatPr defaultColWidth="11.421875" defaultRowHeight="12.75"/>
  <cols>
    <col min="1" max="1" width="27.28125" style="0" hidden="1" customWidth="1"/>
    <col min="2" max="2" width="61.140625" style="0" customWidth="1"/>
    <col min="3" max="3" width="6.421875" style="0" customWidth="1"/>
    <col min="4" max="4" width="20.7109375" style="0" customWidth="1"/>
    <col min="5" max="5" width="4.421875" style="0" customWidth="1"/>
    <col min="6" max="6" width="14.28125" style="0" customWidth="1"/>
    <col min="7" max="7" width="4.57421875" style="0" customWidth="1"/>
    <col min="8" max="8" width="14.28125" style="0" customWidth="1"/>
  </cols>
  <sheetData>
    <row r="7" spans="2:8" ht="13.5" thickBot="1">
      <c r="B7" s="71"/>
      <c r="C7" s="71"/>
      <c r="D7" s="71"/>
      <c r="E7" s="71"/>
      <c r="F7" s="71"/>
      <c r="G7" s="71"/>
      <c r="H7" s="71"/>
    </row>
    <row r="8" ht="13.5" thickTop="1"/>
    <row r="12" spans="2:8" ht="15.75">
      <c r="B12" s="3"/>
      <c r="C12" s="3"/>
      <c r="D12" s="1">
        <v>2007</v>
      </c>
      <c r="E12" s="3"/>
      <c r="F12" s="1">
        <v>2006</v>
      </c>
      <c r="G12" s="1"/>
      <c r="H12" s="1">
        <v>2005</v>
      </c>
    </row>
    <row r="13" spans="2:8" ht="15.75">
      <c r="B13" s="13" t="s">
        <v>57</v>
      </c>
      <c r="C13" s="13"/>
      <c r="D13" s="3"/>
      <c r="E13" s="13"/>
      <c r="F13" s="3"/>
      <c r="G13" s="3"/>
      <c r="H13" s="3"/>
    </row>
    <row r="14" spans="2:8" ht="15">
      <c r="B14" s="3" t="s">
        <v>58</v>
      </c>
      <c r="C14" s="3" t="s">
        <v>77</v>
      </c>
      <c r="D14" s="5">
        <v>10000</v>
      </c>
      <c r="E14" s="3" t="s">
        <v>77</v>
      </c>
      <c r="F14" s="5">
        <v>10000</v>
      </c>
      <c r="G14" s="3" t="s">
        <v>77</v>
      </c>
      <c r="H14" s="5">
        <v>10000</v>
      </c>
    </row>
    <row r="15" spans="2:8" ht="15">
      <c r="B15" s="3" t="s">
        <v>59</v>
      </c>
      <c r="C15" s="3"/>
      <c r="D15" s="16">
        <v>0</v>
      </c>
      <c r="E15" s="3"/>
      <c r="F15" s="16">
        <v>0</v>
      </c>
      <c r="G15" s="59"/>
      <c r="H15" s="16">
        <v>0</v>
      </c>
    </row>
    <row r="16" spans="2:8" ht="15.75">
      <c r="B16" s="3" t="s">
        <v>60</v>
      </c>
      <c r="C16" s="3"/>
      <c r="D16" s="51">
        <f>SUM(D14:D15)</f>
        <v>10000</v>
      </c>
      <c r="E16" s="3"/>
      <c r="F16" s="51">
        <f>SUM(F14:F15)</f>
        <v>10000</v>
      </c>
      <c r="G16" s="45"/>
      <c r="H16" s="51">
        <f>SUM(H14:H15)</f>
        <v>10000</v>
      </c>
    </row>
    <row r="17" spans="2:8" ht="15.75">
      <c r="B17" s="13"/>
      <c r="C17" s="13"/>
      <c r="D17" s="3"/>
      <c r="E17" s="13"/>
      <c r="F17" s="3"/>
      <c r="G17" s="59"/>
      <c r="H17" s="3"/>
    </row>
    <row r="18" spans="2:8" ht="15.75">
      <c r="B18" s="13" t="s">
        <v>51</v>
      </c>
      <c r="C18" s="13"/>
      <c r="D18" s="3"/>
      <c r="E18" s="13"/>
      <c r="F18" s="3"/>
      <c r="G18" s="59"/>
      <c r="H18" s="3"/>
    </row>
    <row r="19" spans="2:8" ht="15">
      <c r="B19" s="3" t="s">
        <v>54</v>
      </c>
      <c r="C19" s="3"/>
      <c r="D19" s="5">
        <v>2289948</v>
      </c>
      <c r="E19" s="3"/>
      <c r="F19" s="5">
        <v>1767901</v>
      </c>
      <c r="G19" s="9"/>
      <c r="H19" s="5">
        <v>1373678</v>
      </c>
    </row>
    <row r="20" spans="2:8" ht="15">
      <c r="B20" s="3" t="s">
        <v>56</v>
      </c>
      <c r="C20" s="3"/>
      <c r="D20" s="25" t="s">
        <v>239</v>
      </c>
      <c r="E20" s="3"/>
      <c r="F20" s="25" t="s">
        <v>209</v>
      </c>
      <c r="G20" s="23"/>
      <c r="H20" s="8">
        <v>394223</v>
      </c>
    </row>
    <row r="21" spans="2:8" ht="15.75">
      <c r="B21" s="3" t="s">
        <v>55</v>
      </c>
      <c r="C21" s="3"/>
      <c r="D21" s="51">
        <v>2781706</v>
      </c>
      <c r="E21" s="3"/>
      <c r="F21" s="51">
        <v>2289948</v>
      </c>
      <c r="G21" s="45"/>
      <c r="H21" s="51">
        <f>SUM(H19:H20)</f>
        <v>1767901</v>
      </c>
    </row>
    <row r="22" spans="2:8" ht="15">
      <c r="B22" s="3"/>
      <c r="C22" s="3"/>
      <c r="D22" s="5"/>
      <c r="E22" s="3"/>
      <c r="F22" s="5"/>
      <c r="G22" s="9"/>
      <c r="H22" s="5"/>
    </row>
    <row r="23" spans="2:8" ht="15.75">
      <c r="B23" s="13" t="s">
        <v>50</v>
      </c>
      <c r="C23" s="13"/>
      <c r="D23" s="5"/>
      <c r="E23" s="13"/>
      <c r="F23" s="5"/>
      <c r="G23" s="9"/>
      <c r="H23" s="5"/>
    </row>
    <row r="24" spans="2:8" ht="15">
      <c r="B24" s="3" t="s">
        <v>52</v>
      </c>
      <c r="C24" s="3"/>
      <c r="D24" s="6" t="s">
        <v>211</v>
      </c>
      <c r="E24" s="3"/>
      <c r="F24" s="6" t="s">
        <v>153</v>
      </c>
      <c r="G24" s="63"/>
      <c r="H24" s="6" t="s">
        <v>62</v>
      </c>
    </row>
    <row r="25" spans="2:8" ht="15">
      <c r="B25" s="3" t="s">
        <v>63</v>
      </c>
      <c r="C25" s="3"/>
      <c r="D25" s="25" t="s">
        <v>241</v>
      </c>
      <c r="E25" s="3"/>
      <c r="F25" s="25" t="s">
        <v>210</v>
      </c>
      <c r="G25" s="63"/>
      <c r="H25" s="25" t="s">
        <v>176</v>
      </c>
    </row>
    <row r="26" spans="2:8" ht="15.75">
      <c r="B26" s="3" t="s">
        <v>53</v>
      </c>
      <c r="C26" s="3"/>
      <c r="D26" s="62" t="s">
        <v>242</v>
      </c>
      <c r="E26" s="3"/>
      <c r="F26" s="62" t="s">
        <v>211</v>
      </c>
      <c r="G26" s="64"/>
      <c r="H26" s="62" t="s">
        <v>153</v>
      </c>
    </row>
    <row r="27" spans="2:8" ht="15">
      <c r="B27" s="3"/>
      <c r="C27" s="3"/>
      <c r="D27" s="5"/>
      <c r="E27" s="3"/>
      <c r="F27" s="5"/>
      <c r="G27" s="9"/>
      <c r="H27" s="5"/>
    </row>
    <row r="28" spans="2:8" ht="16.5" thickBot="1">
      <c r="B28" s="13" t="s">
        <v>21</v>
      </c>
      <c r="C28" s="3" t="s">
        <v>77</v>
      </c>
      <c r="D28" s="27">
        <f>D16+D21+D26</f>
        <v>2857761</v>
      </c>
      <c r="E28" s="3" t="s">
        <v>77</v>
      </c>
      <c r="F28" s="27">
        <f>F16+F21+F26</f>
        <v>2331840</v>
      </c>
      <c r="G28" s="3" t="s">
        <v>77</v>
      </c>
      <c r="H28" s="27">
        <f>H16+H21+H26</f>
        <v>1817493</v>
      </c>
    </row>
    <row r="29" spans="4:8" ht="15.75" thickTop="1">
      <c r="D29" s="3"/>
      <c r="F29" s="3"/>
      <c r="G29" s="3"/>
      <c r="H29" s="3"/>
    </row>
    <row r="30" spans="2:8" ht="16.5" thickBot="1">
      <c r="B30" s="13" t="s">
        <v>61</v>
      </c>
      <c r="C30" s="3" t="s">
        <v>77</v>
      </c>
      <c r="D30" s="27">
        <f>D28/100</f>
        <v>28577.61</v>
      </c>
      <c r="E30" s="3" t="s">
        <v>77</v>
      </c>
      <c r="F30" s="27">
        <f>F28/100</f>
        <v>23318.4</v>
      </c>
      <c r="G30" s="3" t="s">
        <v>77</v>
      </c>
      <c r="H30" s="27">
        <f>H28/100</f>
        <v>18174.93</v>
      </c>
    </row>
    <row r="31" spans="6:8" ht="15.75" thickTop="1">
      <c r="F31" s="3"/>
      <c r="G31" s="3"/>
      <c r="H31" s="3"/>
    </row>
  </sheetData>
  <sheetProtection/>
  <printOptions/>
  <pageMargins left="0.7874015748031497" right="0.75" top="0.62" bottom="0.3937007874015748" header="0" footer="0"/>
  <pageSetup firstPageNumber="5" useFirstPageNumber="1" orientation="portrait" scale="90" r:id="rId1"/>
  <headerFooter alignWithMargins="0">
    <oddHeader xml:space="preserve">&amp;L
&amp;"Arial,Negrita"&amp;12
Wassim Internacional, S.A.
Estado de Cambios en el Patrimonio de los Accionistas
Por los años terminados al 31 de diciembre de 2006 y 2005&amp;"Arial,Normal"&amp;10
&amp;R
&amp;12 4 </oddHeader>
    <oddFooter>&amp;LVéanse las notas que acompañan a los estados financieros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71"/>
  <sheetViews>
    <sheetView view="pageBreakPreview" zoomScaleSheetLayoutView="100" zoomScalePageLayoutView="0" workbookViewId="0" topLeftCell="B26">
      <selection activeCell="D28" sqref="D28"/>
    </sheetView>
  </sheetViews>
  <sheetFormatPr defaultColWidth="11.421875" defaultRowHeight="12.75"/>
  <cols>
    <col min="1" max="1" width="0" style="0" hidden="1" customWidth="1"/>
    <col min="2" max="2" width="65.57421875" style="0" customWidth="1"/>
    <col min="3" max="3" width="4.8515625" style="0" customWidth="1"/>
    <col min="4" max="4" width="13.421875" style="0" customWidth="1"/>
    <col min="5" max="5" width="4.57421875" style="0" customWidth="1"/>
    <col min="6" max="6" width="16.57421875" style="0" customWidth="1"/>
    <col min="7" max="7" width="4.421875" style="0" customWidth="1"/>
    <col min="8" max="8" width="16.57421875" style="0" customWidth="1"/>
    <col min="9" max="9" width="6.7109375" style="0" customWidth="1"/>
    <col min="10" max="10" width="14.7109375" style="0" customWidth="1"/>
    <col min="11" max="11" width="15.421875" style="0" customWidth="1"/>
  </cols>
  <sheetData>
    <row r="1" spans="2:8" ht="15">
      <c r="B1" s="3"/>
      <c r="C1" s="3"/>
      <c r="D1" s="3"/>
      <c r="E1" s="3"/>
      <c r="F1" s="3"/>
      <c r="G1" s="3"/>
      <c r="H1" s="3"/>
    </row>
    <row r="2" spans="2:8" ht="15">
      <c r="B2" s="3"/>
      <c r="C2" s="3"/>
      <c r="D2" s="3"/>
      <c r="E2" s="3"/>
      <c r="F2" s="3"/>
      <c r="G2" s="3"/>
      <c r="H2" s="3"/>
    </row>
    <row r="3" spans="2:8" ht="15">
      <c r="B3" s="3"/>
      <c r="C3" s="3"/>
      <c r="D3" s="3"/>
      <c r="E3" s="3"/>
      <c r="F3" s="3"/>
      <c r="G3" s="3"/>
      <c r="H3" s="3"/>
    </row>
    <row r="4" spans="2:8" ht="15">
      <c r="B4" s="3"/>
      <c r="C4" s="3"/>
      <c r="D4" s="3"/>
      <c r="E4" s="3"/>
      <c r="F4" s="3"/>
      <c r="G4" s="3"/>
      <c r="H4" s="3"/>
    </row>
    <row r="5" spans="2:8" ht="16.5" thickBot="1">
      <c r="B5" s="125"/>
      <c r="C5" s="125"/>
      <c r="D5" s="125"/>
      <c r="E5" s="125"/>
      <c r="F5" s="125"/>
      <c r="G5" s="70"/>
      <c r="H5" s="72"/>
    </row>
    <row r="6" spans="2:8" ht="16.5" thickTop="1">
      <c r="B6" s="124"/>
      <c r="C6" s="124"/>
      <c r="D6" s="124"/>
      <c r="E6" s="124"/>
      <c r="F6" s="124"/>
      <c r="G6" s="1"/>
      <c r="H6" s="3"/>
    </row>
    <row r="7" spans="2:8" ht="15.75">
      <c r="B7" s="1"/>
      <c r="C7" s="1"/>
      <c r="D7" s="1"/>
      <c r="E7" s="1"/>
      <c r="F7" s="1"/>
      <c r="G7" s="1"/>
      <c r="H7" s="3"/>
    </row>
    <row r="8" spans="2:8" ht="15.75">
      <c r="B8" s="3"/>
      <c r="C8" s="3"/>
      <c r="D8" s="1">
        <v>2007</v>
      </c>
      <c r="E8" s="3"/>
      <c r="F8" s="1">
        <v>2006</v>
      </c>
      <c r="G8" s="1"/>
      <c r="H8" s="1">
        <v>2005</v>
      </c>
    </row>
    <row r="9" spans="2:8" ht="15.75">
      <c r="B9" s="3"/>
      <c r="C9" s="3"/>
      <c r="D9" s="1"/>
      <c r="E9" s="3"/>
      <c r="F9" s="1"/>
      <c r="G9" s="1"/>
      <c r="H9" s="1"/>
    </row>
    <row r="10" spans="2:8" ht="15">
      <c r="B10" s="3" t="s">
        <v>99</v>
      </c>
      <c r="C10" s="3" t="s">
        <v>77</v>
      </c>
      <c r="D10" s="7">
        <v>491758</v>
      </c>
      <c r="E10" s="3" t="s">
        <v>77</v>
      </c>
      <c r="F10" s="7">
        <v>522047</v>
      </c>
      <c r="G10" s="3" t="s">
        <v>77</v>
      </c>
      <c r="H10" s="7">
        <v>394222</v>
      </c>
    </row>
    <row r="11" spans="2:8" ht="15">
      <c r="B11" s="3" t="s">
        <v>100</v>
      </c>
      <c r="C11" s="3"/>
      <c r="D11" s="7"/>
      <c r="E11" s="3"/>
      <c r="F11" s="7"/>
      <c r="G11" s="7"/>
      <c r="H11" s="7"/>
    </row>
    <row r="12" spans="2:8" ht="15">
      <c r="B12" s="3" t="s">
        <v>101</v>
      </c>
      <c r="C12" s="3"/>
      <c r="D12" s="7"/>
      <c r="E12" s="3"/>
      <c r="F12" s="7"/>
      <c r="G12" s="7"/>
      <c r="H12" s="7"/>
    </row>
    <row r="13" spans="2:10" ht="15">
      <c r="B13" s="3" t="s">
        <v>98</v>
      </c>
      <c r="C13" s="3"/>
      <c r="D13" s="6" t="s">
        <v>243</v>
      </c>
      <c r="E13" s="3"/>
      <c r="F13" s="6" t="s">
        <v>237</v>
      </c>
      <c r="G13" s="7"/>
      <c r="H13" s="7">
        <v>33140</v>
      </c>
      <c r="J13">
        <v>23044</v>
      </c>
    </row>
    <row r="14" spans="2:8" ht="15">
      <c r="B14" s="3" t="s">
        <v>78</v>
      </c>
      <c r="C14" s="3"/>
      <c r="D14" s="7">
        <v>240</v>
      </c>
      <c r="E14" s="3"/>
      <c r="F14" s="7">
        <v>186</v>
      </c>
      <c r="G14" s="7"/>
      <c r="H14" s="7">
        <v>462</v>
      </c>
    </row>
    <row r="15" spans="2:8" ht="15">
      <c r="B15" s="3" t="s">
        <v>102</v>
      </c>
      <c r="C15" s="3"/>
      <c r="D15" s="7">
        <v>4622</v>
      </c>
      <c r="E15" s="3"/>
      <c r="F15" s="7">
        <v>1871</v>
      </c>
      <c r="G15" s="23"/>
      <c r="H15" s="7">
        <v>1492</v>
      </c>
    </row>
    <row r="16" spans="2:8" ht="15">
      <c r="B16" s="3" t="s">
        <v>103</v>
      </c>
      <c r="C16" s="3"/>
      <c r="D16" s="8">
        <v>40697</v>
      </c>
      <c r="E16" s="3"/>
      <c r="F16" s="8">
        <v>38011</v>
      </c>
      <c r="G16" s="23"/>
      <c r="H16" s="8">
        <v>35404</v>
      </c>
    </row>
    <row r="17" spans="2:10" ht="15">
      <c r="B17" s="3"/>
      <c r="C17" s="3"/>
      <c r="D17" s="7">
        <v>530362</v>
      </c>
      <c r="E17" s="3"/>
      <c r="F17" s="7">
        <v>539071</v>
      </c>
      <c r="G17" s="23"/>
      <c r="H17" s="7">
        <f>SUM(H10:H16)</f>
        <v>464720</v>
      </c>
      <c r="J17">
        <v>539071</v>
      </c>
    </row>
    <row r="18" spans="2:8" ht="15">
      <c r="B18" s="3" t="s">
        <v>104</v>
      </c>
      <c r="C18" s="3"/>
      <c r="D18" s="3"/>
      <c r="E18" s="3"/>
      <c r="F18" s="3"/>
      <c r="G18" s="59"/>
      <c r="H18" s="3"/>
    </row>
    <row r="19" spans="2:10" ht="15">
      <c r="B19" s="3" t="s">
        <v>105</v>
      </c>
      <c r="C19" s="3"/>
      <c r="D19" s="6" t="s">
        <v>244</v>
      </c>
      <c r="E19" s="3"/>
      <c r="F19" s="6" t="s">
        <v>235</v>
      </c>
      <c r="G19" s="63"/>
      <c r="H19" s="6" t="s">
        <v>203</v>
      </c>
      <c r="J19">
        <v>-847550</v>
      </c>
    </row>
    <row r="20" spans="2:10" ht="15">
      <c r="B20" s="3" t="s">
        <v>106</v>
      </c>
      <c r="C20" s="3"/>
      <c r="D20" s="6" t="s">
        <v>245</v>
      </c>
      <c r="E20" s="3"/>
      <c r="F20" s="6" t="s">
        <v>226</v>
      </c>
      <c r="G20" s="63"/>
      <c r="H20" s="6" t="s">
        <v>194</v>
      </c>
      <c r="J20">
        <v>460893</v>
      </c>
    </row>
    <row r="21" spans="2:8" ht="15">
      <c r="B21" s="3" t="s">
        <v>81</v>
      </c>
      <c r="C21" s="3"/>
      <c r="D21" s="6"/>
      <c r="E21" s="3"/>
      <c r="F21" s="6"/>
      <c r="G21" s="63"/>
      <c r="H21" s="6" t="s">
        <v>2</v>
      </c>
    </row>
    <row r="22" spans="2:8" ht="15">
      <c r="B22" s="3" t="s">
        <v>79</v>
      </c>
      <c r="C22" s="3"/>
      <c r="D22" s="6"/>
      <c r="E22" s="3"/>
      <c r="F22" s="6" t="s">
        <v>2</v>
      </c>
      <c r="G22" s="63"/>
      <c r="H22" s="6" t="s">
        <v>195</v>
      </c>
    </row>
    <row r="23" spans="2:10" ht="15">
      <c r="B23" s="3" t="s">
        <v>80</v>
      </c>
      <c r="C23" s="3"/>
      <c r="D23" s="6"/>
      <c r="E23" s="3"/>
      <c r="F23" s="6" t="s">
        <v>2</v>
      </c>
      <c r="G23" s="63"/>
      <c r="H23" s="6" t="s">
        <v>2</v>
      </c>
      <c r="J23">
        <v>-60265</v>
      </c>
    </row>
    <row r="24" spans="2:8" ht="15">
      <c r="B24" s="3" t="s">
        <v>107</v>
      </c>
      <c r="C24" s="3"/>
      <c r="D24" s="6" t="s">
        <v>246</v>
      </c>
      <c r="E24" s="3"/>
      <c r="F24" s="6" t="s">
        <v>227</v>
      </c>
      <c r="G24" s="63"/>
      <c r="H24" s="6" t="s">
        <v>197</v>
      </c>
    </row>
    <row r="25" spans="2:8" ht="15">
      <c r="B25" s="3" t="s">
        <v>108</v>
      </c>
      <c r="C25" s="3"/>
      <c r="D25" s="6"/>
      <c r="E25" s="3"/>
      <c r="F25" s="6"/>
      <c r="G25" s="63"/>
      <c r="H25" s="6" t="s">
        <v>198</v>
      </c>
    </row>
    <row r="26" spans="2:10" ht="15">
      <c r="B26" s="3" t="s">
        <v>109</v>
      </c>
      <c r="C26" s="3"/>
      <c r="D26" s="6" t="s">
        <v>247</v>
      </c>
      <c r="E26" s="3"/>
      <c r="F26" s="6" t="s">
        <v>228</v>
      </c>
      <c r="G26" s="63"/>
      <c r="H26" s="6" t="s">
        <v>199</v>
      </c>
      <c r="J26">
        <v>-23</v>
      </c>
    </row>
    <row r="27" spans="2:10" ht="15">
      <c r="B27" s="3" t="s">
        <v>91</v>
      </c>
      <c r="C27" s="3"/>
      <c r="D27" s="25" t="s">
        <v>248</v>
      </c>
      <c r="E27" s="3"/>
      <c r="F27" s="25" t="s">
        <v>229</v>
      </c>
      <c r="G27" s="63"/>
      <c r="H27" s="25" t="s">
        <v>200</v>
      </c>
      <c r="J27">
        <v>-210</v>
      </c>
    </row>
    <row r="28" spans="2:10" ht="15">
      <c r="B28" s="3" t="s">
        <v>110</v>
      </c>
      <c r="C28" s="3"/>
      <c r="D28" s="101" t="s">
        <v>249</v>
      </c>
      <c r="E28" s="3"/>
      <c r="F28" s="6" t="s">
        <v>236</v>
      </c>
      <c r="G28" s="63"/>
      <c r="H28" s="6" t="s">
        <v>204</v>
      </c>
      <c r="J28">
        <f>SUM(J17:J27)</f>
        <v>91916</v>
      </c>
    </row>
    <row r="29" spans="2:8" ht="15">
      <c r="B29" s="3"/>
      <c r="C29" s="3"/>
      <c r="D29" s="12"/>
      <c r="E29" s="3"/>
      <c r="F29" s="6"/>
      <c r="G29" s="63"/>
      <c r="H29" s="6"/>
    </row>
    <row r="30" spans="2:8" ht="15.75">
      <c r="B30" s="3" t="s">
        <v>111</v>
      </c>
      <c r="C30" s="3"/>
      <c r="D30" s="102" t="s">
        <v>250</v>
      </c>
      <c r="E30" s="3"/>
      <c r="F30" s="55" t="s">
        <v>234</v>
      </c>
      <c r="G30" s="64"/>
      <c r="H30" s="55" t="s">
        <v>205</v>
      </c>
    </row>
    <row r="31" spans="2:8" ht="15.75">
      <c r="B31" s="3" t="s">
        <v>76</v>
      </c>
      <c r="C31" s="3"/>
      <c r="D31" s="55"/>
      <c r="E31" s="3"/>
      <c r="F31" s="12"/>
      <c r="G31" s="65"/>
      <c r="H31" s="12"/>
    </row>
    <row r="32" spans="2:8" ht="15">
      <c r="B32" s="3"/>
      <c r="C32" s="3"/>
      <c r="D32" s="10"/>
      <c r="E32" s="3"/>
      <c r="F32" s="12"/>
      <c r="G32" s="65"/>
      <c r="H32" s="12"/>
    </row>
    <row r="33" spans="2:8" ht="15.75">
      <c r="B33" s="3" t="s">
        <v>112</v>
      </c>
      <c r="C33" s="3"/>
      <c r="D33" s="55"/>
      <c r="E33" s="3"/>
      <c r="F33" s="24"/>
      <c r="G33" s="24"/>
      <c r="H33" s="24"/>
    </row>
    <row r="34" spans="2:8" ht="15">
      <c r="B34" s="3" t="s">
        <v>113</v>
      </c>
      <c r="C34" s="3"/>
      <c r="D34" s="25" t="s">
        <v>251</v>
      </c>
      <c r="E34" s="3"/>
      <c r="F34" s="25" t="s">
        <v>230</v>
      </c>
      <c r="G34" s="63"/>
      <c r="H34" s="25" t="s">
        <v>201</v>
      </c>
    </row>
    <row r="35" spans="2:8" ht="15">
      <c r="B35" s="3"/>
      <c r="C35" s="3"/>
      <c r="D35" s="3"/>
      <c r="E35" s="3"/>
      <c r="F35" s="10"/>
      <c r="G35" s="66"/>
      <c r="H35" s="10"/>
    </row>
    <row r="36" spans="2:10" ht="15.75">
      <c r="B36" s="3" t="s">
        <v>114</v>
      </c>
      <c r="C36" s="3"/>
      <c r="D36" s="55" t="s">
        <v>251</v>
      </c>
      <c r="E36" s="3"/>
      <c r="F36" s="55" t="s">
        <v>230</v>
      </c>
      <c r="G36" s="64"/>
      <c r="H36" s="55" t="s">
        <v>201</v>
      </c>
      <c r="J36">
        <v>-250</v>
      </c>
    </row>
    <row r="37" spans="2:8" ht="15">
      <c r="B37" s="3"/>
      <c r="C37" s="3"/>
      <c r="E37" s="3"/>
      <c r="F37" s="3"/>
      <c r="G37" s="59"/>
      <c r="H37" s="3"/>
    </row>
    <row r="38" spans="2:8" ht="15">
      <c r="B38" s="3" t="s">
        <v>115</v>
      </c>
      <c r="C38" s="3"/>
      <c r="E38" s="3"/>
      <c r="F38" s="3"/>
      <c r="G38" s="59"/>
      <c r="H38" s="3"/>
    </row>
    <row r="39" spans="2:8" ht="15">
      <c r="B39" s="3" t="s">
        <v>151</v>
      </c>
      <c r="C39" s="3"/>
      <c r="D39" s="6" t="s">
        <v>252</v>
      </c>
      <c r="E39" s="3"/>
      <c r="F39" s="6" t="s">
        <v>231</v>
      </c>
      <c r="G39" s="9"/>
      <c r="H39" s="6" t="s">
        <v>196</v>
      </c>
    </row>
    <row r="40" spans="2:8" ht="15">
      <c r="B40" s="3" t="s">
        <v>116</v>
      </c>
      <c r="C40" s="3"/>
      <c r="D40" s="6"/>
      <c r="E40" s="3"/>
      <c r="F40" s="25" t="s">
        <v>232</v>
      </c>
      <c r="G40" s="63"/>
      <c r="H40" s="25" t="s">
        <v>176</v>
      </c>
    </row>
    <row r="41" spans="2:8" ht="15">
      <c r="B41" s="3" t="s">
        <v>256</v>
      </c>
      <c r="C41" s="3"/>
      <c r="D41" s="6" t="s">
        <v>253</v>
      </c>
      <c r="E41" s="3"/>
      <c r="F41" s="63"/>
      <c r="G41" s="63"/>
      <c r="H41" s="63"/>
    </row>
    <row r="42" spans="2:8" ht="15">
      <c r="B42" s="3" t="s">
        <v>257</v>
      </c>
      <c r="C42" s="3"/>
      <c r="D42" s="25" t="s">
        <v>241</v>
      </c>
      <c r="E42" s="3"/>
      <c r="F42" s="63"/>
      <c r="G42" s="63"/>
      <c r="H42" s="63"/>
    </row>
    <row r="43" spans="2:8" ht="15">
      <c r="B43" s="3"/>
      <c r="C43" s="3"/>
      <c r="D43" s="6"/>
      <c r="E43" s="3"/>
      <c r="F43" s="10"/>
      <c r="G43" s="9"/>
      <c r="H43" s="5"/>
    </row>
    <row r="44" spans="2:8" ht="15">
      <c r="B44" s="3" t="s">
        <v>117</v>
      </c>
      <c r="C44" s="3"/>
      <c r="D44" s="6"/>
      <c r="E44" s="3"/>
      <c r="F44" s="10"/>
      <c r="G44" s="9"/>
      <c r="H44" s="5"/>
    </row>
    <row r="45" spans="2:10" ht="15.75">
      <c r="B45" s="3" t="s">
        <v>118</v>
      </c>
      <c r="C45" s="3"/>
      <c r="D45" s="57" t="s">
        <v>254</v>
      </c>
      <c r="E45" s="3"/>
      <c r="F45" s="57" t="s">
        <v>233</v>
      </c>
      <c r="G45" s="64"/>
      <c r="H45" s="57" t="s">
        <v>202</v>
      </c>
      <c r="J45">
        <v>-89088</v>
      </c>
    </row>
    <row r="46" spans="2:8" ht="15">
      <c r="B46" s="3"/>
      <c r="C46" s="3"/>
      <c r="D46" s="6"/>
      <c r="E46" s="3"/>
      <c r="F46" s="5"/>
      <c r="G46" s="9"/>
      <c r="H46" s="5"/>
    </row>
    <row r="47" spans="2:10" ht="15">
      <c r="B47" s="3" t="s">
        <v>119</v>
      </c>
      <c r="C47" s="3"/>
      <c r="D47" s="6" t="s">
        <v>255</v>
      </c>
      <c r="E47" s="3"/>
      <c r="F47" s="7">
        <v>2578</v>
      </c>
      <c r="G47" s="63"/>
      <c r="H47" s="6" t="s">
        <v>206</v>
      </c>
      <c r="J47">
        <f>SUM(J28:J46)</f>
        <v>2578</v>
      </c>
    </row>
    <row r="48" spans="2:8" ht="15">
      <c r="B48" s="3"/>
      <c r="C48" s="3"/>
      <c r="D48" s="6"/>
      <c r="E48" s="3"/>
      <c r="F48" s="6"/>
      <c r="G48" s="63"/>
      <c r="H48" s="6"/>
    </row>
    <row r="49" spans="2:8" ht="15">
      <c r="B49" s="3" t="s">
        <v>120</v>
      </c>
      <c r="C49" s="3"/>
      <c r="D49" s="11">
        <v>2878</v>
      </c>
      <c r="E49" s="3"/>
      <c r="F49" s="11">
        <v>300</v>
      </c>
      <c r="G49" s="9"/>
      <c r="H49" s="11">
        <v>670</v>
      </c>
    </row>
    <row r="50" spans="2:8" ht="15">
      <c r="B50" s="3"/>
      <c r="C50" s="3"/>
      <c r="D50" s="3"/>
      <c r="E50" s="3"/>
      <c r="F50" s="3"/>
      <c r="G50" s="59"/>
      <c r="H50" s="3"/>
    </row>
    <row r="51" spans="2:8" ht="16.5" thickBot="1">
      <c r="B51" s="3" t="s">
        <v>121</v>
      </c>
      <c r="C51" s="3" t="s">
        <v>77</v>
      </c>
      <c r="D51" s="27">
        <v>2773</v>
      </c>
      <c r="E51" s="3" t="s">
        <v>77</v>
      </c>
      <c r="F51" s="27">
        <v>2878</v>
      </c>
      <c r="G51" s="3" t="s">
        <v>77</v>
      </c>
      <c r="H51" s="27">
        <v>300</v>
      </c>
    </row>
    <row r="52" spans="2:8" ht="15.75" thickTop="1">
      <c r="B52" s="3"/>
      <c r="C52" s="3"/>
      <c r="D52" s="6"/>
      <c r="E52" s="3"/>
      <c r="F52" s="3"/>
      <c r="G52" s="3"/>
      <c r="H52" s="3"/>
    </row>
    <row r="53" ht="15">
      <c r="D53" s="3"/>
    </row>
    <row r="56" spans="2:11" ht="15">
      <c r="B56" s="3"/>
      <c r="C56" s="3"/>
      <c r="D56" s="3"/>
      <c r="E56" s="3"/>
      <c r="F56" s="3"/>
      <c r="G56" s="3"/>
      <c r="H56" s="3"/>
      <c r="J56" s="3"/>
      <c r="K56" s="3"/>
    </row>
    <row r="57" spans="2:8" ht="15">
      <c r="B57" s="3"/>
      <c r="C57" s="3"/>
      <c r="D57" s="3"/>
      <c r="E57" s="3"/>
      <c r="F57" s="3"/>
      <c r="G57" s="3"/>
      <c r="H57" s="3"/>
    </row>
    <row r="58" spans="2:8" ht="15">
      <c r="B58" s="3"/>
      <c r="C58" s="3"/>
      <c r="D58" s="3"/>
      <c r="E58" s="3"/>
      <c r="F58" s="3"/>
      <c r="G58" s="3"/>
      <c r="H58" s="3"/>
    </row>
    <row r="59" spans="2:8" ht="15">
      <c r="B59" s="3"/>
      <c r="C59" s="3"/>
      <c r="D59" s="3"/>
      <c r="E59" s="3"/>
      <c r="F59" s="3"/>
      <c r="G59" s="3"/>
      <c r="H59" s="3"/>
    </row>
    <row r="60" spans="2:8" ht="15">
      <c r="B60" s="3"/>
      <c r="C60" s="3"/>
      <c r="D60" s="3"/>
      <c r="E60" s="3"/>
      <c r="F60" s="3"/>
      <c r="G60" s="3"/>
      <c r="H60" s="3"/>
    </row>
    <row r="61" spans="2:8" ht="15">
      <c r="B61" s="3"/>
      <c r="C61" s="3"/>
      <c r="D61" s="3"/>
      <c r="E61" s="3"/>
      <c r="F61" s="3"/>
      <c r="G61" s="3"/>
      <c r="H61" s="3"/>
    </row>
    <row r="62" spans="2:8" ht="15">
      <c r="B62" s="3"/>
      <c r="C62" s="3"/>
      <c r="D62" s="3"/>
      <c r="E62" s="3"/>
      <c r="F62" s="3"/>
      <c r="G62" s="3"/>
      <c r="H62" s="3"/>
    </row>
    <row r="63" spans="2:8" ht="15">
      <c r="B63" s="3"/>
      <c r="C63" s="3"/>
      <c r="D63" s="3"/>
      <c r="E63" s="3"/>
      <c r="F63" s="3"/>
      <c r="G63" s="3"/>
      <c r="H63" s="3"/>
    </row>
    <row r="64" spans="2:8" ht="15">
      <c r="B64" s="3"/>
      <c r="C64" s="3"/>
      <c r="D64" s="3"/>
      <c r="E64" s="3"/>
      <c r="F64" s="3"/>
      <c r="G64" s="3"/>
      <c r="H64" s="3"/>
    </row>
    <row r="65" spans="2:8" ht="15">
      <c r="B65" s="3"/>
      <c r="C65" s="3"/>
      <c r="D65" s="3"/>
      <c r="E65" s="3"/>
      <c r="F65" s="3"/>
      <c r="G65" s="3"/>
      <c r="H65" s="3"/>
    </row>
    <row r="66" spans="2:8" ht="15">
      <c r="B66" s="3"/>
      <c r="C66" s="3"/>
      <c r="D66" s="3"/>
      <c r="E66" s="3"/>
      <c r="F66" s="3"/>
      <c r="G66" s="3"/>
      <c r="H66" s="3"/>
    </row>
    <row r="67" spans="2:8" ht="15">
      <c r="B67" s="3"/>
      <c r="C67" s="3"/>
      <c r="D67" s="3"/>
      <c r="E67" s="3"/>
      <c r="F67" s="3"/>
      <c r="G67" s="3"/>
      <c r="H67" s="3"/>
    </row>
    <row r="68" spans="2:8" ht="15">
      <c r="B68" s="3"/>
      <c r="C68" s="3"/>
      <c r="D68" s="3"/>
      <c r="E68" s="3"/>
      <c r="F68" s="3"/>
      <c r="G68" s="3"/>
      <c r="H68" s="3"/>
    </row>
    <row r="71" spans="2:5" ht="15">
      <c r="B71" s="3" t="s">
        <v>1</v>
      </c>
      <c r="C71" s="3"/>
      <c r="D71" s="3"/>
      <c r="E71" s="3"/>
    </row>
  </sheetData>
  <sheetProtection/>
  <mergeCells count="2">
    <mergeCell ref="B5:F5"/>
    <mergeCell ref="B6:F6"/>
  </mergeCells>
  <printOptions/>
  <pageMargins left="0.7874015748031497" right="0.75" top="0.84" bottom="0.3937007874015748" header="0" footer="0"/>
  <pageSetup firstPageNumber="4" useFirstPageNumber="1" orientation="portrait" scale="83" r:id="rId1"/>
  <headerFooter alignWithMargins="0">
    <oddHeader>&amp;L
&amp;"Arial,Negrita"&amp;12Wassim Internacional, S.A.
Estado de Flujos de Efectivo
Por los años terminados al 31 de diciembre de 2006 y 2005
&amp;C
&amp;R
&amp;12 5</oddHeader>
    <oddFooter>&amp;LVéanse las notas que acompañan a los estados financieros</oddFooter>
  </headerFooter>
  <rowBreaks count="1" manualBreakCount="1">
    <brk id="62" max="4" man="1"/>
  </rowBreaks>
  <colBreaks count="1" manualBreakCount="1">
    <brk id="8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="50" zoomScaleSheetLayoutView="50" zoomScalePageLayoutView="0" workbookViewId="0" topLeftCell="A1">
      <selection activeCell="G60" sqref="G60"/>
    </sheetView>
  </sheetViews>
  <sheetFormatPr defaultColWidth="11.421875" defaultRowHeight="12.75"/>
  <cols>
    <col min="1" max="1" width="56.8515625" style="0" customWidth="1"/>
    <col min="2" max="2" width="9.140625" style="0" hidden="1" customWidth="1"/>
    <col min="3" max="3" width="4.28125" style="0" customWidth="1"/>
    <col min="4" max="4" width="17.7109375" style="0" hidden="1" customWidth="1"/>
    <col min="5" max="5" width="21.57421875" style="0" customWidth="1"/>
    <col min="6" max="6" width="4.57421875" style="0" customWidth="1"/>
    <col min="7" max="7" width="21.7109375" style="0" customWidth="1"/>
    <col min="8" max="8" width="4.57421875" style="0" customWidth="1"/>
    <col min="9" max="9" width="21.57421875" style="0" customWidth="1"/>
    <col min="10" max="10" width="4.57421875" style="0" customWidth="1"/>
    <col min="11" max="11" width="21.7109375" style="0" customWidth="1"/>
    <col min="12" max="12" width="4.57421875" style="0" customWidth="1"/>
    <col min="13" max="13" width="21.57421875" style="0" customWidth="1"/>
    <col min="14" max="14" width="4.57421875" style="0" customWidth="1"/>
    <col min="15" max="15" width="21.7109375" style="0" customWidth="1"/>
    <col min="16" max="16" width="11.421875" style="0" customWidth="1"/>
    <col min="17" max="17" width="16.28125" style="0" customWidth="1"/>
    <col min="18" max="18" width="15.003906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ht="16.5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1"/>
      <c r="L2" s="71"/>
      <c r="M2" s="71"/>
      <c r="N2" s="71"/>
      <c r="O2" s="71"/>
    </row>
    <row r="3" spans="1:10" ht="15.75" thickTop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13" t="s">
        <v>70</v>
      </c>
      <c r="B4" s="13"/>
      <c r="C4" s="13"/>
      <c r="D4" s="3"/>
      <c r="E4" s="3"/>
      <c r="F4" s="3"/>
      <c r="G4" s="3"/>
      <c r="H4" s="3"/>
      <c r="I4" s="3"/>
      <c r="J4" s="3"/>
    </row>
    <row r="5" spans="1:10" ht="15.75">
      <c r="A5" s="13" t="s">
        <v>122</v>
      </c>
      <c r="B5" s="13"/>
      <c r="C5" s="13"/>
      <c r="D5" s="3"/>
      <c r="E5" s="3"/>
      <c r="F5" s="3"/>
      <c r="G5" s="3"/>
      <c r="H5" s="3"/>
      <c r="I5" s="3"/>
      <c r="J5" s="3"/>
    </row>
    <row r="6" spans="1:18" ht="15.75">
      <c r="A6" s="13" t="s">
        <v>1</v>
      </c>
      <c r="B6" s="1" t="s">
        <v>1</v>
      </c>
      <c r="C6" s="1"/>
      <c r="D6" s="58"/>
      <c r="E6" s="58"/>
      <c r="F6" s="58"/>
      <c r="G6" s="58"/>
      <c r="H6" s="58"/>
      <c r="I6" s="58"/>
      <c r="J6" s="58"/>
      <c r="K6" s="58"/>
      <c r="L6" s="58"/>
      <c r="M6" s="1">
        <v>2006</v>
      </c>
      <c r="N6" s="1"/>
      <c r="O6" s="1">
        <v>2005</v>
      </c>
      <c r="Q6" s="1">
        <v>2003</v>
      </c>
      <c r="R6" s="1">
        <v>2002</v>
      </c>
    </row>
    <row r="7" spans="1:18" ht="15.75">
      <c r="A7" s="3"/>
      <c r="B7" s="1"/>
      <c r="C7" s="1"/>
      <c r="D7" s="50"/>
      <c r="E7" s="74" t="s">
        <v>155</v>
      </c>
      <c r="F7" s="1"/>
      <c r="G7" s="1" t="s">
        <v>156</v>
      </c>
      <c r="H7" s="1"/>
      <c r="I7" s="1" t="s">
        <v>157</v>
      </c>
      <c r="J7" s="1"/>
      <c r="K7" s="1" t="s">
        <v>158</v>
      </c>
      <c r="L7" s="50"/>
      <c r="M7" s="21"/>
      <c r="N7" s="21"/>
      <c r="O7" s="21"/>
      <c r="Q7" s="21"/>
      <c r="R7" s="21"/>
    </row>
    <row r="8" spans="1:18" ht="15.75">
      <c r="A8" s="3"/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2"/>
      <c r="R8" s="2"/>
    </row>
    <row r="9" spans="1:18" ht="15">
      <c r="A9" s="3" t="s">
        <v>154</v>
      </c>
      <c r="B9" s="3" t="s">
        <v>1</v>
      </c>
      <c r="C9" s="3" t="s">
        <v>77</v>
      </c>
      <c r="D9" s="5"/>
      <c r="E9" s="5">
        <v>0</v>
      </c>
      <c r="F9" s="3" t="s">
        <v>77</v>
      </c>
      <c r="G9" s="5">
        <v>0</v>
      </c>
      <c r="H9" s="3" t="s">
        <v>77</v>
      </c>
      <c r="I9" s="5">
        <v>0</v>
      </c>
      <c r="J9" s="3" t="s">
        <v>77</v>
      </c>
      <c r="K9" s="5">
        <v>7232</v>
      </c>
      <c r="L9" s="3" t="s">
        <v>77</v>
      </c>
      <c r="M9" s="5">
        <f aca="true" t="shared" si="0" ref="M9:M15">SUM(D9:K9)</f>
        <v>7232</v>
      </c>
      <c r="N9" s="3" t="s">
        <v>77</v>
      </c>
      <c r="O9" s="5">
        <v>96670</v>
      </c>
      <c r="Q9" s="5">
        <f>SUM(I9:P9)</f>
        <v>111134</v>
      </c>
      <c r="R9" s="5">
        <v>0</v>
      </c>
    </row>
    <row r="10" spans="1:18" ht="15">
      <c r="A10" s="3" t="s">
        <v>219</v>
      </c>
      <c r="B10" s="3"/>
      <c r="C10" s="3"/>
      <c r="D10" s="5"/>
      <c r="E10" s="5">
        <v>0</v>
      </c>
      <c r="F10" s="3"/>
      <c r="G10" s="5">
        <v>0</v>
      </c>
      <c r="H10" s="3"/>
      <c r="I10" s="5">
        <v>28159</v>
      </c>
      <c r="J10" s="3"/>
      <c r="K10" s="5">
        <v>4245</v>
      </c>
      <c r="L10" s="3"/>
      <c r="M10" s="5">
        <f t="shared" si="0"/>
        <v>32404</v>
      </c>
      <c r="N10" s="3"/>
      <c r="O10" s="5">
        <v>0</v>
      </c>
      <c r="Q10" s="5"/>
      <c r="R10" s="5"/>
    </row>
    <row r="11" spans="1:18" ht="15">
      <c r="A11" s="3" t="s">
        <v>215</v>
      </c>
      <c r="B11" s="3"/>
      <c r="C11" s="3"/>
      <c r="D11" s="5"/>
      <c r="E11" s="5">
        <v>0</v>
      </c>
      <c r="F11" s="3"/>
      <c r="G11" s="5">
        <v>0</v>
      </c>
      <c r="H11" s="3"/>
      <c r="I11" s="5">
        <v>63692</v>
      </c>
      <c r="J11" s="3"/>
      <c r="K11" s="5">
        <v>0</v>
      </c>
      <c r="L11" s="3"/>
      <c r="M11" s="5">
        <f t="shared" si="0"/>
        <v>63692</v>
      </c>
      <c r="N11" s="3"/>
      <c r="O11" s="5">
        <v>32071</v>
      </c>
      <c r="Q11" s="5"/>
      <c r="R11" s="5"/>
    </row>
    <row r="12" spans="1:18" ht="15">
      <c r="A12" s="3" t="s">
        <v>159</v>
      </c>
      <c r="B12" s="3"/>
      <c r="C12" s="3"/>
      <c r="D12" s="5"/>
      <c r="E12" s="5">
        <v>0</v>
      </c>
      <c r="F12" s="3"/>
      <c r="G12" s="5">
        <v>0</v>
      </c>
      <c r="H12" s="3"/>
      <c r="I12" s="5">
        <v>0</v>
      </c>
      <c r="J12" s="3"/>
      <c r="K12" s="5">
        <v>0</v>
      </c>
      <c r="L12" s="3"/>
      <c r="M12" s="5">
        <f t="shared" si="0"/>
        <v>0</v>
      </c>
      <c r="N12" s="3"/>
      <c r="O12" s="5">
        <v>8273</v>
      </c>
      <c r="Q12" s="5"/>
      <c r="R12" s="5"/>
    </row>
    <row r="13" spans="1:18" ht="15">
      <c r="A13" s="3" t="s">
        <v>163</v>
      </c>
      <c r="B13" s="3"/>
      <c r="C13" s="3"/>
      <c r="D13" s="5"/>
      <c r="E13" s="5">
        <v>15651</v>
      </c>
      <c r="F13" s="5"/>
      <c r="G13" s="5">
        <v>20685</v>
      </c>
      <c r="H13" s="5"/>
      <c r="I13" s="5">
        <v>0</v>
      </c>
      <c r="J13" s="5"/>
      <c r="K13" s="5">
        <v>9184</v>
      </c>
      <c r="L13" s="5"/>
      <c r="M13" s="5">
        <f t="shared" si="0"/>
        <v>45520</v>
      </c>
      <c r="N13" s="5"/>
      <c r="O13" s="5">
        <v>13844</v>
      </c>
      <c r="Q13" s="5"/>
      <c r="R13" s="5"/>
    </row>
    <row r="14" spans="1:18" ht="15">
      <c r="A14" s="3" t="s">
        <v>168</v>
      </c>
      <c r="B14" s="3"/>
      <c r="C14" s="3"/>
      <c r="D14" s="5"/>
      <c r="E14" s="5">
        <v>0</v>
      </c>
      <c r="F14" s="5"/>
      <c r="G14" s="5">
        <v>0</v>
      </c>
      <c r="H14" s="5"/>
      <c r="I14" s="5">
        <v>0</v>
      </c>
      <c r="J14" s="5"/>
      <c r="K14" s="5">
        <v>0</v>
      </c>
      <c r="L14" s="5"/>
      <c r="M14" s="5">
        <f t="shared" si="0"/>
        <v>0</v>
      </c>
      <c r="N14" s="5"/>
      <c r="O14" s="5">
        <v>32727</v>
      </c>
      <c r="Q14" s="5"/>
      <c r="R14" s="5"/>
    </row>
    <row r="15" spans="1:18" ht="15">
      <c r="A15" s="3" t="s">
        <v>160</v>
      </c>
      <c r="B15" s="3"/>
      <c r="C15" s="3"/>
      <c r="D15" s="5"/>
      <c r="E15" s="5">
        <v>0</v>
      </c>
      <c r="F15" s="5"/>
      <c r="G15" s="5">
        <v>84114.9</v>
      </c>
      <c r="H15" s="5"/>
      <c r="I15" s="5">
        <v>0</v>
      </c>
      <c r="J15" s="5"/>
      <c r="K15" s="5">
        <v>120182.45</v>
      </c>
      <c r="L15" s="5"/>
      <c r="M15" s="5">
        <f t="shared" si="0"/>
        <v>204297.34999999998</v>
      </c>
      <c r="N15" s="5"/>
      <c r="O15" s="5">
        <v>142784</v>
      </c>
      <c r="Q15" s="5"/>
      <c r="R15" s="5"/>
    </row>
    <row r="16" spans="1:18" ht="15">
      <c r="A16" s="3" t="s">
        <v>71</v>
      </c>
      <c r="B16" s="3"/>
      <c r="C16" s="3"/>
      <c r="D16" s="5"/>
      <c r="E16" s="5">
        <v>0</v>
      </c>
      <c r="F16" s="5"/>
      <c r="G16" s="5">
        <v>0</v>
      </c>
      <c r="H16" s="5"/>
      <c r="I16" s="5">
        <v>0</v>
      </c>
      <c r="J16" s="5"/>
      <c r="K16" s="5">
        <v>0</v>
      </c>
      <c r="L16" s="5"/>
      <c r="M16" s="5">
        <f>SUM(E16:K16)</f>
        <v>0</v>
      </c>
      <c r="N16" s="5"/>
      <c r="O16" s="5">
        <v>217782</v>
      </c>
      <c r="Q16" s="5">
        <f>SUM(M16:P16)</f>
        <v>217782</v>
      </c>
      <c r="R16" s="5">
        <v>36738</v>
      </c>
    </row>
    <row r="17" spans="1:18" ht="15">
      <c r="A17" s="3" t="s">
        <v>217</v>
      </c>
      <c r="B17" s="3"/>
      <c r="C17" s="3"/>
      <c r="D17" s="5"/>
      <c r="E17" s="5">
        <v>25177.35</v>
      </c>
      <c r="F17" s="5"/>
      <c r="G17" s="5">
        <v>0</v>
      </c>
      <c r="H17" s="5"/>
      <c r="I17" s="5">
        <v>0</v>
      </c>
      <c r="J17" s="5"/>
      <c r="K17" s="5">
        <v>0</v>
      </c>
      <c r="L17" s="5"/>
      <c r="M17" s="5">
        <f>SUM(D17:K17)</f>
        <v>25177.35</v>
      </c>
      <c r="N17" s="5"/>
      <c r="O17" s="5">
        <v>0</v>
      </c>
      <c r="Q17" s="5"/>
      <c r="R17" s="5"/>
    </row>
    <row r="18" spans="1:18" ht="15">
      <c r="A18" s="3" t="s">
        <v>167</v>
      </c>
      <c r="B18" s="3"/>
      <c r="C18" s="3"/>
      <c r="D18" s="5"/>
      <c r="E18" s="5">
        <v>0</v>
      </c>
      <c r="F18" s="5"/>
      <c r="G18" s="5">
        <v>53888</v>
      </c>
      <c r="H18" s="5"/>
      <c r="I18" s="5">
        <v>0</v>
      </c>
      <c r="J18" s="5"/>
      <c r="K18" s="5">
        <v>183937</v>
      </c>
      <c r="L18" s="5"/>
      <c r="M18" s="5">
        <f>SUM(D18:K18)</f>
        <v>237825</v>
      </c>
      <c r="N18" s="5"/>
      <c r="O18" s="5">
        <v>118644</v>
      </c>
      <c r="Q18" s="5"/>
      <c r="R18" s="5"/>
    </row>
    <row r="19" spans="1:18" ht="15">
      <c r="A19" s="3" t="s">
        <v>189</v>
      </c>
      <c r="B19" s="3"/>
      <c r="C19" s="3"/>
      <c r="D19" s="5"/>
      <c r="E19" s="5">
        <v>32611.6</v>
      </c>
      <c r="F19" s="5"/>
      <c r="G19" s="5">
        <v>0</v>
      </c>
      <c r="H19" s="5"/>
      <c r="I19" s="5">
        <v>49406</v>
      </c>
      <c r="J19" s="5"/>
      <c r="K19" s="5">
        <v>27979</v>
      </c>
      <c r="L19" s="5"/>
      <c r="M19" s="5">
        <f>SUM(D19:K19)</f>
        <v>109996.6</v>
      </c>
      <c r="N19" s="5"/>
      <c r="O19" s="5">
        <v>40326</v>
      </c>
      <c r="Q19" s="5"/>
      <c r="R19" s="5"/>
    </row>
    <row r="20" spans="1:18" ht="15">
      <c r="A20" s="3" t="s">
        <v>72</v>
      </c>
      <c r="B20" s="3" t="s">
        <v>1</v>
      </c>
      <c r="C20" s="3"/>
      <c r="D20" s="5"/>
      <c r="E20" s="5">
        <v>0</v>
      </c>
      <c r="F20" s="5"/>
      <c r="G20" s="5">
        <v>56395.5</v>
      </c>
      <c r="H20" s="5"/>
      <c r="I20" s="5">
        <v>0</v>
      </c>
      <c r="J20" s="5"/>
      <c r="K20" s="5">
        <v>23309.04</v>
      </c>
      <c r="L20" s="5"/>
      <c r="M20" s="5">
        <f>SUM(D20:K20)</f>
        <v>79704.54000000001</v>
      </c>
      <c r="N20" s="5"/>
      <c r="O20" s="5">
        <v>106412</v>
      </c>
      <c r="Q20" s="5">
        <f>SUM(I20:P20)</f>
        <v>209425.58000000002</v>
      </c>
      <c r="R20" s="5">
        <v>73743</v>
      </c>
    </row>
    <row r="21" spans="1:18" ht="15">
      <c r="A21" s="3" t="s">
        <v>218</v>
      </c>
      <c r="B21" s="3"/>
      <c r="C21" s="3"/>
      <c r="D21" s="5"/>
      <c r="E21" s="5">
        <v>0</v>
      </c>
      <c r="F21" s="5"/>
      <c r="G21" s="5">
        <v>0</v>
      </c>
      <c r="H21" s="5"/>
      <c r="I21" s="5">
        <v>0</v>
      </c>
      <c r="J21" s="5"/>
      <c r="K21" s="5">
        <v>103736</v>
      </c>
      <c r="L21" s="5"/>
      <c r="M21" s="5">
        <f aca="true" t="shared" si="1" ref="M21:M41">SUM(D21:K21)</f>
        <v>103736</v>
      </c>
      <c r="N21" s="5"/>
      <c r="O21" s="5">
        <v>0</v>
      </c>
      <c r="Q21" s="5">
        <f>SUM(I21:P21)</f>
        <v>207472</v>
      </c>
      <c r="R21" s="5">
        <v>0</v>
      </c>
    </row>
    <row r="22" spans="1:18" ht="15">
      <c r="A22" s="3" t="s">
        <v>165</v>
      </c>
      <c r="B22" s="3"/>
      <c r="C22" s="3"/>
      <c r="D22" s="5"/>
      <c r="E22" s="5">
        <v>0</v>
      </c>
      <c r="F22" s="5"/>
      <c r="G22" s="5">
        <v>0</v>
      </c>
      <c r="H22" s="5"/>
      <c r="I22" s="5">
        <v>0</v>
      </c>
      <c r="J22" s="5"/>
      <c r="K22" s="5">
        <v>0</v>
      </c>
      <c r="L22" s="5"/>
      <c r="M22" s="5">
        <f t="shared" si="1"/>
        <v>0</v>
      </c>
      <c r="N22" s="5"/>
      <c r="O22" s="5">
        <v>26113</v>
      </c>
      <c r="Q22" s="5"/>
      <c r="R22" s="5"/>
    </row>
    <row r="23" spans="1:18" ht="15">
      <c r="A23" s="3" t="s">
        <v>188</v>
      </c>
      <c r="B23" s="3"/>
      <c r="C23" s="3"/>
      <c r="D23" s="5"/>
      <c r="E23" s="5">
        <v>141744.5</v>
      </c>
      <c r="F23" s="5"/>
      <c r="G23" s="5">
        <v>0</v>
      </c>
      <c r="H23" s="5"/>
      <c r="I23" s="5">
        <v>66252</v>
      </c>
      <c r="J23" s="5"/>
      <c r="K23" s="5">
        <v>280097</v>
      </c>
      <c r="L23" s="5"/>
      <c r="M23" s="5">
        <f t="shared" si="1"/>
        <v>488093.5</v>
      </c>
      <c r="N23" s="5"/>
      <c r="O23" s="5">
        <v>86735</v>
      </c>
      <c r="Q23" s="5"/>
      <c r="R23" s="5"/>
    </row>
    <row r="24" spans="1:18" ht="15">
      <c r="A24" s="3" t="s">
        <v>73</v>
      </c>
      <c r="B24" s="5"/>
      <c r="C24" s="5"/>
      <c r="D24" s="5"/>
      <c r="E24" s="5">
        <v>0</v>
      </c>
      <c r="F24" s="5"/>
      <c r="G24" s="5">
        <v>0</v>
      </c>
      <c r="H24" s="5"/>
      <c r="I24" s="5">
        <v>0</v>
      </c>
      <c r="J24" s="5"/>
      <c r="K24" s="5">
        <v>0</v>
      </c>
      <c r="L24" s="5"/>
      <c r="M24" s="5">
        <f t="shared" si="1"/>
        <v>0</v>
      </c>
      <c r="N24" s="5"/>
      <c r="O24" s="5">
        <v>25752</v>
      </c>
      <c r="Q24" s="5">
        <f>SUM(I24:P24)</f>
        <v>25752</v>
      </c>
      <c r="R24" s="5">
        <v>0</v>
      </c>
    </row>
    <row r="25" spans="1:18" ht="15">
      <c r="A25" s="3" t="s">
        <v>190</v>
      </c>
      <c r="B25" s="5"/>
      <c r="C25" s="5"/>
      <c r="D25" s="5"/>
      <c r="E25" s="5">
        <v>0</v>
      </c>
      <c r="F25" s="5"/>
      <c r="G25" s="5">
        <v>0</v>
      </c>
      <c r="H25" s="5"/>
      <c r="I25" s="5">
        <v>0</v>
      </c>
      <c r="J25" s="5"/>
      <c r="K25" s="5">
        <v>0</v>
      </c>
      <c r="L25" s="5"/>
      <c r="M25" s="5">
        <f t="shared" si="1"/>
        <v>0</v>
      </c>
      <c r="N25" s="5"/>
      <c r="O25" s="5">
        <v>4793</v>
      </c>
      <c r="Q25" s="5"/>
      <c r="R25" s="5"/>
    </row>
    <row r="26" spans="1:18" ht="15">
      <c r="A26" s="3" t="s">
        <v>123</v>
      </c>
      <c r="B26" s="5"/>
      <c r="C26" s="5"/>
      <c r="D26" s="5"/>
      <c r="E26" s="5">
        <v>0</v>
      </c>
      <c r="F26" s="5"/>
      <c r="G26" s="5">
        <v>0</v>
      </c>
      <c r="H26" s="5"/>
      <c r="I26" s="5">
        <v>0</v>
      </c>
      <c r="J26" s="5"/>
      <c r="K26" s="5">
        <v>0</v>
      </c>
      <c r="L26" s="5"/>
      <c r="M26" s="5">
        <f t="shared" si="1"/>
        <v>0</v>
      </c>
      <c r="N26" s="5"/>
      <c r="O26" s="5">
        <v>62883</v>
      </c>
      <c r="Q26" s="5"/>
      <c r="R26" s="5"/>
    </row>
    <row r="27" spans="1:18" ht="15">
      <c r="A27" s="3" t="s">
        <v>220</v>
      </c>
      <c r="B27" s="5"/>
      <c r="C27" s="5"/>
      <c r="D27" s="5"/>
      <c r="E27" s="5">
        <v>0</v>
      </c>
      <c r="F27" s="5"/>
      <c r="G27" s="5">
        <v>0</v>
      </c>
      <c r="H27" s="5"/>
      <c r="I27" s="5">
        <v>0</v>
      </c>
      <c r="J27" s="5"/>
      <c r="K27" s="5">
        <v>3219</v>
      </c>
      <c r="L27" s="5"/>
      <c r="M27" s="5">
        <f t="shared" si="1"/>
        <v>3219</v>
      </c>
      <c r="N27" s="5"/>
      <c r="O27" s="5">
        <v>0</v>
      </c>
      <c r="Q27" s="5"/>
      <c r="R27" s="5"/>
    </row>
    <row r="28" spans="1:18" ht="15">
      <c r="A28" s="3" t="s">
        <v>191</v>
      </c>
      <c r="B28" s="3"/>
      <c r="C28" s="3"/>
      <c r="D28" s="5"/>
      <c r="E28" s="5">
        <v>0</v>
      </c>
      <c r="F28" s="5"/>
      <c r="G28" s="5">
        <v>0</v>
      </c>
      <c r="H28" s="5"/>
      <c r="I28" s="5">
        <v>0</v>
      </c>
      <c r="J28" s="5"/>
      <c r="K28" s="5">
        <v>337450</v>
      </c>
      <c r="L28" s="5"/>
      <c r="M28" s="5">
        <f t="shared" si="1"/>
        <v>337450</v>
      </c>
      <c r="N28" s="5"/>
      <c r="O28" s="5">
        <v>382450</v>
      </c>
      <c r="Q28" s="5"/>
      <c r="R28" s="5"/>
    </row>
    <row r="29" spans="1:18" ht="15">
      <c r="A29" s="3" t="s">
        <v>225</v>
      </c>
      <c r="B29" s="3"/>
      <c r="C29" s="3"/>
      <c r="D29" s="5"/>
      <c r="E29" s="5">
        <v>0</v>
      </c>
      <c r="F29" s="5"/>
      <c r="G29" s="5">
        <v>0</v>
      </c>
      <c r="H29" s="5"/>
      <c r="I29" s="5">
        <v>0</v>
      </c>
      <c r="J29" s="5"/>
      <c r="K29" s="5">
        <v>220424.32</v>
      </c>
      <c r="L29" s="5"/>
      <c r="M29" s="5">
        <f t="shared" si="1"/>
        <v>220424.32</v>
      </c>
      <c r="N29" s="5"/>
      <c r="O29" s="5">
        <v>268124</v>
      </c>
      <c r="Q29" s="5"/>
      <c r="R29" s="5"/>
    </row>
    <row r="30" spans="1:18" ht="15">
      <c r="A30" s="3" t="s">
        <v>124</v>
      </c>
      <c r="B30" s="3"/>
      <c r="C30" s="3"/>
      <c r="D30" s="5"/>
      <c r="E30" s="5">
        <v>0</v>
      </c>
      <c r="F30" s="5"/>
      <c r="G30" s="5">
        <v>0</v>
      </c>
      <c r="H30" s="5"/>
      <c r="I30" s="5">
        <v>0</v>
      </c>
      <c r="J30" s="5"/>
      <c r="K30" s="5">
        <v>0</v>
      </c>
      <c r="L30" s="5"/>
      <c r="M30" s="5">
        <f t="shared" si="1"/>
        <v>0</v>
      </c>
      <c r="N30" s="5"/>
      <c r="O30" s="5">
        <v>2442</v>
      </c>
      <c r="Q30" s="5">
        <f>SUM(I30:P30)</f>
        <v>2442</v>
      </c>
      <c r="R30" s="5">
        <v>0</v>
      </c>
    </row>
    <row r="31" spans="1:18" ht="15">
      <c r="A31" s="3" t="s">
        <v>161</v>
      </c>
      <c r="B31" s="3"/>
      <c r="C31" s="3"/>
      <c r="D31" s="5"/>
      <c r="E31" s="5">
        <v>59505</v>
      </c>
      <c r="F31" s="5"/>
      <c r="G31" s="5">
        <v>66074.46</v>
      </c>
      <c r="H31" s="5"/>
      <c r="I31" s="5">
        <v>23756</v>
      </c>
      <c r="J31" s="5"/>
      <c r="K31" s="5">
        <v>81015</v>
      </c>
      <c r="L31" s="5"/>
      <c r="M31" s="5">
        <f t="shared" si="1"/>
        <v>230350.46000000002</v>
      </c>
      <c r="N31" s="5"/>
      <c r="O31" s="5">
        <v>47340</v>
      </c>
      <c r="Q31" s="5"/>
      <c r="R31" s="5"/>
    </row>
    <row r="32" spans="1:18" ht="15">
      <c r="A32" s="3" t="s">
        <v>166</v>
      </c>
      <c r="B32" s="3"/>
      <c r="C32" s="3"/>
      <c r="D32" s="5"/>
      <c r="E32" s="5">
        <v>0</v>
      </c>
      <c r="F32" s="5"/>
      <c r="G32" s="5">
        <v>0</v>
      </c>
      <c r="H32" s="5"/>
      <c r="I32" s="5">
        <v>0</v>
      </c>
      <c r="J32" s="5"/>
      <c r="K32" s="5">
        <v>32967</v>
      </c>
      <c r="L32" s="5"/>
      <c r="M32" s="5">
        <f t="shared" si="1"/>
        <v>32967</v>
      </c>
      <c r="N32" s="5"/>
      <c r="O32" s="5">
        <v>43300</v>
      </c>
      <c r="Q32" s="5"/>
      <c r="R32" s="5"/>
    </row>
    <row r="33" spans="1:18" ht="15">
      <c r="A33" s="3" t="s">
        <v>125</v>
      </c>
      <c r="B33" s="3"/>
      <c r="C33" s="3"/>
      <c r="D33" s="5"/>
      <c r="E33" s="5">
        <v>61365.53</v>
      </c>
      <c r="F33" s="5"/>
      <c r="G33" s="5">
        <v>0</v>
      </c>
      <c r="H33" s="5"/>
      <c r="I33" s="5">
        <v>0</v>
      </c>
      <c r="J33" s="5"/>
      <c r="K33" s="5">
        <v>0</v>
      </c>
      <c r="L33" s="5"/>
      <c r="M33" s="5">
        <f t="shared" si="1"/>
        <v>61365.53</v>
      </c>
      <c r="N33" s="5"/>
      <c r="O33" s="5">
        <v>14786</v>
      </c>
      <c r="Q33" s="5"/>
      <c r="R33" s="5"/>
    </row>
    <row r="34" spans="1:18" ht="15">
      <c r="A34" s="3" t="s">
        <v>74</v>
      </c>
      <c r="B34" s="5" t="s">
        <v>1</v>
      </c>
      <c r="C34" s="5"/>
      <c r="D34" s="5"/>
      <c r="E34" s="5">
        <v>47095</v>
      </c>
      <c r="F34" s="5"/>
      <c r="G34" s="5">
        <v>0</v>
      </c>
      <c r="H34" s="5"/>
      <c r="I34" s="5">
        <v>0</v>
      </c>
      <c r="J34" s="5"/>
      <c r="K34" s="5">
        <v>119832.51</v>
      </c>
      <c r="L34" s="5"/>
      <c r="M34" s="5">
        <f t="shared" si="1"/>
        <v>166927.51</v>
      </c>
      <c r="N34" s="5"/>
      <c r="O34" s="5">
        <v>17234</v>
      </c>
      <c r="Q34" s="5"/>
      <c r="R34" s="5"/>
    </row>
    <row r="35" spans="1:18" ht="15">
      <c r="A35" s="3" t="s">
        <v>162</v>
      </c>
      <c r="B35" s="5"/>
      <c r="C35" s="5"/>
      <c r="D35" s="5"/>
      <c r="E35" s="5">
        <v>69673.9</v>
      </c>
      <c r="F35" s="5"/>
      <c r="G35" s="5">
        <v>0</v>
      </c>
      <c r="H35" s="5"/>
      <c r="I35" s="5">
        <v>0</v>
      </c>
      <c r="J35" s="5"/>
      <c r="K35" s="5">
        <v>3295.5</v>
      </c>
      <c r="L35" s="5"/>
      <c r="M35" s="5">
        <f t="shared" si="1"/>
        <v>72969.4</v>
      </c>
      <c r="N35" s="5"/>
      <c r="O35" s="5">
        <v>46315</v>
      </c>
      <c r="Q35" s="5"/>
      <c r="R35" s="5"/>
    </row>
    <row r="36" spans="1:18" ht="15">
      <c r="A36" s="3" t="s">
        <v>216</v>
      </c>
      <c r="B36" s="5"/>
      <c r="C36" s="5"/>
      <c r="D36" s="5"/>
      <c r="E36" s="5">
        <v>0</v>
      </c>
      <c r="F36" s="5"/>
      <c r="G36" s="5">
        <v>0</v>
      </c>
      <c r="H36" s="5"/>
      <c r="I36" s="5">
        <v>0</v>
      </c>
      <c r="J36" s="5"/>
      <c r="K36" s="5">
        <v>23517</v>
      </c>
      <c r="L36" s="5"/>
      <c r="M36" s="5">
        <f t="shared" si="1"/>
        <v>23517</v>
      </c>
      <c r="N36" s="5"/>
      <c r="O36" s="5">
        <v>0</v>
      </c>
      <c r="Q36" s="5"/>
      <c r="R36" s="5"/>
    </row>
    <row r="37" spans="1:18" ht="15">
      <c r="A37" s="3" t="s">
        <v>126</v>
      </c>
      <c r="B37" s="3"/>
      <c r="C37" s="3"/>
      <c r="D37" s="5"/>
      <c r="E37" s="5">
        <v>0</v>
      </c>
      <c r="F37" s="5"/>
      <c r="G37" s="5">
        <v>32396.85</v>
      </c>
      <c r="H37" s="5"/>
      <c r="I37" s="5">
        <v>0</v>
      </c>
      <c r="J37" s="5"/>
      <c r="K37" s="5">
        <v>68750.09</v>
      </c>
      <c r="L37" s="5"/>
      <c r="M37" s="5">
        <f>SUM(E37:K37)</f>
        <v>101146.94</v>
      </c>
      <c r="N37" s="5"/>
      <c r="O37" s="5">
        <v>89745</v>
      </c>
      <c r="Q37" s="5">
        <v>0</v>
      </c>
      <c r="R37" s="5">
        <v>26827</v>
      </c>
    </row>
    <row r="38" spans="1:18" ht="15">
      <c r="A38" s="3" t="s">
        <v>75</v>
      </c>
      <c r="B38" s="3" t="s">
        <v>1</v>
      </c>
      <c r="C38" s="3"/>
      <c r="D38" s="9"/>
      <c r="E38" s="5">
        <v>0</v>
      </c>
      <c r="F38" s="9"/>
      <c r="G38" s="9">
        <v>0</v>
      </c>
      <c r="H38" s="9"/>
      <c r="I38" s="9">
        <v>0</v>
      </c>
      <c r="J38" s="9"/>
      <c r="K38" s="9">
        <v>0</v>
      </c>
      <c r="L38" s="9"/>
      <c r="M38" s="9">
        <f t="shared" si="1"/>
        <v>0</v>
      </c>
      <c r="N38" s="9"/>
      <c r="O38" s="9">
        <v>4408</v>
      </c>
      <c r="Q38" s="9">
        <f>SUM(I38:P38)</f>
        <v>4408</v>
      </c>
      <c r="R38" s="5">
        <v>69482</v>
      </c>
    </row>
    <row r="39" spans="1:18" ht="15">
      <c r="A39" s="59" t="s">
        <v>164</v>
      </c>
      <c r="B39" s="16"/>
      <c r="C39" s="59"/>
      <c r="D39" s="9"/>
      <c r="E39" s="5">
        <v>0</v>
      </c>
      <c r="F39" s="9"/>
      <c r="G39" s="9">
        <v>0</v>
      </c>
      <c r="H39" s="9"/>
      <c r="I39" s="9">
        <v>0</v>
      </c>
      <c r="J39" s="9"/>
      <c r="K39" s="9">
        <v>0</v>
      </c>
      <c r="L39" s="9"/>
      <c r="M39" s="9">
        <f t="shared" si="1"/>
        <v>0</v>
      </c>
      <c r="N39" s="9"/>
      <c r="O39" s="9">
        <v>1730</v>
      </c>
      <c r="Q39" s="9">
        <f>SUM(I39:P39)</f>
        <v>1730</v>
      </c>
      <c r="R39" s="9">
        <v>73882</v>
      </c>
    </row>
    <row r="40" spans="1:18" ht="15">
      <c r="A40" s="59" t="s">
        <v>221</v>
      </c>
      <c r="B40" s="59"/>
      <c r="C40" s="59"/>
      <c r="D40" s="9"/>
      <c r="E40" s="5">
        <v>36143</v>
      </c>
      <c r="F40" s="9"/>
      <c r="G40" s="9">
        <v>46386.8</v>
      </c>
      <c r="H40" s="9"/>
      <c r="I40" s="9">
        <v>0</v>
      </c>
      <c r="J40" s="9"/>
      <c r="K40" s="9">
        <v>0</v>
      </c>
      <c r="L40" s="9"/>
      <c r="M40" s="11">
        <f t="shared" si="1"/>
        <v>82529.8</v>
      </c>
      <c r="N40" s="9"/>
      <c r="O40" s="11">
        <v>0</v>
      </c>
      <c r="Q40" s="9"/>
      <c r="R40" s="9"/>
    </row>
    <row r="41" spans="1:18" ht="16.5" thickBot="1">
      <c r="A41" s="13" t="s">
        <v>3</v>
      </c>
      <c r="B41" s="17" t="s">
        <v>1</v>
      </c>
      <c r="C41" s="3" t="s">
        <v>77</v>
      </c>
      <c r="D41" s="17">
        <f>SUM(D9:D39)</f>
        <v>0</v>
      </c>
      <c r="E41" s="17">
        <f>SUM(E9:E40)</f>
        <v>488966.88</v>
      </c>
      <c r="F41" s="3" t="s">
        <v>77</v>
      </c>
      <c r="G41" s="17">
        <f>SUM(G9:G40)</f>
        <v>359941.50999999995</v>
      </c>
      <c r="H41" s="3" t="s">
        <v>77</v>
      </c>
      <c r="I41" s="17">
        <f>SUM(I9:I40)</f>
        <v>231265</v>
      </c>
      <c r="J41" s="3" t="s">
        <v>77</v>
      </c>
      <c r="K41" s="17">
        <f>SUM(K9:K40)</f>
        <v>1650371.9100000001</v>
      </c>
      <c r="L41" s="9" t="s">
        <v>77</v>
      </c>
      <c r="M41" s="45">
        <f t="shared" si="1"/>
        <v>2730545.3</v>
      </c>
      <c r="N41" s="3" t="s">
        <v>77</v>
      </c>
      <c r="O41" s="45">
        <f>SUM(O9:O40)</f>
        <v>1933683</v>
      </c>
      <c r="Q41" s="45">
        <f>SUM(I41:P41)</f>
        <v>6545865.21</v>
      </c>
      <c r="R41" s="45">
        <v>700697</v>
      </c>
    </row>
    <row r="42" spans="1:18" ht="16.5" thickTop="1">
      <c r="A42" s="13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Q42" s="45"/>
      <c r="R42" s="45"/>
    </row>
    <row r="43" spans="1:18" ht="15.75">
      <c r="A43" s="1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Q43" s="45"/>
      <c r="R43" s="45"/>
    </row>
    <row r="44" spans="1:18" ht="15.75">
      <c r="A44" s="13" t="s">
        <v>64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Q44" s="45"/>
      <c r="R44" s="45"/>
    </row>
    <row r="45" spans="1:18" ht="15.75">
      <c r="A45" s="3" t="s">
        <v>188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9" t="s">
        <v>77</v>
      </c>
      <c r="M45" s="9">
        <v>55734</v>
      </c>
      <c r="N45" s="9" t="s">
        <v>77</v>
      </c>
      <c r="O45" s="9">
        <v>0</v>
      </c>
      <c r="Q45" s="9">
        <v>70070</v>
      </c>
      <c r="R45" s="9">
        <v>54458</v>
      </c>
    </row>
    <row r="46" spans="1:18" ht="15.75">
      <c r="A46" s="3" t="s">
        <v>125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9"/>
      <c r="M46" s="11">
        <v>0</v>
      </c>
      <c r="N46" s="9"/>
      <c r="O46" s="11">
        <v>14786</v>
      </c>
      <c r="Q46" s="9">
        <v>24873</v>
      </c>
      <c r="R46" s="9">
        <v>15612</v>
      </c>
    </row>
    <row r="47" spans="1:18" ht="15.75">
      <c r="A47" s="3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9"/>
      <c r="N47" s="45"/>
      <c r="O47" s="9"/>
      <c r="Q47" s="9"/>
      <c r="R47" s="9"/>
    </row>
    <row r="48" spans="1:18" ht="15.75">
      <c r="A48" s="13" t="s">
        <v>169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100">
        <v>55734</v>
      </c>
      <c r="N48" s="45"/>
      <c r="O48" s="100">
        <v>14786</v>
      </c>
      <c r="Q48" s="60">
        <v>0</v>
      </c>
      <c r="R48" s="60">
        <v>0</v>
      </c>
    </row>
    <row r="49" spans="1:18" ht="15.75">
      <c r="A49" s="13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Q49" s="60"/>
      <c r="R49" s="60"/>
    </row>
    <row r="50" spans="1:18" ht="15.75">
      <c r="A50" s="13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>
        <v>2674811</v>
      </c>
      <c r="N50" s="45"/>
      <c r="O50" s="45">
        <v>1918897</v>
      </c>
      <c r="Q50" s="61">
        <v>94943</v>
      </c>
      <c r="R50" s="61">
        <v>70070</v>
      </c>
    </row>
    <row r="51" spans="1:18" ht="15.75">
      <c r="A51" s="13" t="s">
        <v>127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Q51" s="18"/>
      <c r="R51" s="20"/>
    </row>
    <row r="52" spans="1:15" ht="15.75">
      <c r="A52" s="3" t="s">
        <v>65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63" t="s">
        <v>193</v>
      </c>
      <c r="N52" s="66"/>
      <c r="O52" s="63" t="s">
        <v>170</v>
      </c>
    </row>
    <row r="53" spans="1:15" ht="15.75">
      <c r="A53" s="13" t="s">
        <v>66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63" t="s">
        <v>222</v>
      </c>
      <c r="N53" s="66"/>
      <c r="O53" s="63" t="s">
        <v>192</v>
      </c>
    </row>
    <row r="54" spans="1:15" ht="15.75">
      <c r="A54" s="3" t="s">
        <v>128</v>
      </c>
      <c r="B54" s="45"/>
      <c r="C54" s="45"/>
      <c r="D54" s="45"/>
      <c r="E54" s="45"/>
      <c r="F54" s="45"/>
      <c r="G54" s="45"/>
      <c r="H54" s="45"/>
      <c r="I54" s="9"/>
      <c r="J54" s="9"/>
      <c r="K54" s="45"/>
      <c r="L54" s="3" t="s">
        <v>77</v>
      </c>
      <c r="M54" s="25" t="s">
        <v>223</v>
      </c>
      <c r="N54" s="63"/>
      <c r="O54" s="25" t="s">
        <v>173</v>
      </c>
    </row>
    <row r="55" spans="1:15" ht="15.75">
      <c r="A55" s="13" t="s">
        <v>67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62" t="s">
        <v>224</v>
      </c>
      <c r="N55" s="10" t="s">
        <v>77</v>
      </c>
      <c r="O55" s="62" t="s">
        <v>193</v>
      </c>
    </row>
    <row r="56" spans="1:15" ht="15.75">
      <c r="A56" s="13"/>
      <c r="B56" s="45"/>
      <c r="C56" s="45"/>
      <c r="D56" s="45"/>
      <c r="E56" s="45"/>
      <c r="F56" s="45"/>
      <c r="G56" s="45"/>
      <c r="H56" s="45"/>
      <c r="I56" s="45"/>
      <c r="J56" s="45"/>
      <c r="K56" s="9"/>
      <c r="L56" s="3" t="s">
        <v>77</v>
      </c>
      <c r="M56" s="45"/>
      <c r="N56" s="45"/>
      <c r="O56" s="45"/>
    </row>
    <row r="57" spans="1:15" ht="16.5" thickBot="1">
      <c r="A57" s="13" t="s">
        <v>129</v>
      </c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27">
        <v>2606695</v>
      </c>
      <c r="N57" s="3" t="s">
        <v>77</v>
      </c>
      <c r="O57" s="27">
        <v>1838104</v>
      </c>
    </row>
    <row r="58" spans="1:15" ht="16.5" thickTop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6"/>
      <c r="N58" s="46"/>
      <c r="O58" s="46"/>
    </row>
    <row r="59" spans="1:15" ht="15">
      <c r="A59" s="3"/>
      <c r="B59" s="18">
        <v>0.0711</v>
      </c>
      <c r="C59" s="18"/>
      <c r="D59" s="19"/>
      <c r="E59" s="19"/>
      <c r="F59" s="19"/>
      <c r="G59" s="18"/>
      <c r="H59" s="18"/>
      <c r="I59" s="18"/>
      <c r="J59" s="18"/>
      <c r="K59" s="18"/>
      <c r="L59" s="18"/>
      <c r="M59" s="3"/>
      <c r="N59" s="3"/>
      <c r="O59" s="3"/>
    </row>
    <row r="60" spans="1:15" ht="15">
      <c r="A60" s="3"/>
      <c r="M60" s="18"/>
      <c r="N60" s="18"/>
      <c r="O60" s="20"/>
    </row>
  </sheetData>
  <sheetProtection/>
  <printOptions horizontalCentered="1" verticalCentered="1"/>
  <pageMargins left="0.36" right="0.52" top="0.99" bottom="1" header="0.47" footer="0"/>
  <pageSetup firstPageNumber="11" useFirstPageNumber="1" orientation="landscape" scale="54" r:id="rId1"/>
  <headerFooter alignWithMargins="0">
    <oddHeader xml:space="preserve">&amp;L&amp;"Arial,Negrita"&amp;12
          Wassim Internacional, S.A.
          Información Suplementaria 
          Por los años   terminados al 31 de diciembre de 2006 y 2005 &amp;R
&amp;12 13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60" zoomScalePageLayoutView="0" workbookViewId="0" topLeftCell="A1">
      <selection activeCell="P20" sqref="P19:P20"/>
    </sheetView>
  </sheetViews>
  <sheetFormatPr defaultColWidth="11.421875" defaultRowHeight="12.75"/>
  <cols>
    <col min="1" max="1" width="35.28125" style="0" customWidth="1"/>
    <col min="2" max="2" width="4.28125" style="0" customWidth="1"/>
    <col min="3" max="3" width="12.8515625" style="0" customWidth="1"/>
    <col min="4" max="4" width="4.28125" style="0" customWidth="1"/>
    <col min="5" max="5" width="12.8515625" style="0" customWidth="1"/>
    <col min="6" max="6" width="4.28125" style="0" customWidth="1"/>
    <col min="7" max="7" width="12.8515625" style="0" customWidth="1"/>
    <col min="8" max="8" width="4.28125" style="0" customWidth="1"/>
    <col min="9" max="9" width="12.8515625" style="0" customWidth="1"/>
    <col min="10" max="10" width="4.28125" style="0" customWidth="1"/>
    <col min="11" max="11" width="12.8515625" style="0" customWidth="1"/>
    <col min="12" max="12" width="4.28125" style="0" customWidth="1"/>
    <col min="13" max="13" width="12.7109375" style="0" customWidth="1"/>
  </cols>
  <sheetData>
    <row r="1" spans="1:4" ht="15.75">
      <c r="A1" s="1"/>
      <c r="B1" s="1"/>
      <c r="C1" s="1"/>
      <c r="D1" s="1"/>
    </row>
    <row r="2" spans="1:4" ht="15.75">
      <c r="A2" s="124"/>
      <c r="B2" s="124"/>
      <c r="C2" s="124"/>
      <c r="D2" s="1"/>
    </row>
    <row r="3" spans="1:4" ht="15.75">
      <c r="A3" s="124"/>
      <c r="B3" s="124"/>
      <c r="C3" s="124"/>
      <c r="D3" s="1"/>
    </row>
    <row r="4" spans="1:4" ht="15.75">
      <c r="A4" s="124" t="s">
        <v>1</v>
      </c>
      <c r="B4" s="124"/>
      <c r="C4" s="124"/>
      <c r="D4" s="1"/>
    </row>
    <row r="5" spans="1:13" ht="16.5" thickBot="1">
      <c r="A5" s="70"/>
      <c r="B5" s="70"/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</row>
    <row r="6" spans="1:4" ht="16.5" thickTop="1">
      <c r="A6" s="1"/>
      <c r="B6" s="1"/>
      <c r="C6" s="1"/>
      <c r="D6" s="1"/>
    </row>
    <row r="7" spans="1:4" ht="15.75">
      <c r="A7" s="124" t="s">
        <v>1</v>
      </c>
      <c r="B7" s="124"/>
      <c r="C7" s="124"/>
      <c r="D7" s="1"/>
    </row>
    <row r="8" spans="1:4" ht="15.75">
      <c r="A8" s="13" t="s">
        <v>69</v>
      </c>
      <c r="B8" s="13"/>
      <c r="C8" s="1"/>
      <c r="D8" s="1"/>
    </row>
    <row r="10" spans="1:2" ht="15.75">
      <c r="A10" s="13" t="s">
        <v>185</v>
      </c>
      <c r="B10" s="13"/>
    </row>
    <row r="11" spans="1:2" ht="15.75">
      <c r="A11" s="13"/>
      <c r="B11" s="13"/>
    </row>
    <row r="12" spans="1:13" ht="15.75">
      <c r="A12" s="1" t="s">
        <v>130</v>
      </c>
      <c r="B12" s="1"/>
      <c r="C12" s="3" t="s">
        <v>1</v>
      </c>
      <c r="D12" s="3"/>
      <c r="E12" s="3" t="s">
        <v>1</v>
      </c>
      <c r="F12" s="3"/>
      <c r="G12" s="3" t="s">
        <v>1</v>
      </c>
      <c r="H12" s="3"/>
      <c r="I12" s="3"/>
      <c r="J12" s="3"/>
      <c r="K12" s="1">
        <v>2006</v>
      </c>
      <c r="L12" s="1"/>
      <c r="M12" s="1">
        <v>2005</v>
      </c>
    </row>
    <row r="13" spans="1:13" ht="1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13" t="s">
        <v>4</v>
      </c>
      <c r="B14" s="13"/>
      <c r="C14" s="55" t="s">
        <v>155</v>
      </c>
      <c r="D14" s="50"/>
      <c r="E14" s="50" t="s">
        <v>156</v>
      </c>
      <c r="F14" s="50"/>
      <c r="G14" s="50" t="s">
        <v>157</v>
      </c>
      <c r="H14" s="50"/>
      <c r="I14" s="50" t="s">
        <v>175</v>
      </c>
      <c r="J14" s="50"/>
      <c r="K14" s="21"/>
      <c r="L14" s="21"/>
      <c r="M14" s="21"/>
    </row>
    <row r="15" spans="1:13" ht="15.75">
      <c r="A15" s="13" t="s">
        <v>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"/>
    </row>
    <row r="16" spans="1:13" ht="15">
      <c r="A16" s="3" t="s">
        <v>22</v>
      </c>
      <c r="B16" s="5" t="s">
        <v>77</v>
      </c>
      <c r="C16" s="5"/>
      <c r="D16" s="5" t="s">
        <v>77</v>
      </c>
      <c r="E16" s="5">
        <v>70549.53</v>
      </c>
      <c r="F16" s="5" t="s">
        <v>77</v>
      </c>
      <c r="G16" s="5"/>
      <c r="H16" s="5" t="s">
        <v>77</v>
      </c>
      <c r="I16" s="5"/>
      <c r="J16" s="5" t="s">
        <v>77</v>
      </c>
      <c r="K16" s="5">
        <f aca="true" t="shared" si="0" ref="K16:K23">SUM(C16:I16)</f>
        <v>70549.53</v>
      </c>
      <c r="L16" s="5" t="s">
        <v>77</v>
      </c>
      <c r="M16" s="5">
        <v>73640</v>
      </c>
    </row>
    <row r="17" spans="1:13" ht="15">
      <c r="A17" s="3" t="s">
        <v>23</v>
      </c>
      <c r="B17" s="5"/>
      <c r="C17" s="5">
        <v>132297</v>
      </c>
      <c r="D17" s="5"/>
      <c r="E17" s="5">
        <v>46035</v>
      </c>
      <c r="F17" s="5"/>
      <c r="G17" s="5">
        <v>253962.52</v>
      </c>
      <c r="H17" s="5"/>
      <c r="I17" s="5">
        <v>99807.9</v>
      </c>
      <c r="J17" s="5"/>
      <c r="K17" s="5">
        <f t="shared" si="0"/>
        <v>532102.42</v>
      </c>
      <c r="L17" s="5"/>
      <c r="M17" s="5">
        <v>524838</v>
      </c>
    </row>
    <row r="18" spans="1:13" ht="15">
      <c r="A18" s="3" t="s">
        <v>24</v>
      </c>
      <c r="B18" s="5"/>
      <c r="C18" s="5">
        <v>303080.82</v>
      </c>
      <c r="D18" s="5"/>
      <c r="E18" s="5">
        <v>62829</v>
      </c>
      <c r="F18" s="5"/>
      <c r="G18" s="5">
        <v>59164.09</v>
      </c>
      <c r="H18" s="5"/>
      <c r="I18" s="5"/>
      <c r="J18" s="5"/>
      <c r="K18" s="5">
        <f t="shared" si="0"/>
        <v>425073.91000000003</v>
      </c>
      <c r="L18" s="5"/>
      <c r="M18" s="5">
        <v>359475</v>
      </c>
    </row>
    <row r="19" spans="1:13" ht="15">
      <c r="A19" s="3" t="s">
        <v>25</v>
      </c>
      <c r="B19" s="5"/>
      <c r="C19" s="5"/>
      <c r="D19" s="5"/>
      <c r="E19" s="5">
        <v>3022</v>
      </c>
      <c r="F19" s="5"/>
      <c r="G19" s="5">
        <v>60723</v>
      </c>
      <c r="H19" s="5"/>
      <c r="I19" s="5">
        <v>69814.35</v>
      </c>
      <c r="J19" s="5"/>
      <c r="K19" s="5">
        <f t="shared" si="0"/>
        <v>133559.35</v>
      </c>
      <c r="L19" s="5"/>
      <c r="M19" s="5">
        <v>196525</v>
      </c>
    </row>
    <row r="20" spans="1:13" ht="15">
      <c r="A20" s="3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>
        <v>44530</v>
      </c>
    </row>
    <row r="21" spans="1:13" ht="15">
      <c r="A21" s="3" t="s">
        <v>123</v>
      </c>
      <c r="B21" s="5"/>
      <c r="C21" s="5"/>
      <c r="D21" s="5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>
        <v>13140</v>
      </c>
    </row>
    <row r="22" spans="1:13" ht="15">
      <c r="A22" s="3" t="s">
        <v>214</v>
      </c>
      <c r="B22" s="5"/>
      <c r="C22" s="5"/>
      <c r="D22" s="5"/>
      <c r="E22" s="5">
        <v>32648.05</v>
      </c>
      <c r="F22" s="5"/>
      <c r="G22" s="5"/>
      <c r="H22" s="5"/>
      <c r="I22" s="5"/>
      <c r="J22" s="5"/>
      <c r="K22" s="5">
        <f t="shared" si="0"/>
        <v>32648.05</v>
      </c>
      <c r="L22" s="5"/>
      <c r="M22" s="9">
        <v>0</v>
      </c>
    </row>
    <row r="23" spans="1:13" ht="15">
      <c r="A23" s="3" t="s">
        <v>174</v>
      </c>
      <c r="B23" s="5"/>
      <c r="C23" s="11"/>
      <c r="D23" s="5"/>
      <c r="E23" s="11"/>
      <c r="F23" s="5"/>
      <c r="G23" s="11"/>
      <c r="H23" s="5"/>
      <c r="I23" s="11"/>
      <c r="J23" s="5"/>
      <c r="K23" s="11">
        <f t="shared" si="0"/>
        <v>0</v>
      </c>
      <c r="L23" s="5"/>
      <c r="M23" s="11">
        <v>42050</v>
      </c>
    </row>
    <row r="24" spans="1:13" ht="15">
      <c r="A24" s="3"/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6.5" thickBot="1">
      <c r="A25" s="3"/>
      <c r="B25" s="5" t="s">
        <v>77</v>
      </c>
      <c r="C25" s="99">
        <f>SUM(C16:C23)</f>
        <v>435377.82</v>
      </c>
      <c r="D25" s="5" t="s">
        <v>77</v>
      </c>
      <c r="E25" s="99">
        <f>SUM(E16:E23)</f>
        <v>215083.58</v>
      </c>
      <c r="F25" s="5" t="s">
        <v>77</v>
      </c>
      <c r="G25" s="99">
        <f>SUM(G16:G23)</f>
        <v>373849.61</v>
      </c>
      <c r="H25" s="5" t="s">
        <v>77</v>
      </c>
      <c r="I25" s="99">
        <f>SUM(I16:I23)</f>
        <v>169622.25</v>
      </c>
      <c r="J25" s="5" t="s">
        <v>77</v>
      </c>
      <c r="K25" s="27">
        <f>SUM(K16:K23)</f>
        <v>1193933.2600000002</v>
      </c>
      <c r="L25" s="5" t="s">
        <v>77</v>
      </c>
      <c r="M25" s="27">
        <f>SUM(M16:M23)</f>
        <v>1254198</v>
      </c>
    </row>
    <row r="26" spans="1:2" ht="15.75" thickTop="1">
      <c r="A26" s="3"/>
      <c r="B26" s="3"/>
    </row>
  </sheetData>
  <sheetProtection/>
  <mergeCells count="4">
    <mergeCell ref="A2:C2"/>
    <mergeCell ref="A3:C3"/>
    <mergeCell ref="A4:C4"/>
    <mergeCell ref="A7:C7"/>
  </mergeCells>
  <printOptions/>
  <pageMargins left="0.7874015748031497" right="0.75" top="0.82" bottom="1" header="0" footer="0"/>
  <pageSetup firstPageNumber="12" useFirstPageNumber="1" orientation="landscape" scale="89" r:id="rId1"/>
  <headerFooter alignWithMargins="0">
    <oddHeader xml:space="preserve">&amp;L
&amp;"Arial,Negrita"&amp;12Wassim Internacional, S.A.
Información Suplementaria
Por los años terminados al 31 de diciembre de 2006 y 2005&amp;R
&amp;12 14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H48"/>
  <sheetViews>
    <sheetView view="pageBreakPreview" zoomScale="60" zoomScalePageLayoutView="0" workbookViewId="0" topLeftCell="A1">
      <selection activeCell="A30" sqref="A30"/>
    </sheetView>
  </sheetViews>
  <sheetFormatPr defaultColWidth="11.421875" defaultRowHeight="12.75"/>
  <cols>
    <col min="1" max="1" width="55.140625" style="0" customWidth="1"/>
    <col min="2" max="2" width="4.421875" style="0" customWidth="1"/>
    <col min="3" max="3" width="13.28125" style="0" customWidth="1"/>
    <col min="4" max="4" width="4.421875" style="0" customWidth="1"/>
    <col min="5" max="5" width="13.28125" style="0" customWidth="1"/>
    <col min="6" max="6" width="11.421875" style="0" customWidth="1"/>
    <col min="7" max="8" width="14.7109375" style="0" customWidth="1"/>
  </cols>
  <sheetData>
    <row r="5" spans="1:4" ht="15.75">
      <c r="A5" s="124"/>
      <c r="B5" s="124"/>
      <c r="C5" s="124"/>
      <c r="D5" s="1"/>
    </row>
    <row r="6" spans="1:4" ht="15.75">
      <c r="A6" s="124"/>
      <c r="B6" s="124"/>
      <c r="C6" s="124"/>
      <c r="D6" s="1"/>
    </row>
    <row r="7" spans="1:5" ht="16.5" thickBot="1">
      <c r="A7" s="125"/>
      <c r="B7" s="125"/>
      <c r="C7" s="125"/>
      <c r="D7" s="70"/>
      <c r="E7" s="71"/>
    </row>
    <row r="8" ht="13.5" thickTop="1"/>
    <row r="10" spans="3:4" ht="15">
      <c r="C10" s="21"/>
      <c r="D10" s="21"/>
    </row>
    <row r="11" spans="1:8" ht="15.75">
      <c r="A11" s="13" t="s">
        <v>68</v>
      </c>
      <c r="B11" s="13"/>
      <c r="C11" s="1">
        <v>2006</v>
      </c>
      <c r="D11" s="1"/>
      <c r="E11" s="1">
        <v>2005</v>
      </c>
      <c r="G11" s="13"/>
      <c r="H11" s="50"/>
    </row>
    <row r="12" spans="1:2" ht="15">
      <c r="A12" s="3"/>
      <c r="B12" s="3"/>
    </row>
    <row r="13" spans="1:8" ht="15.75">
      <c r="A13" s="13" t="s">
        <v>131</v>
      </c>
      <c r="B13" s="13"/>
      <c r="H13" s="23"/>
    </row>
    <row r="14" spans="1:8" ht="15">
      <c r="A14" s="3"/>
      <c r="B14" s="3"/>
      <c r="H14" s="23"/>
    </row>
    <row r="15" spans="1:8" ht="15">
      <c r="A15" s="3" t="s">
        <v>5</v>
      </c>
      <c r="B15" s="3" t="s">
        <v>77</v>
      </c>
      <c r="C15" s="5">
        <v>168599</v>
      </c>
      <c r="D15" s="3" t="s">
        <v>77</v>
      </c>
      <c r="E15" s="5">
        <v>147506.2</v>
      </c>
      <c r="G15" s="5"/>
      <c r="H15" s="23"/>
    </row>
    <row r="16" spans="1:8" ht="15">
      <c r="A16" s="3" t="s">
        <v>6</v>
      </c>
      <c r="B16" s="3"/>
      <c r="C16" s="5">
        <v>436182.55</v>
      </c>
      <c r="D16" s="5"/>
      <c r="E16" s="5">
        <v>191870.78</v>
      </c>
      <c r="G16" s="5"/>
      <c r="H16" s="23"/>
    </row>
    <row r="17" spans="1:8" ht="15">
      <c r="A17" s="3" t="s">
        <v>7</v>
      </c>
      <c r="B17" s="3"/>
      <c r="C17" s="5">
        <v>203768.95</v>
      </c>
      <c r="D17" s="5"/>
      <c r="E17" s="5">
        <v>122883</v>
      </c>
      <c r="G17" s="5"/>
      <c r="H17" s="23"/>
    </row>
    <row r="18" spans="1:8" ht="15">
      <c r="A18" s="3" t="s">
        <v>8</v>
      </c>
      <c r="B18" s="3"/>
      <c r="C18" s="5">
        <v>458982</v>
      </c>
      <c r="D18" s="5"/>
      <c r="E18" s="5">
        <v>357364.45</v>
      </c>
      <c r="G18" s="5"/>
      <c r="H18" s="23"/>
    </row>
    <row r="19" spans="1:8" ht="15">
      <c r="A19" s="3" t="s">
        <v>9</v>
      </c>
      <c r="B19" s="3"/>
      <c r="C19" s="5">
        <v>301450.3</v>
      </c>
      <c r="D19" s="5"/>
      <c r="E19" s="5">
        <v>197717.1</v>
      </c>
      <c r="G19" s="5"/>
      <c r="H19" s="23"/>
    </row>
    <row r="20" spans="1:8" ht="15">
      <c r="A20" s="3" t="s">
        <v>10</v>
      </c>
      <c r="B20" s="3"/>
      <c r="C20" s="5">
        <v>445472</v>
      </c>
      <c r="D20" s="5"/>
      <c r="E20" s="5">
        <v>242294.4</v>
      </c>
      <c r="G20" s="5"/>
      <c r="H20" s="23"/>
    </row>
    <row r="21" spans="1:8" ht="15">
      <c r="A21" s="3" t="s">
        <v>11</v>
      </c>
      <c r="B21" s="3"/>
      <c r="C21" s="5">
        <v>191500.75</v>
      </c>
      <c r="D21" s="5"/>
      <c r="E21" s="5">
        <v>268869.2</v>
      </c>
      <c r="G21" s="5"/>
      <c r="H21" s="23"/>
    </row>
    <row r="22" spans="1:8" ht="15">
      <c r="A22" s="3" t="s">
        <v>12</v>
      </c>
      <c r="B22" s="3"/>
      <c r="C22" s="5">
        <v>328418.75</v>
      </c>
      <c r="D22" s="5"/>
      <c r="E22" s="5">
        <v>379717.1</v>
      </c>
      <c r="G22" s="5"/>
      <c r="H22" s="23"/>
    </row>
    <row r="23" spans="1:8" ht="15">
      <c r="A23" s="3" t="s">
        <v>13</v>
      </c>
      <c r="B23" s="3"/>
      <c r="C23" s="5">
        <v>258941.5</v>
      </c>
      <c r="D23" s="5"/>
      <c r="E23" s="5">
        <v>380576.15</v>
      </c>
      <c r="G23" s="5"/>
      <c r="H23" s="23"/>
    </row>
    <row r="24" spans="1:8" ht="15">
      <c r="A24" s="3" t="s">
        <v>14</v>
      </c>
      <c r="B24" s="3"/>
      <c r="C24" s="5">
        <v>297904.98</v>
      </c>
      <c r="D24" s="9"/>
      <c r="E24" s="5">
        <v>265558</v>
      </c>
      <c r="G24" s="5"/>
      <c r="H24" s="23"/>
    </row>
    <row r="25" spans="1:5" ht="15">
      <c r="A25" s="3" t="s">
        <v>15</v>
      </c>
      <c r="B25" s="3"/>
      <c r="C25" s="5">
        <v>397291.76</v>
      </c>
      <c r="D25" s="9"/>
      <c r="E25" s="5">
        <v>564312</v>
      </c>
    </row>
    <row r="26" spans="1:5" ht="15">
      <c r="A26" s="3" t="s">
        <v>16</v>
      </c>
      <c r="B26" s="3"/>
      <c r="C26" s="11">
        <v>488966.88</v>
      </c>
      <c r="D26" s="9"/>
      <c r="E26" s="11">
        <v>639582.55</v>
      </c>
    </row>
    <row r="27" spans="1:5" ht="15">
      <c r="A27" s="3"/>
      <c r="B27" s="3"/>
      <c r="C27" s="3"/>
      <c r="D27" s="59"/>
      <c r="E27" s="3"/>
    </row>
    <row r="28" spans="1:5" ht="16.5" thickBot="1">
      <c r="A28" s="13" t="s">
        <v>3</v>
      </c>
      <c r="B28" s="3" t="s">
        <v>77</v>
      </c>
      <c r="C28" s="27">
        <f>SUM(C15:C27)</f>
        <v>3977479.42</v>
      </c>
      <c r="D28" s="3" t="s">
        <v>77</v>
      </c>
      <c r="E28" s="27">
        <f>SUM(E15:E27)</f>
        <v>3758250.9299999997</v>
      </c>
    </row>
    <row r="29" spans="1:5" ht="15.75" thickTop="1">
      <c r="A29" s="3"/>
      <c r="B29" s="3"/>
      <c r="C29" s="23"/>
      <c r="D29" s="23"/>
      <c r="E29" s="23"/>
    </row>
    <row r="30" spans="1:5" ht="15">
      <c r="A30" s="3"/>
      <c r="B30" s="3"/>
      <c r="C30" s="23"/>
      <c r="D30" s="23"/>
      <c r="E30" s="23"/>
    </row>
    <row r="31" spans="1:5" ht="15">
      <c r="A31" s="3"/>
      <c r="B31" s="3"/>
      <c r="C31" s="23"/>
      <c r="D31" s="23"/>
      <c r="E31" s="23"/>
    </row>
    <row r="32" spans="1:5" ht="15">
      <c r="A32" s="3"/>
      <c r="B32" s="3"/>
      <c r="C32" s="23"/>
      <c r="D32" s="23"/>
      <c r="E32" s="23"/>
    </row>
    <row r="33" spans="1:5" ht="15">
      <c r="A33" s="3"/>
      <c r="B33" s="3"/>
      <c r="C33" s="23"/>
      <c r="D33" s="23"/>
      <c r="E33" s="23"/>
    </row>
    <row r="34" spans="1:5" ht="15">
      <c r="A34" s="3"/>
      <c r="B34" s="3"/>
      <c r="C34" s="23"/>
      <c r="D34" s="23"/>
      <c r="E34" s="23"/>
    </row>
    <row r="35" spans="1:5" ht="15">
      <c r="A35" s="3"/>
      <c r="B35" s="3"/>
      <c r="C35" s="23"/>
      <c r="D35" s="23"/>
      <c r="E35" s="23"/>
    </row>
    <row r="36" spans="1:5" ht="15">
      <c r="A36" s="3"/>
      <c r="B36" s="3"/>
      <c r="C36" s="23"/>
      <c r="D36" s="23"/>
      <c r="E36" s="23"/>
    </row>
    <row r="37" spans="1:5" ht="15">
      <c r="A37" s="3"/>
      <c r="B37" s="3"/>
      <c r="C37" s="23"/>
      <c r="D37" s="23"/>
      <c r="E37" s="23"/>
    </row>
    <row r="38" spans="1:5" ht="15">
      <c r="A38" s="3"/>
      <c r="B38" s="3"/>
      <c r="C38" s="23"/>
      <c r="D38" s="23"/>
      <c r="E38" s="23"/>
    </row>
    <row r="39" spans="1:2" ht="15">
      <c r="A39" s="3"/>
      <c r="B39" s="3"/>
    </row>
    <row r="40" spans="1:2" ht="15">
      <c r="A40" s="3"/>
      <c r="B40" s="3"/>
    </row>
    <row r="41" spans="1:2" ht="15.75">
      <c r="A41" s="13"/>
      <c r="B41" s="13"/>
    </row>
    <row r="42" spans="1:5" ht="15">
      <c r="A42" s="3"/>
      <c r="B42" s="3"/>
      <c r="C42" s="23"/>
      <c r="D42" s="23"/>
      <c r="E42" s="23"/>
    </row>
    <row r="43" spans="1:5" ht="15">
      <c r="A43" s="3"/>
      <c r="B43" s="3"/>
      <c r="C43" s="22"/>
      <c r="D43" s="22"/>
      <c r="E43" s="22"/>
    </row>
    <row r="44" spans="1:5" ht="15">
      <c r="A44" s="3"/>
      <c r="B44" s="3"/>
      <c r="C44" s="22"/>
      <c r="D44" s="22"/>
      <c r="E44" s="22"/>
    </row>
    <row r="45" spans="1:5" ht="15">
      <c r="A45" s="3"/>
      <c r="B45" s="3"/>
      <c r="C45" s="22"/>
      <c r="D45" s="22"/>
      <c r="E45" s="22"/>
    </row>
    <row r="46" spans="1:5" ht="15">
      <c r="A46" s="3"/>
      <c r="B46" s="3"/>
      <c r="C46" s="22"/>
      <c r="D46" s="22"/>
      <c r="E46" s="22"/>
    </row>
    <row r="47" spans="1:5" ht="15">
      <c r="A47" s="3"/>
      <c r="B47" s="3"/>
      <c r="C47" s="22"/>
      <c r="D47" s="22"/>
      <c r="E47" s="22"/>
    </row>
    <row r="48" spans="1:5" ht="15">
      <c r="A48" s="3"/>
      <c r="B48" s="3"/>
      <c r="C48" s="22"/>
      <c r="D48" s="22"/>
      <c r="E48" s="22"/>
    </row>
  </sheetData>
  <sheetProtection/>
  <mergeCells count="3">
    <mergeCell ref="A5:C5"/>
    <mergeCell ref="A6:C6"/>
    <mergeCell ref="A7:C7"/>
  </mergeCells>
  <printOptions/>
  <pageMargins left="0.7874015748031497" right="0.75" top="0.82" bottom="1" header="0" footer="0"/>
  <pageSetup firstPageNumber="13" useFirstPageNumber="1" orientation="portrait" scale="90" r:id="rId1"/>
  <headerFooter alignWithMargins="0">
    <oddHeader xml:space="preserve">&amp;L&amp;"Arial,Negrita"&amp;12
Wassim Internacional, S.A.
Información Suplementaria 
Por los años terminados al 31 de diciembre de 2006 y 2005&amp;R
&amp;12 15 </oddHeader>
  </headerFooter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E40"/>
  <sheetViews>
    <sheetView view="pageBreakPreview" zoomScaleSheetLayoutView="100" zoomScalePageLayoutView="0" workbookViewId="0" topLeftCell="A8">
      <selection activeCell="H6" sqref="H6"/>
    </sheetView>
  </sheetViews>
  <sheetFormatPr defaultColWidth="11.421875" defaultRowHeight="12.75"/>
  <cols>
    <col min="1" max="1" width="55.28125" style="0" customWidth="1"/>
    <col min="2" max="2" width="4.57421875" style="0" customWidth="1"/>
    <col min="3" max="3" width="15.00390625" style="0" customWidth="1"/>
    <col min="4" max="4" width="4.57421875" style="0" customWidth="1"/>
    <col min="5" max="5" width="16.28125" style="0" customWidth="1"/>
    <col min="6" max="6" width="11.421875" style="0" customWidth="1"/>
    <col min="7" max="7" width="13.57421875" style="0" customWidth="1"/>
    <col min="8" max="8" width="14.7109375" style="0" customWidth="1"/>
  </cols>
  <sheetData>
    <row r="2" spans="1:5" ht="15.75">
      <c r="A2" s="1"/>
      <c r="B2" s="1"/>
      <c r="C2" s="1"/>
      <c r="D2" s="1"/>
      <c r="E2" s="1"/>
    </row>
    <row r="3" spans="1:5" ht="15.75">
      <c r="A3" s="124"/>
      <c r="B3" s="124"/>
      <c r="C3" s="124"/>
      <c r="D3" s="1"/>
      <c r="E3" s="1"/>
    </row>
    <row r="5" spans="1:5" ht="15.75">
      <c r="A5" s="73"/>
      <c r="B5" s="73"/>
      <c r="C5" s="73"/>
      <c r="D5" s="73"/>
      <c r="E5" s="73"/>
    </row>
    <row r="6" spans="1:5" ht="16.5" thickBot="1">
      <c r="A6" s="125"/>
      <c r="B6" s="125"/>
      <c r="C6" s="125"/>
      <c r="D6" s="70"/>
      <c r="E6" s="70"/>
    </row>
    <row r="7" ht="13.5" thickTop="1"/>
    <row r="9" spans="1:2" ht="15.75">
      <c r="A9" s="13" t="s">
        <v>27</v>
      </c>
      <c r="B9" s="13"/>
    </row>
    <row r="10" spans="1:2" ht="15.75">
      <c r="A10" s="13"/>
      <c r="B10" s="13"/>
    </row>
    <row r="11" spans="1:2" ht="15.75">
      <c r="A11" s="13" t="s">
        <v>132</v>
      </c>
      <c r="B11" s="13"/>
    </row>
    <row r="12" spans="1:5" ht="15.75">
      <c r="A12" s="13"/>
      <c r="B12" s="13"/>
      <c r="C12" s="1">
        <v>2006</v>
      </c>
      <c r="D12" s="1"/>
      <c r="E12" s="1">
        <v>2005</v>
      </c>
    </row>
    <row r="13" spans="3:5" ht="15">
      <c r="C13" s="5"/>
      <c r="D13" s="5"/>
      <c r="E13" s="5"/>
    </row>
    <row r="14" spans="1:5" ht="15">
      <c r="A14" s="3" t="s">
        <v>28</v>
      </c>
      <c r="B14" s="3" t="s">
        <v>77</v>
      </c>
      <c r="C14" s="5">
        <v>24058.97</v>
      </c>
      <c r="D14" s="3" t="s">
        <v>77</v>
      </c>
      <c r="E14" s="5">
        <v>26242.36</v>
      </c>
    </row>
    <row r="15" spans="1:5" ht="15">
      <c r="A15" s="3" t="s">
        <v>29</v>
      </c>
      <c r="B15" s="3"/>
      <c r="C15" s="5">
        <v>2012.77</v>
      </c>
      <c r="D15" s="5"/>
      <c r="E15" s="5">
        <v>2178.23</v>
      </c>
    </row>
    <row r="16" spans="1:5" ht="15">
      <c r="A16" s="3" t="s">
        <v>30</v>
      </c>
      <c r="B16" s="3"/>
      <c r="C16" s="5">
        <v>3726.78</v>
      </c>
      <c r="D16" s="5"/>
      <c r="E16" s="5">
        <v>3590.5</v>
      </c>
    </row>
    <row r="17" spans="1:5" ht="15">
      <c r="A17" s="3" t="s">
        <v>133</v>
      </c>
      <c r="B17" s="3"/>
      <c r="C17" s="5">
        <v>462.69</v>
      </c>
      <c r="D17" s="5"/>
      <c r="E17" s="5">
        <v>462.29</v>
      </c>
    </row>
    <row r="18" spans="1:5" ht="15">
      <c r="A18" s="3" t="s">
        <v>46</v>
      </c>
      <c r="B18" s="3"/>
      <c r="C18" s="5">
        <v>0</v>
      </c>
      <c r="D18" s="5"/>
      <c r="E18" s="5">
        <v>2100</v>
      </c>
    </row>
    <row r="19" spans="1:5" ht="15">
      <c r="A19" s="49" t="s">
        <v>31</v>
      </c>
      <c r="B19" s="49"/>
      <c r="C19" s="5">
        <v>5361.82</v>
      </c>
      <c r="D19" s="5"/>
      <c r="E19" s="5">
        <v>5318.29</v>
      </c>
    </row>
    <row r="20" spans="1:5" ht="15">
      <c r="A20" s="3" t="s">
        <v>32</v>
      </c>
      <c r="B20" s="3"/>
      <c r="C20" s="5">
        <v>9633.84</v>
      </c>
      <c r="D20" s="5"/>
      <c r="E20" s="5">
        <v>3966.06</v>
      </c>
    </row>
    <row r="21" spans="1:5" ht="15">
      <c r="A21" s="3" t="s">
        <v>33</v>
      </c>
      <c r="B21" s="3"/>
      <c r="C21" s="5">
        <v>1466.33</v>
      </c>
      <c r="D21" s="5"/>
      <c r="E21" s="5">
        <v>787.08</v>
      </c>
    </row>
    <row r="22" spans="1:5" ht="15">
      <c r="A22" s="3" t="s">
        <v>34</v>
      </c>
      <c r="B22" s="3"/>
      <c r="C22" s="5">
        <v>54500</v>
      </c>
      <c r="D22" s="5"/>
      <c r="E22" s="5">
        <v>49490</v>
      </c>
    </row>
    <row r="23" spans="1:5" ht="15">
      <c r="A23" s="3" t="s">
        <v>35</v>
      </c>
      <c r="B23" s="3"/>
      <c r="C23" s="5">
        <v>10736.48</v>
      </c>
      <c r="D23" s="5"/>
      <c r="E23" s="5">
        <v>7218.85</v>
      </c>
    </row>
    <row r="24" spans="1:5" ht="15">
      <c r="A24" s="3" t="s">
        <v>36</v>
      </c>
      <c r="B24" s="3"/>
      <c r="C24" s="5">
        <v>90</v>
      </c>
      <c r="D24" s="5"/>
      <c r="E24" s="5">
        <v>42</v>
      </c>
    </row>
    <row r="25" spans="1:5" ht="15">
      <c r="A25" s="3" t="s">
        <v>37</v>
      </c>
      <c r="B25" s="3"/>
      <c r="C25" s="5">
        <v>3320.19</v>
      </c>
      <c r="D25" s="5"/>
      <c r="E25" s="5">
        <v>3184.99</v>
      </c>
    </row>
    <row r="26" spans="1:5" ht="15">
      <c r="A26" s="3" t="s">
        <v>38</v>
      </c>
      <c r="B26" s="3"/>
      <c r="C26" s="5">
        <v>1871.19</v>
      </c>
      <c r="D26" s="5"/>
      <c r="E26" s="5">
        <v>1493</v>
      </c>
    </row>
    <row r="27" spans="1:5" ht="15">
      <c r="A27" s="3" t="s">
        <v>172</v>
      </c>
      <c r="B27" s="3"/>
      <c r="C27" s="5">
        <v>0</v>
      </c>
      <c r="D27" s="5"/>
      <c r="E27" s="5">
        <v>200</v>
      </c>
    </row>
    <row r="28" spans="1:5" ht="15">
      <c r="A28" s="3" t="s">
        <v>39</v>
      </c>
      <c r="B28" s="3"/>
      <c r="C28" s="5">
        <v>812.85</v>
      </c>
      <c r="D28" s="5"/>
      <c r="E28" s="5">
        <v>674.78</v>
      </c>
    </row>
    <row r="29" spans="1:5" ht="15">
      <c r="A29" s="3" t="s">
        <v>213</v>
      </c>
      <c r="B29" s="3"/>
      <c r="C29" s="5">
        <v>500</v>
      </c>
      <c r="D29" s="5"/>
      <c r="E29" s="5">
        <v>0</v>
      </c>
    </row>
    <row r="30" spans="1:5" ht="15">
      <c r="A30" s="3" t="s">
        <v>40</v>
      </c>
      <c r="B30" s="3"/>
      <c r="C30" s="5">
        <v>3546</v>
      </c>
      <c r="D30" s="5"/>
      <c r="E30" s="5">
        <v>4436.71</v>
      </c>
    </row>
    <row r="31" spans="1:5" ht="15">
      <c r="A31" s="3" t="s">
        <v>41</v>
      </c>
      <c r="B31" s="3"/>
      <c r="C31" s="5">
        <v>0</v>
      </c>
      <c r="D31" s="5"/>
      <c r="E31" s="5">
        <v>111.73</v>
      </c>
    </row>
    <row r="32" spans="1:5" ht="15">
      <c r="A32" s="3" t="s">
        <v>42</v>
      </c>
      <c r="B32" s="3"/>
      <c r="C32" s="5">
        <v>910</v>
      </c>
      <c r="D32" s="5"/>
      <c r="E32" s="5">
        <v>1018</v>
      </c>
    </row>
    <row r="33" spans="1:5" ht="15">
      <c r="A33" s="3" t="s">
        <v>43</v>
      </c>
      <c r="B33" s="3"/>
      <c r="C33" s="5">
        <v>5400</v>
      </c>
      <c r="D33" s="5"/>
      <c r="E33" s="5">
        <v>1400</v>
      </c>
    </row>
    <row r="34" spans="1:5" ht="15">
      <c r="A34" s="3" t="s">
        <v>149</v>
      </c>
      <c r="B34" s="3"/>
      <c r="C34" s="5">
        <v>38011.01</v>
      </c>
      <c r="D34" s="5"/>
      <c r="E34" s="5">
        <v>35404.12</v>
      </c>
    </row>
    <row r="35" spans="1:5" ht="15">
      <c r="A35" s="3" t="s">
        <v>44</v>
      </c>
      <c r="B35" s="3"/>
      <c r="C35" s="5">
        <v>1358.55</v>
      </c>
      <c r="D35" s="5"/>
      <c r="E35" s="5">
        <v>250</v>
      </c>
    </row>
    <row r="36" spans="1:5" ht="15">
      <c r="A36" s="3" t="s">
        <v>212</v>
      </c>
      <c r="B36" s="3"/>
      <c r="C36" s="5">
        <v>556.29</v>
      </c>
      <c r="D36" s="5"/>
      <c r="E36" s="5">
        <v>0</v>
      </c>
    </row>
    <row r="37" spans="1:5" ht="15">
      <c r="A37" s="3" t="s">
        <v>45</v>
      </c>
      <c r="B37" s="3"/>
      <c r="C37" s="11">
        <v>1303.25</v>
      </c>
      <c r="D37" s="9"/>
      <c r="E37" s="11">
        <v>655</v>
      </c>
    </row>
    <row r="38" spans="3:5" ht="15">
      <c r="C38" s="3"/>
      <c r="D38" s="3"/>
      <c r="E38" s="48" t="s">
        <v>1</v>
      </c>
    </row>
    <row r="39" spans="1:5" ht="16.5" thickBot="1">
      <c r="A39" s="13" t="s">
        <v>134</v>
      </c>
      <c r="B39" s="3" t="s">
        <v>77</v>
      </c>
      <c r="C39" s="27">
        <f>SUM(C14:C38)</f>
        <v>169639.01</v>
      </c>
      <c r="D39" s="3" t="s">
        <v>77</v>
      </c>
      <c r="E39" s="27">
        <f>SUM(E14:E37)</f>
        <v>150223.99000000002</v>
      </c>
    </row>
    <row r="40" spans="1:5" ht="16.5" thickTop="1">
      <c r="A40" s="13"/>
      <c r="B40" s="13"/>
      <c r="C40" s="5"/>
      <c r="D40" s="5"/>
      <c r="E40" s="45"/>
    </row>
  </sheetData>
  <sheetProtection/>
  <mergeCells count="2">
    <mergeCell ref="A3:C3"/>
    <mergeCell ref="A6:C6"/>
  </mergeCells>
  <printOptions/>
  <pageMargins left="0.7874015748031497" right="0.75" top="0.89" bottom="1" header="0" footer="0"/>
  <pageSetup orientation="portrait" scale="90" r:id="rId1"/>
  <headerFooter alignWithMargins="0">
    <oddHeader xml:space="preserve">&amp;L
&amp;"Arial,Negrita"&amp;12Wassim Internacional, S.A.
Información Suplementaria
Por los años terminados al 31 de diciembre de 2006 y 2005&amp;R
&amp;12 16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38"/>
  <sheetViews>
    <sheetView view="pageBreakPreview" zoomScale="60" zoomScalePageLayoutView="0" workbookViewId="0" topLeftCell="A10">
      <selection activeCell="K32" sqref="K32"/>
    </sheetView>
  </sheetViews>
  <sheetFormatPr defaultColWidth="11.421875" defaultRowHeight="12.75"/>
  <cols>
    <col min="1" max="1" width="47.421875" style="0" customWidth="1"/>
    <col min="2" max="2" width="4.7109375" style="0" customWidth="1"/>
    <col min="3" max="3" width="16.140625" style="0" customWidth="1"/>
    <col min="4" max="4" width="4.7109375" style="0" customWidth="1"/>
    <col min="5" max="5" width="18.8515625" style="0" customWidth="1"/>
    <col min="6" max="6" width="7.57421875" style="0" customWidth="1"/>
    <col min="7" max="7" width="19.00390625" style="0" customWidth="1"/>
    <col min="8" max="8" width="7.7109375" style="0" customWidth="1"/>
    <col min="9" max="9" width="19.00390625" style="0" customWidth="1"/>
    <col min="10" max="10" width="11.421875" style="0" customWidth="1"/>
    <col min="11" max="11" width="13.8515625" style="0" customWidth="1"/>
  </cols>
  <sheetData>
    <row r="2" spans="11:12" ht="15">
      <c r="K2" s="3" t="s">
        <v>177</v>
      </c>
      <c r="L2" s="48">
        <v>1337612.42</v>
      </c>
    </row>
    <row r="3" spans="1:12" ht="15.75">
      <c r="A3" s="124"/>
      <c r="B3" s="124"/>
      <c r="C3" s="124"/>
      <c r="D3" s="1"/>
      <c r="K3" s="3" t="s">
        <v>178</v>
      </c>
      <c r="L3" s="48">
        <v>3297106.89</v>
      </c>
    </row>
    <row r="4" spans="1:13" ht="15.75">
      <c r="A4" s="124"/>
      <c r="B4" s="124"/>
      <c r="C4" s="124"/>
      <c r="D4" s="1"/>
      <c r="K4" s="3" t="s">
        <v>179</v>
      </c>
      <c r="L4" s="79">
        <f>L6*0.05</f>
        <v>73260.5</v>
      </c>
      <c r="M4" s="80">
        <v>0.05</v>
      </c>
    </row>
    <row r="5" spans="1:12" ht="15.75">
      <c r="A5" s="124"/>
      <c r="B5" s="124"/>
      <c r="C5" s="124"/>
      <c r="D5" s="1"/>
      <c r="K5" s="3"/>
      <c r="L5" s="48">
        <f>SUM(L2:L4)</f>
        <v>4707979.8100000005</v>
      </c>
    </row>
    <row r="6" spans="1:12" ht="16.5" thickBot="1">
      <c r="A6" s="125" t="s">
        <v>1</v>
      </c>
      <c r="B6" s="125"/>
      <c r="C6" s="125"/>
      <c r="D6" s="70"/>
      <c r="E6" s="71"/>
      <c r="F6" s="83"/>
      <c r="G6" s="71"/>
      <c r="H6" s="71"/>
      <c r="I6" s="71"/>
      <c r="K6" s="3" t="s">
        <v>180</v>
      </c>
      <c r="L6" s="48">
        <v>1465210</v>
      </c>
    </row>
    <row r="7" spans="1:12" ht="16.5" thickTop="1">
      <c r="A7" s="1"/>
      <c r="B7" s="1"/>
      <c r="C7" s="1"/>
      <c r="D7" s="1"/>
      <c r="F7" s="83"/>
      <c r="H7" s="94"/>
      <c r="K7" s="3"/>
      <c r="L7" s="48"/>
    </row>
    <row r="8" spans="1:12" ht="15.75">
      <c r="A8" s="1"/>
      <c r="B8" s="1"/>
      <c r="C8" s="1"/>
      <c r="D8" s="1"/>
      <c r="F8" s="83"/>
      <c r="H8" s="94"/>
      <c r="K8" s="3" t="s">
        <v>181</v>
      </c>
      <c r="L8" s="48">
        <f>L5-L6</f>
        <v>3242769.8100000005</v>
      </c>
    </row>
    <row r="9" spans="6:11" ht="15">
      <c r="F9" s="83"/>
      <c r="H9" s="94"/>
      <c r="K9" s="3"/>
    </row>
    <row r="10" spans="1:9" ht="15.75">
      <c r="A10" s="3"/>
      <c r="B10" s="3"/>
      <c r="C10" s="31">
        <v>2005</v>
      </c>
      <c r="D10" s="31"/>
      <c r="E10" s="31" t="s">
        <v>182</v>
      </c>
      <c r="F10" s="84"/>
      <c r="G10" s="31" t="s">
        <v>182</v>
      </c>
      <c r="H10" s="95"/>
      <c r="I10" s="31">
        <v>2004</v>
      </c>
    </row>
    <row r="11" spans="1:11" ht="18">
      <c r="A11" s="3" t="s">
        <v>17</v>
      </c>
      <c r="B11" s="3"/>
      <c r="C11" s="4"/>
      <c r="D11" s="4"/>
      <c r="E11" s="4"/>
      <c r="F11" s="68"/>
      <c r="G11" s="4"/>
      <c r="H11" s="96"/>
      <c r="I11" s="4"/>
      <c r="K11" s="75"/>
    </row>
    <row r="12" spans="1:14" ht="18">
      <c r="A12" s="3" t="s">
        <v>144</v>
      </c>
      <c r="B12" s="3" t="s">
        <v>77</v>
      </c>
      <c r="C12" s="44">
        <v>3161927.69</v>
      </c>
      <c r="D12" s="44"/>
      <c r="E12" s="76">
        <v>3461928</v>
      </c>
      <c r="F12" s="88"/>
      <c r="G12" s="76">
        <v>3561928</v>
      </c>
      <c r="H12" s="97"/>
      <c r="I12" s="44">
        <v>2772377</v>
      </c>
      <c r="J12">
        <v>389551</v>
      </c>
      <c r="K12" s="76">
        <v>3693250</v>
      </c>
      <c r="L12" s="80">
        <v>1</v>
      </c>
      <c r="N12">
        <v>120000</v>
      </c>
    </row>
    <row r="13" spans="1:11" ht="18">
      <c r="A13" s="3"/>
      <c r="B13" s="3"/>
      <c r="C13" s="4"/>
      <c r="D13" s="4"/>
      <c r="E13" s="76"/>
      <c r="F13" s="89"/>
      <c r="G13" s="76"/>
      <c r="H13" s="89"/>
      <c r="I13" s="4"/>
      <c r="K13" s="76"/>
    </row>
    <row r="14" spans="1:13" ht="18">
      <c r="A14" s="3" t="s">
        <v>145</v>
      </c>
      <c r="B14" s="3"/>
      <c r="C14" s="15">
        <v>3297106.89</v>
      </c>
      <c r="D14" s="81"/>
      <c r="E14" s="76">
        <v>2995969</v>
      </c>
      <c r="F14" s="90">
        <v>0.8654</v>
      </c>
      <c r="G14" s="76">
        <v>3185969</v>
      </c>
      <c r="H14" s="96">
        <v>0.8945</v>
      </c>
      <c r="I14" s="15">
        <v>2354450</v>
      </c>
      <c r="J14">
        <v>1332208</v>
      </c>
      <c r="K14" s="76">
        <f>L8</f>
        <v>3242769.8100000005</v>
      </c>
      <c r="L14" s="78">
        <f>K14/K12</f>
        <v>0.8780260773031884</v>
      </c>
      <c r="M14" s="78"/>
    </row>
    <row r="15" spans="1:13" ht="18">
      <c r="A15" s="3" t="s">
        <v>146</v>
      </c>
      <c r="B15" s="3"/>
      <c r="C15" s="41">
        <v>144418</v>
      </c>
      <c r="D15" s="81"/>
      <c r="E15" s="77">
        <v>144418</v>
      </c>
      <c r="F15" s="88">
        <v>0.0417</v>
      </c>
      <c r="G15" s="77">
        <v>144418</v>
      </c>
      <c r="H15" s="88">
        <v>0.0405</v>
      </c>
      <c r="I15" s="41">
        <v>140487.89</v>
      </c>
      <c r="K15" s="77">
        <v>144418</v>
      </c>
      <c r="L15" s="78">
        <f>K15/K12</f>
        <v>0.039103228863467135</v>
      </c>
      <c r="M15" s="78"/>
    </row>
    <row r="16" spans="1:13" ht="18">
      <c r="A16" s="3"/>
      <c r="B16" s="3"/>
      <c r="C16" s="15">
        <f>SUM(C14:C15)</f>
        <v>3441524.89</v>
      </c>
      <c r="D16" s="81"/>
      <c r="E16" s="76">
        <f>SUM(E14:E15)</f>
        <v>3140387</v>
      </c>
      <c r="F16" s="88"/>
      <c r="G16" s="76">
        <f>SUM(G14:G15)</f>
        <v>3330387</v>
      </c>
      <c r="H16" s="88"/>
      <c r="I16" s="15">
        <f>SUM(I14:I15)</f>
        <v>2494937.89</v>
      </c>
      <c r="K16" s="76">
        <f>SUM(K14:K15)</f>
        <v>3387187.8100000005</v>
      </c>
      <c r="L16" s="78"/>
      <c r="M16" s="78"/>
    </row>
    <row r="17" spans="1:13" ht="18">
      <c r="A17" s="3"/>
      <c r="B17" s="3"/>
      <c r="C17" s="4"/>
      <c r="D17" s="68"/>
      <c r="E17" s="76"/>
      <c r="F17" s="88"/>
      <c r="G17" s="76"/>
      <c r="H17" s="88"/>
      <c r="I17" s="4"/>
      <c r="K17" s="76"/>
      <c r="L17" s="78"/>
      <c r="M17" s="78"/>
    </row>
    <row r="18" spans="1:13" ht="18">
      <c r="A18" s="3" t="s">
        <v>47</v>
      </c>
      <c r="B18" s="3"/>
      <c r="C18" s="41">
        <v>11162.68</v>
      </c>
      <c r="D18" s="81"/>
      <c r="E18" s="77">
        <v>11163</v>
      </c>
      <c r="F18" s="88">
        <v>0.0032</v>
      </c>
      <c r="G18" s="77">
        <v>11163</v>
      </c>
      <c r="H18" s="88">
        <v>0.0031</v>
      </c>
      <c r="I18" s="41">
        <v>16507</v>
      </c>
      <c r="K18" s="77">
        <v>11163</v>
      </c>
      <c r="L18" s="78">
        <f>K18/K12</f>
        <v>0.003022541122317742</v>
      </c>
      <c r="M18" s="78"/>
    </row>
    <row r="19" spans="1:13" ht="18">
      <c r="A19" s="3"/>
      <c r="B19" s="3"/>
      <c r="C19" s="54"/>
      <c r="D19" s="54"/>
      <c r="E19" s="76">
        <f>E16+E18</f>
        <v>3151550</v>
      </c>
      <c r="F19" s="88"/>
      <c r="G19" s="76">
        <f>G16+G18</f>
        <v>3341550</v>
      </c>
      <c r="H19" s="89"/>
      <c r="I19" s="54" t="s">
        <v>148</v>
      </c>
      <c r="K19" s="76">
        <f>K16+K18</f>
        <v>3398350.8100000005</v>
      </c>
      <c r="L19" s="78"/>
      <c r="M19" s="78"/>
    </row>
    <row r="20" spans="1:13" ht="18">
      <c r="A20" s="3"/>
      <c r="B20" s="3"/>
      <c r="C20" s="4"/>
      <c r="D20" s="68"/>
      <c r="E20" s="76"/>
      <c r="F20" s="90"/>
      <c r="G20" s="76"/>
      <c r="H20" s="90"/>
      <c r="I20" s="4"/>
      <c r="K20" s="76"/>
      <c r="L20" s="78"/>
      <c r="M20" s="78"/>
    </row>
    <row r="21" spans="1:13" ht="18">
      <c r="A21" s="3" t="s">
        <v>18</v>
      </c>
      <c r="B21" s="3"/>
      <c r="C21" s="56" t="s">
        <v>152</v>
      </c>
      <c r="D21" s="40"/>
      <c r="E21" s="76">
        <f>E12-E19</f>
        <v>310378</v>
      </c>
      <c r="F21" s="90">
        <v>0.0897</v>
      </c>
      <c r="G21" s="76">
        <f>G12-G19</f>
        <v>220378</v>
      </c>
      <c r="H21" s="90">
        <v>0.0619</v>
      </c>
      <c r="I21" s="56" t="s">
        <v>150</v>
      </c>
      <c r="K21" s="76">
        <f>K12-K19</f>
        <v>294899.1899999995</v>
      </c>
      <c r="L21" s="78">
        <f>K21/K12</f>
        <v>0.07984815271102673</v>
      </c>
      <c r="M21" s="78"/>
    </row>
    <row r="22" spans="1:13" ht="18">
      <c r="A22" s="3"/>
      <c r="B22" s="3"/>
      <c r="C22" s="56"/>
      <c r="D22" s="40"/>
      <c r="E22" s="76"/>
      <c r="F22" s="91"/>
      <c r="G22" s="76"/>
      <c r="H22" s="91"/>
      <c r="I22" s="56"/>
      <c r="K22" s="76"/>
      <c r="L22" s="78"/>
      <c r="M22" s="78"/>
    </row>
    <row r="23" spans="1:11" ht="18">
      <c r="A23" s="3" t="s">
        <v>147</v>
      </c>
      <c r="B23" s="3"/>
      <c r="C23" s="38">
        <v>0</v>
      </c>
      <c r="D23" s="40"/>
      <c r="E23" s="76"/>
      <c r="F23" s="92"/>
      <c r="G23" s="76"/>
      <c r="H23" s="92"/>
      <c r="I23" s="38">
        <v>0</v>
      </c>
      <c r="K23" s="76"/>
    </row>
    <row r="24" spans="1:11" ht="18">
      <c r="A24" s="3"/>
      <c r="B24" s="3"/>
      <c r="C24" s="56"/>
      <c r="D24" s="40"/>
      <c r="E24" s="76"/>
      <c r="F24" s="90"/>
      <c r="G24" s="76"/>
      <c r="H24" s="90"/>
      <c r="I24" s="56"/>
      <c r="K24" s="76"/>
    </row>
    <row r="25" spans="1:11" ht="18">
      <c r="A25" s="3" t="s">
        <v>0</v>
      </c>
      <c r="B25" s="3"/>
      <c r="C25" s="56" t="s">
        <v>152</v>
      </c>
      <c r="D25" s="40"/>
      <c r="E25" s="76">
        <f>E21</f>
        <v>310378</v>
      </c>
      <c r="F25" s="90"/>
      <c r="G25" s="76">
        <f>G21</f>
        <v>220378</v>
      </c>
      <c r="H25" s="90"/>
      <c r="I25" s="56" t="s">
        <v>150</v>
      </c>
      <c r="K25" s="76">
        <f>K21</f>
        <v>294899.1899999995</v>
      </c>
    </row>
    <row r="26" spans="1:11" ht="18">
      <c r="A26" s="3"/>
      <c r="B26" s="3"/>
      <c r="C26" s="4"/>
      <c r="D26" s="68"/>
      <c r="E26" s="76"/>
      <c r="F26" s="90"/>
      <c r="G26" s="76"/>
      <c r="H26" s="90"/>
      <c r="I26" s="4"/>
      <c r="K26" s="76"/>
    </row>
    <row r="27" spans="1:11" ht="18">
      <c r="A27" s="3" t="s">
        <v>48</v>
      </c>
      <c r="B27" s="3"/>
      <c r="C27" s="41">
        <v>1373678</v>
      </c>
      <c r="D27" s="81"/>
      <c r="E27" s="77">
        <v>1373678</v>
      </c>
      <c r="F27" s="90"/>
      <c r="G27" s="77">
        <v>1373678</v>
      </c>
      <c r="H27" s="90"/>
      <c r="I27" s="41">
        <v>1112746</v>
      </c>
      <c r="K27" s="77">
        <v>1373678</v>
      </c>
    </row>
    <row r="28" spans="1:11" ht="18">
      <c r="A28" s="3"/>
      <c r="B28" s="3"/>
      <c r="C28" s="4"/>
      <c r="D28" s="68"/>
      <c r="E28" s="76"/>
      <c r="F28" s="90"/>
      <c r="G28" s="76"/>
      <c r="H28" s="96"/>
      <c r="I28" s="4"/>
      <c r="K28" s="76"/>
    </row>
    <row r="29" spans="1:11" ht="18.75" thickBot="1">
      <c r="A29" s="3" t="s">
        <v>49</v>
      </c>
      <c r="B29" s="3" t="s">
        <v>77</v>
      </c>
      <c r="C29" s="43">
        <v>1082918</v>
      </c>
      <c r="D29" s="46"/>
      <c r="E29" s="76">
        <f>SUM(E25:E28)</f>
        <v>1684056</v>
      </c>
      <c r="F29" s="88"/>
      <c r="G29" s="76">
        <f>SUM(G25:G28)</f>
        <v>1594056</v>
      </c>
      <c r="H29" s="97"/>
      <c r="I29" s="43">
        <v>1373678</v>
      </c>
      <c r="K29" s="76">
        <f>SUM(K25:K28)</f>
        <v>1668577.1899999995</v>
      </c>
    </row>
    <row r="30" spans="1:11" ht="18.75" thickTop="1">
      <c r="A30" s="3"/>
      <c r="B30" s="3"/>
      <c r="C30" s="26"/>
      <c r="D30" s="82"/>
      <c r="E30" s="26"/>
      <c r="F30" s="93"/>
      <c r="G30" s="26"/>
      <c r="H30" s="26"/>
      <c r="K30" s="76"/>
    </row>
    <row r="31" spans="1:8" ht="15.75">
      <c r="A31" s="3"/>
      <c r="B31" s="3"/>
      <c r="C31" s="28"/>
      <c r="D31" s="28"/>
      <c r="E31" s="28"/>
      <c r="F31" s="85"/>
      <c r="G31" s="28"/>
      <c r="H31" s="28"/>
    </row>
    <row r="32" spans="1:8" ht="15">
      <c r="A32" s="3" t="s">
        <v>184</v>
      </c>
      <c r="B32" s="3"/>
      <c r="C32" s="5">
        <v>1337612</v>
      </c>
      <c r="D32" s="26"/>
      <c r="E32" s="5">
        <v>1725000</v>
      </c>
      <c r="F32" s="86"/>
      <c r="G32" s="5">
        <v>1525000</v>
      </c>
      <c r="H32" s="26"/>
    </row>
    <row r="33" spans="1:8" ht="15">
      <c r="A33" s="3"/>
      <c r="B33" s="3"/>
      <c r="C33" s="5"/>
      <c r="D33" s="26"/>
      <c r="E33" s="5"/>
      <c r="F33" s="86"/>
      <c r="G33" s="5"/>
      <c r="H33" s="26"/>
    </row>
    <row r="34" spans="1:8" ht="15">
      <c r="A34" s="3" t="s">
        <v>183</v>
      </c>
      <c r="B34" s="3"/>
      <c r="C34" s="5">
        <v>40128</v>
      </c>
      <c r="D34" s="26"/>
      <c r="E34" s="5">
        <v>86200</v>
      </c>
      <c r="F34" s="86"/>
      <c r="G34" s="5">
        <v>76250</v>
      </c>
      <c r="H34" s="26"/>
    </row>
    <row r="35" spans="1:8" ht="15.75">
      <c r="A35" s="3"/>
      <c r="B35" s="3"/>
      <c r="C35" s="29"/>
      <c r="D35" s="29"/>
      <c r="E35" s="29"/>
      <c r="F35" s="87"/>
      <c r="G35" s="29"/>
      <c r="H35" s="29"/>
    </row>
    <row r="36" ht="12.75">
      <c r="F36" s="80"/>
    </row>
    <row r="37" ht="12.75">
      <c r="F37" s="80"/>
    </row>
    <row r="38" ht="12.75">
      <c r="F38" s="78"/>
    </row>
  </sheetData>
  <sheetProtection/>
  <mergeCells count="4">
    <mergeCell ref="A3:C3"/>
    <mergeCell ref="A4:C4"/>
    <mergeCell ref="A5:C5"/>
    <mergeCell ref="A6:C6"/>
  </mergeCells>
  <printOptions/>
  <pageMargins left="0.75" right="0.75" top="1" bottom="1" header="0" footer="0"/>
  <pageSetup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&amp; BROWN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BROWN</dc:creator>
  <cp:keywords/>
  <dc:description/>
  <cp:lastModifiedBy>PTABLE</cp:lastModifiedBy>
  <cp:lastPrinted>2007-02-08T19:01:11Z</cp:lastPrinted>
  <dcterms:created xsi:type="dcterms:W3CDTF">2003-02-13T01:02:07Z</dcterms:created>
  <dcterms:modified xsi:type="dcterms:W3CDTF">2008-06-17T22:44:40Z</dcterms:modified>
  <cp:category/>
  <cp:version/>
  <cp:contentType/>
  <cp:contentStatus/>
</cp:coreProperties>
</file>