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19" i="1"/>
  <c r="H19"/>
  <c r="I19"/>
  <c r="J19"/>
  <c r="K19"/>
  <c r="L19"/>
  <c r="F19"/>
  <c r="G18"/>
  <c r="H18"/>
  <c r="I18"/>
  <c r="J18"/>
  <c r="K18"/>
  <c r="L18"/>
  <c r="F18"/>
  <c r="G17"/>
  <c r="H17"/>
  <c r="I17"/>
  <c r="J17"/>
  <c r="K17"/>
  <c r="L17"/>
  <c r="F17"/>
  <c r="P7"/>
  <c r="P8"/>
  <c r="P9"/>
  <c r="P10"/>
  <c r="P11"/>
  <c r="P14"/>
  <c r="P15"/>
  <c r="P6"/>
  <c r="O15"/>
  <c r="N7"/>
  <c r="O7" s="1"/>
  <c r="N8"/>
  <c r="O8" s="1"/>
  <c r="N9"/>
  <c r="O9" s="1"/>
  <c r="N10"/>
  <c r="O10" s="1"/>
  <c r="N11"/>
  <c r="O11" s="1"/>
  <c r="N12"/>
  <c r="O12" s="1"/>
  <c r="N13"/>
  <c r="P13" s="1"/>
  <c r="N14"/>
  <c r="O14" s="1"/>
  <c r="N15"/>
  <c r="N6"/>
  <c r="O6" s="1"/>
  <c r="M7"/>
  <c r="M8"/>
  <c r="M9"/>
  <c r="M10"/>
  <c r="M11"/>
  <c r="M12"/>
  <c r="M13"/>
  <c r="M14"/>
  <c r="M15"/>
  <c r="M6"/>
  <c r="P12" l="1"/>
  <c r="O13"/>
</calcChain>
</file>

<file path=xl/sharedStrings.xml><?xml version="1.0" encoding="utf-8"?>
<sst xmlns="http://schemas.openxmlformats.org/spreadsheetml/2006/main" count="52" uniqueCount="42">
  <si>
    <t>DATA NILAI UJIAN KEPONDOKAN PONDOK MODERN ISLAM ASSALAAM</t>
  </si>
  <si>
    <t>NAMA</t>
  </si>
  <si>
    <t>ASAL DAERAH</t>
  </si>
  <si>
    <t>LAHIR</t>
  </si>
  <si>
    <t>TEMPAT</t>
  </si>
  <si>
    <t>TANGGAL</t>
  </si>
  <si>
    <t>NO UIAN</t>
  </si>
  <si>
    <t>NILAI</t>
  </si>
  <si>
    <t>AQIDAH</t>
  </si>
  <si>
    <t>AKHLAQ</t>
  </si>
  <si>
    <t>FIKIH</t>
  </si>
  <si>
    <t>QUR'AN &amp; HADIST</t>
  </si>
  <si>
    <t>BHASA INGGRIS</t>
  </si>
  <si>
    <t>BAHASA ARAB</t>
  </si>
  <si>
    <t xml:space="preserve">  TIK</t>
  </si>
  <si>
    <t>JUMLAH NILAI</t>
  </si>
  <si>
    <t>RATA-RATA NILAI</t>
  </si>
  <si>
    <t>KETERANGAN</t>
  </si>
  <si>
    <t>PREDIKAT</t>
  </si>
  <si>
    <t>ANDI</t>
  </si>
  <si>
    <t>BUDI</t>
  </si>
  <si>
    <t>CIDI</t>
  </si>
  <si>
    <t>DEDI</t>
  </si>
  <si>
    <t>EDI</t>
  </si>
  <si>
    <t>FREDI</t>
  </si>
  <si>
    <t>HARDI</t>
  </si>
  <si>
    <t>ILDIYANDI</t>
  </si>
  <si>
    <t>JUWANDI</t>
  </si>
  <si>
    <t>GUNARDI</t>
  </si>
  <si>
    <t>SEMARANG</t>
  </si>
  <si>
    <t>JOGJAKARTA</t>
  </si>
  <si>
    <t>PEKANBARU</t>
  </si>
  <si>
    <t>SAMARINDA</t>
  </si>
  <si>
    <t>MAKASAR</t>
  </si>
  <si>
    <t>WAMENA</t>
  </si>
  <si>
    <t>MALANG</t>
  </si>
  <si>
    <t>KUPANG</t>
  </si>
  <si>
    <t>MATARAM</t>
  </si>
  <si>
    <t>JAKARTA</t>
  </si>
  <si>
    <t>NILAI MINIMAL</t>
  </si>
  <si>
    <t>NILAI MAKSIMAL</t>
  </si>
  <si>
    <t>NILAI RATA-RATA</t>
  </si>
</sst>
</file>

<file path=xl/styles.xml><?xml version="1.0" encoding="utf-8"?>
<styleSheet xmlns="http://schemas.openxmlformats.org/spreadsheetml/2006/main">
  <numFmts count="1">
    <numFmt numFmtId="165" formatCode="[$-421]dd\ mmmm\ yyyy;@"/>
  </numFmts>
  <fonts count="2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0"/>
  <sheetViews>
    <sheetView tabSelected="1" topLeftCell="A4" zoomScale="70" zoomScaleNormal="70" workbookViewId="0">
      <selection activeCell="M17" sqref="M17:P19"/>
    </sheetView>
  </sheetViews>
  <sheetFormatPr defaultRowHeight="15"/>
  <cols>
    <col min="1" max="1" width="6.5703125" customWidth="1"/>
    <col min="2" max="2" width="11.140625" customWidth="1"/>
    <col min="3" max="4" width="12.140625" customWidth="1"/>
    <col min="5" max="5" width="18.5703125" customWidth="1"/>
    <col min="13" max="13" width="8" customWidth="1"/>
    <col min="14" max="14" width="6.42578125" customWidth="1"/>
    <col min="15" max="15" width="12.85546875" customWidth="1"/>
    <col min="16" max="16" width="13.7109375" customWidth="1"/>
  </cols>
  <sheetData>
    <row r="1" spans="1:16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6" ht="1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6">
      <c r="A4" s="8" t="s">
        <v>6</v>
      </c>
      <c r="B4" s="8" t="s">
        <v>1</v>
      </c>
      <c r="C4" s="8" t="s">
        <v>2</v>
      </c>
      <c r="D4" s="9" t="s">
        <v>3</v>
      </c>
      <c r="E4" s="10"/>
      <c r="F4" s="9" t="s">
        <v>7</v>
      </c>
      <c r="G4" s="11"/>
      <c r="H4" s="11"/>
      <c r="I4" s="11"/>
      <c r="J4" s="11"/>
      <c r="K4" s="11"/>
      <c r="L4" s="10"/>
      <c r="M4" s="8" t="s">
        <v>15</v>
      </c>
      <c r="N4" s="8" t="s">
        <v>16</v>
      </c>
      <c r="O4" s="8" t="s">
        <v>17</v>
      </c>
      <c r="P4" s="8" t="s">
        <v>18</v>
      </c>
    </row>
    <row r="5" spans="1:16" ht="45">
      <c r="A5" s="12"/>
      <c r="B5" s="12"/>
      <c r="C5" s="12"/>
      <c r="D5" s="13" t="s">
        <v>4</v>
      </c>
      <c r="E5" s="13" t="s">
        <v>5</v>
      </c>
      <c r="F5" s="13" t="s">
        <v>8</v>
      </c>
      <c r="G5" s="13" t="s">
        <v>9</v>
      </c>
      <c r="H5" s="13" t="s">
        <v>10</v>
      </c>
      <c r="I5" s="13" t="s">
        <v>11</v>
      </c>
      <c r="J5" s="13" t="s">
        <v>13</v>
      </c>
      <c r="K5" s="13" t="s">
        <v>12</v>
      </c>
      <c r="L5" s="13" t="s">
        <v>14</v>
      </c>
      <c r="M5" s="12"/>
      <c r="N5" s="12"/>
      <c r="O5" s="12"/>
      <c r="P5" s="12"/>
    </row>
    <row r="6" spans="1:16">
      <c r="A6" s="2">
        <v>10001</v>
      </c>
      <c r="B6" s="2" t="s">
        <v>19</v>
      </c>
      <c r="C6" s="2" t="s">
        <v>29</v>
      </c>
      <c r="D6" s="2" t="s">
        <v>29</v>
      </c>
      <c r="E6" s="14">
        <v>35035</v>
      </c>
      <c r="F6" s="18">
        <v>9</v>
      </c>
      <c r="G6" s="18">
        <v>9</v>
      </c>
      <c r="H6" s="18">
        <v>10</v>
      </c>
      <c r="I6" s="18">
        <v>10</v>
      </c>
      <c r="J6" s="18">
        <v>9</v>
      </c>
      <c r="K6" s="18">
        <v>8</v>
      </c>
      <c r="L6" s="18">
        <v>10</v>
      </c>
      <c r="M6" s="3">
        <f>SUM(F6:L6)</f>
        <v>65</v>
      </c>
      <c r="N6" s="19">
        <f>AVERAGE(F6:L6)</f>
        <v>9.2857142857142865</v>
      </c>
      <c r="O6" s="2" t="str">
        <f>IF(N6&gt;=7.5,"LULUS","TIDAK LULUS")</f>
        <v>LULUS</v>
      </c>
      <c r="P6" s="2" t="str">
        <f>IF(N6&gt;=9,"CUMLAUDE",IF(N6&gt;=8,"BAIK",IF(N6&gt;=7.5,"CUKUP",IF(N6&gt;10,"DATA SALAH","GAGAL"))))</f>
        <v>CUMLAUDE</v>
      </c>
    </row>
    <row r="7" spans="1:16">
      <c r="A7" s="2">
        <v>10002</v>
      </c>
      <c r="B7" s="2" t="s">
        <v>20</v>
      </c>
      <c r="C7" s="2" t="s">
        <v>30</v>
      </c>
      <c r="D7" s="2" t="s">
        <v>30</v>
      </c>
      <c r="E7" s="14">
        <v>34644</v>
      </c>
      <c r="F7" s="18">
        <v>8</v>
      </c>
      <c r="G7" s="18">
        <v>9</v>
      </c>
      <c r="H7" s="18">
        <v>9</v>
      </c>
      <c r="I7" s="18">
        <v>9</v>
      </c>
      <c r="J7" s="18">
        <v>9</v>
      </c>
      <c r="K7" s="18">
        <v>10</v>
      </c>
      <c r="L7" s="18">
        <v>10</v>
      </c>
      <c r="M7" s="3">
        <f t="shared" ref="M7:M15" si="0">SUM(F7:L7)</f>
        <v>64</v>
      </c>
      <c r="N7" s="19">
        <f t="shared" ref="N7:N15" si="1">AVERAGE(F7:L7)</f>
        <v>9.1428571428571423</v>
      </c>
      <c r="O7" s="2" t="str">
        <f t="shared" ref="O7:O15" si="2">IF(N7&gt;=7.5,"LULUS","TIDAK LULUS")</f>
        <v>LULUS</v>
      </c>
      <c r="P7" s="2" t="str">
        <f t="shared" ref="P7:P15" si="3">IF(N7&gt;=9,"CUMLAUDE",IF(N7&gt;=8,"BAIK",IF(N7&gt;=7.5,"CUKUP",IF(N7&gt;10,"DATA SALAH","GAGAL"))))</f>
        <v>CUMLAUDE</v>
      </c>
    </row>
    <row r="8" spans="1:16">
      <c r="A8" s="2">
        <v>10003</v>
      </c>
      <c r="B8" s="2" t="s">
        <v>21</v>
      </c>
      <c r="C8" s="2" t="s">
        <v>31</v>
      </c>
      <c r="D8" s="2" t="s">
        <v>31</v>
      </c>
      <c r="E8" s="14">
        <v>34842</v>
      </c>
      <c r="F8" s="18">
        <v>9</v>
      </c>
      <c r="G8" s="18">
        <v>7</v>
      </c>
      <c r="H8" s="18">
        <v>9</v>
      </c>
      <c r="I8" s="18">
        <v>9</v>
      </c>
      <c r="J8" s="18">
        <v>9</v>
      </c>
      <c r="K8" s="18">
        <v>6</v>
      </c>
      <c r="L8" s="18">
        <v>6</v>
      </c>
      <c r="M8" s="3">
        <f t="shared" si="0"/>
        <v>55</v>
      </c>
      <c r="N8" s="19">
        <f t="shared" si="1"/>
        <v>7.8571428571428568</v>
      </c>
      <c r="O8" s="2" t="str">
        <f t="shared" si="2"/>
        <v>LULUS</v>
      </c>
      <c r="P8" s="2" t="str">
        <f t="shared" si="3"/>
        <v>CUKUP</v>
      </c>
    </row>
    <row r="9" spans="1:16">
      <c r="A9" s="2">
        <v>10004</v>
      </c>
      <c r="B9" s="2" t="s">
        <v>22</v>
      </c>
      <c r="C9" s="2" t="s">
        <v>32</v>
      </c>
      <c r="D9" s="2" t="s">
        <v>32</v>
      </c>
      <c r="E9" s="14">
        <v>34435</v>
      </c>
      <c r="F9" s="18">
        <v>10</v>
      </c>
      <c r="G9" s="18">
        <v>8</v>
      </c>
      <c r="H9" s="18">
        <v>10</v>
      </c>
      <c r="I9" s="18">
        <v>9</v>
      </c>
      <c r="J9" s="18">
        <v>10</v>
      </c>
      <c r="K9" s="18">
        <v>10</v>
      </c>
      <c r="L9" s="18">
        <v>10</v>
      </c>
      <c r="M9" s="3">
        <f t="shared" si="0"/>
        <v>67</v>
      </c>
      <c r="N9" s="19">
        <f t="shared" si="1"/>
        <v>9.5714285714285712</v>
      </c>
      <c r="O9" s="2" t="str">
        <f t="shared" si="2"/>
        <v>LULUS</v>
      </c>
      <c r="P9" s="2" t="str">
        <f t="shared" si="3"/>
        <v>CUMLAUDE</v>
      </c>
    </row>
    <row r="10" spans="1:16">
      <c r="A10" s="2">
        <v>10005</v>
      </c>
      <c r="B10" s="2" t="s">
        <v>23</v>
      </c>
      <c r="C10" s="2" t="s">
        <v>33</v>
      </c>
      <c r="D10" s="2" t="s">
        <v>33</v>
      </c>
      <c r="E10" s="14">
        <v>34676</v>
      </c>
      <c r="F10" s="18">
        <v>9</v>
      </c>
      <c r="G10" s="18">
        <v>10</v>
      </c>
      <c r="H10" s="18">
        <v>8</v>
      </c>
      <c r="I10" s="18">
        <v>9</v>
      </c>
      <c r="J10" s="18">
        <v>5</v>
      </c>
      <c r="K10" s="18">
        <v>9</v>
      </c>
      <c r="L10" s="18">
        <v>6</v>
      </c>
      <c r="M10" s="3">
        <f t="shared" si="0"/>
        <v>56</v>
      </c>
      <c r="N10" s="19">
        <f t="shared" si="1"/>
        <v>8</v>
      </c>
      <c r="O10" s="2" t="str">
        <f t="shared" si="2"/>
        <v>LULUS</v>
      </c>
      <c r="P10" s="2" t="str">
        <f t="shared" si="3"/>
        <v>BAIK</v>
      </c>
    </row>
    <row r="11" spans="1:16">
      <c r="A11" s="2">
        <v>10006</v>
      </c>
      <c r="B11" s="2" t="s">
        <v>24</v>
      </c>
      <c r="C11" s="2" t="s">
        <v>34</v>
      </c>
      <c r="D11" s="2" t="s">
        <v>34</v>
      </c>
      <c r="E11" s="14">
        <v>35050</v>
      </c>
      <c r="F11" s="18">
        <v>7</v>
      </c>
      <c r="G11" s="18">
        <v>8</v>
      </c>
      <c r="H11" s="18">
        <v>9</v>
      </c>
      <c r="I11" s="18">
        <v>3</v>
      </c>
      <c r="J11" s="18">
        <v>5</v>
      </c>
      <c r="K11" s="18">
        <v>7</v>
      </c>
      <c r="L11" s="18">
        <v>9</v>
      </c>
      <c r="M11" s="3">
        <f t="shared" si="0"/>
        <v>48</v>
      </c>
      <c r="N11" s="19">
        <f t="shared" si="1"/>
        <v>6.8571428571428568</v>
      </c>
      <c r="O11" s="2" t="str">
        <f t="shared" si="2"/>
        <v>TIDAK LULUS</v>
      </c>
      <c r="P11" s="2" t="str">
        <f t="shared" si="3"/>
        <v>GAGAL</v>
      </c>
    </row>
    <row r="12" spans="1:16">
      <c r="A12" s="2">
        <v>10007</v>
      </c>
      <c r="B12" s="2" t="s">
        <v>28</v>
      </c>
      <c r="C12" s="2" t="s">
        <v>35</v>
      </c>
      <c r="D12" s="2" t="s">
        <v>35</v>
      </c>
      <c r="E12" s="14">
        <v>34384</v>
      </c>
      <c r="F12" s="18">
        <v>5</v>
      </c>
      <c r="G12" s="18">
        <v>7</v>
      </c>
      <c r="H12" s="18">
        <v>8</v>
      </c>
      <c r="I12" s="18">
        <v>6</v>
      </c>
      <c r="J12" s="18">
        <v>9</v>
      </c>
      <c r="K12" s="18">
        <v>9</v>
      </c>
      <c r="L12" s="18">
        <v>9</v>
      </c>
      <c r="M12" s="3">
        <f t="shared" si="0"/>
        <v>53</v>
      </c>
      <c r="N12" s="19">
        <f t="shared" si="1"/>
        <v>7.5714285714285712</v>
      </c>
      <c r="O12" s="2" t="str">
        <f t="shared" si="2"/>
        <v>LULUS</v>
      </c>
      <c r="P12" s="2" t="str">
        <f t="shared" si="3"/>
        <v>CUKUP</v>
      </c>
    </row>
    <row r="13" spans="1:16">
      <c r="A13" s="2">
        <v>10008</v>
      </c>
      <c r="B13" s="2" t="s">
        <v>25</v>
      </c>
      <c r="C13" s="2" t="s">
        <v>36</v>
      </c>
      <c r="D13" s="2" t="s">
        <v>36</v>
      </c>
      <c r="E13" s="14">
        <v>34750</v>
      </c>
      <c r="F13" s="18">
        <v>8</v>
      </c>
      <c r="G13" s="18">
        <v>9</v>
      </c>
      <c r="H13" s="18">
        <v>8</v>
      </c>
      <c r="I13" s="18">
        <v>6</v>
      </c>
      <c r="J13" s="18">
        <v>6</v>
      </c>
      <c r="K13" s="18">
        <v>7</v>
      </c>
      <c r="L13" s="18">
        <v>6</v>
      </c>
      <c r="M13" s="3">
        <f t="shared" si="0"/>
        <v>50</v>
      </c>
      <c r="N13" s="19">
        <f t="shared" si="1"/>
        <v>7.1428571428571432</v>
      </c>
      <c r="O13" s="2" t="str">
        <f t="shared" si="2"/>
        <v>TIDAK LULUS</v>
      </c>
      <c r="P13" s="2" t="str">
        <f t="shared" si="3"/>
        <v>GAGAL</v>
      </c>
    </row>
    <row r="14" spans="1:16">
      <c r="A14" s="2">
        <v>10009</v>
      </c>
      <c r="B14" s="2" t="s">
        <v>26</v>
      </c>
      <c r="C14" s="2" t="s">
        <v>37</v>
      </c>
      <c r="D14" s="2" t="s">
        <v>37</v>
      </c>
      <c r="E14" s="14">
        <v>33553</v>
      </c>
      <c r="F14" s="18">
        <v>9</v>
      </c>
      <c r="G14" s="18">
        <v>8</v>
      </c>
      <c r="H14" s="18">
        <v>5</v>
      </c>
      <c r="I14" s="18">
        <v>9</v>
      </c>
      <c r="J14" s="18">
        <v>9</v>
      </c>
      <c r="K14" s="18">
        <v>9</v>
      </c>
      <c r="L14" s="18">
        <v>9</v>
      </c>
      <c r="M14" s="3">
        <f t="shared" si="0"/>
        <v>58</v>
      </c>
      <c r="N14" s="19">
        <f t="shared" si="1"/>
        <v>8.2857142857142865</v>
      </c>
      <c r="O14" s="2" t="str">
        <f t="shared" si="2"/>
        <v>LULUS</v>
      </c>
      <c r="P14" s="2" t="str">
        <f t="shared" si="3"/>
        <v>BAIK</v>
      </c>
    </row>
    <row r="15" spans="1:16">
      <c r="A15" s="2">
        <v>10010</v>
      </c>
      <c r="B15" s="2" t="s">
        <v>27</v>
      </c>
      <c r="C15" s="2" t="s">
        <v>38</v>
      </c>
      <c r="D15" s="2" t="s">
        <v>38</v>
      </c>
      <c r="E15" s="14">
        <v>34844</v>
      </c>
      <c r="F15" s="18">
        <v>9</v>
      </c>
      <c r="G15" s="18">
        <v>7</v>
      </c>
      <c r="H15" s="18">
        <v>4</v>
      </c>
      <c r="I15" s="18">
        <v>6</v>
      </c>
      <c r="J15" s="18">
        <v>6</v>
      </c>
      <c r="K15" s="18">
        <v>7</v>
      </c>
      <c r="L15" s="18">
        <v>8</v>
      </c>
      <c r="M15" s="3">
        <f t="shared" si="0"/>
        <v>47</v>
      </c>
      <c r="N15" s="19">
        <f t="shared" si="1"/>
        <v>6.7142857142857144</v>
      </c>
      <c r="O15" s="2" t="str">
        <f t="shared" si="2"/>
        <v>TIDAK LULUS</v>
      </c>
      <c r="P15" s="2" t="str">
        <f t="shared" si="3"/>
        <v>GAGAL</v>
      </c>
    </row>
    <row r="16" spans="1:16">
      <c r="A16" s="2"/>
      <c r="B16" s="2"/>
      <c r="C16" s="2"/>
      <c r="D16" s="2"/>
      <c r="E16" s="2"/>
      <c r="F16" s="18"/>
      <c r="G16" s="18"/>
      <c r="H16" s="18"/>
      <c r="I16" s="18"/>
      <c r="J16" s="18"/>
      <c r="K16" s="18"/>
      <c r="L16" s="18"/>
      <c r="M16" s="2"/>
      <c r="N16" s="2"/>
      <c r="O16" s="2"/>
      <c r="P16" s="2"/>
    </row>
    <row r="17" spans="1:16">
      <c r="A17" s="5" t="s">
        <v>39</v>
      </c>
      <c r="B17" s="7"/>
      <c r="C17" s="7"/>
      <c r="D17" s="7"/>
      <c r="E17" s="6"/>
      <c r="F17" s="18">
        <f>MIN(F6:F15)</f>
        <v>5</v>
      </c>
      <c r="G17" s="18">
        <f t="shared" ref="G17:L17" si="4">MIN(G6:G15)</f>
        <v>7</v>
      </c>
      <c r="H17" s="18">
        <f t="shared" si="4"/>
        <v>4</v>
      </c>
      <c r="I17" s="18">
        <f t="shared" si="4"/>
        <v>3</v>
      </c>
      <c r="J17" s="18">
        <f t="shared" si="4"/>
        <v>5</v>
      </c>
      <c r="K17" s="18">
        <f t="shared" si="4"/>
        <v>6</v>
      </c>
      <c r="L17" s="18">
        <f t="shared" si="4"/>
        <v>6</v>
      </c>
      <c r="M17" s="17"/>
      <c r="N17" s="17"/>
      <c r="O17" s="17"/>
      <c r="P17" s="17"/>
    </row>
    <row r="18" spans="1:16">
      <c r="A18" s="5" t="s">
        <v>40</v>
      </c>
      <c r="B18" s="7"/>
      <c r="C18" s="7"/>
      <c r="D18" s="7"/>
      <c r="E18" s="6"/>
      <c r="F18" s="18">
        <f>MAX(F6:F15)</f>
        <v>10</v>
      </c>
      <c r="G18" s="18">
        <f t="shared" ref="G18:L18" si="5">MAX(G6:G15)</f>
        <v>10</v>
      </c>
      <c r="H18" s="18">
        <f t="shared" si="5"/>
        <v>10</v>
      </c>
      <c r="I18" s="18">
        <f t="shared" si="5"/>
        <v>10</v>
      </c>
      <c r="J18" s="18">
        <f t="shared" si="5"/>
        <v>10</v>
      </c>
      <c r="K18" s="18">
        <f t="shared" si="5"/>
        <v>10</v>
      </c>
      <c r="L18" s="18">
        <f t="shared" si="5"/>
        <v>10</v>
      </c>
      <c r="M18" s="17"/>
      <c r="N18" s="17"/>
      <c r="O18" s="17"/>
      <c r="P18" s="17"/>
    </row>
    <row r="19" spans="1:16">
      <c r="A19" s="4" t="s">
        <v>41</v>
      </c>
      <c r="B19" s="4"/>
      <c r="C19" s="4"/>
      <c r="D19" s="4"/>
      <c r="E19" s="4"/>
      <c r="F19" s="18">
        <f>AVERAGE(F6:F15)</f>
        <v>8.3000000000000007</v>
      </c>
      <c r="G19" s="18">
        <f t="shared" ref="G19:L19" si="6">AVERAGE(G6:G15)</f>
        <v>8.1999999999999993</v>
      </c>
      <c r="H19" s="18">
        <f t="shared" si="6"/>
        <v>8</v>
      </c>
      <c r="I19" s="18">
        <f t="shared" si="6"/>
        <v>7.6</v>
      </c>
      <c r="J19" s="18">
        <f t="shared" si="6"/>
        <v>7.7</v>
      </c>
      <c r="K19" s="18">
        <f t="shared" si="6"/>
        <v>8.1999999999999993</v>
      </c>
      <c r="L19" s="18">
        <f t="shared" si="6"/>
        <v>8.3000000000000007</v>
      </c>
      <c r="M19" s="17"/>
      <c r="N19" s="17"/>
      <c r="O19" s="17"/>
      <c r="P19" s="17"/>
    </row>
    <row r="20" spans="1:16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</row>
  </sheetData>
  <mergeCells count="14">
    <mergeCell ref="A19:E19"/>
    <mergeCell ref="M17:P19"/>
    <mergeCell ref="P4:P5"/>
    <mergeCell ref="A17:E17"/>
    <mergeCell ref="A18:E18"/>
    <mergeCell ref="M4:M5"/>
    <mergeCell ref="N4:N5"/>
    <mergeCell ref="O4:O5"/>
    <mergeCell ref="D4:E4"/>
    <mergeCell ref="F4:L4"/>
    <mergeCell ref="A1:O3"/>
    <mergeCell ref="A4:A5"/>
    <mergeCell ref="B4:B5"/>
    <mergeCell ref="C4:C5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2013-03-05T01:30:25Z</dcterms:modified>
</cp:coreProperties>
</file>